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imelineCaches/timelineCache1.xml" ContentType="application/vnd.ms-excel.timelineCache+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slicers/slicer2.xml" ContentType="application/vnd.ms-excel.slicer+xml"/>
  <Override PartName="/xl/timelines/timeline2.xml" ContentType="application/vnd.ms-excel.timelin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hidePivotFieldList="1"/>
  <mc:AlternateContent xmlns:mc="http://schemas.openxmlformats.org/markup-compatibility/2006">
    <mc:Choice Requires="x15">
      <x15ac:absPath xmlns:x15ac="http://schemas.microsoft.com/office/spreadsheetml/2010/11/ac" url="C:\Users\user222\Desktop\Git_Projects\Electrify Life\"/>
    </mc:Choice>
  </mc:AlternateContent>
  <xr:revisionPtr revIDLastSave="0" documentId="13_ncr:1_{4AB71C9F-F332-4051-A91E-80094CCE2090}" xr6:coauthVersionLast="36" xr6:coauthVersionMax="36" xr10:uidLastSave="{00000000-0000-0000-0000-000000000000}"/>
  <bookViews>
    <workbookView xWindow="0" yWindow="0" windowWidth="20295" windowHeight="7515" activeTab="1" xr2:uid="{00000000-000D-0000-FFFF-FFFF00000000}"/>
  </bookViews>
  <sheets>
    <sheet name="Dashboard" sheetId="14" r:id="rId1"/>
    <sheet name="Financials" sheetId="6" r:id="rId2"/>
    <sheet name="Analysis" sheetId="7" r:id="rId3"/>
  </sheets>
  <definedNames>
    <definedName name="NativeTimeline_Date">#N/A</definedName>
    <definedName name="Slicer_Country">#N/A</definedName>
    <definedName name="Slicer_Product">#N/A</definedName>
    <definedName name="Slicer_Segment">#N/A</definedName>
  </definedNames>
  <calcPr calcId="191029"/>
  <pivotCaches>
    <pivotCache cacheId="0" r:id="rId4"/>
  </pivotCaches>
  <extLst>
    <ext xmlns:x14="http://schemas.microsoft.com/office/spreadsheetml/2009/9/main" uri="{79F54976-1DA5-4618-B147-4CDE4B953A38}">
      <x14:workbookPr/>
    </ext>
    <ext xmlns:x15="http://schemas.microsoft.com/office/spreadsheetml/2010/11/main" uri="{D0CA8CA8-9F24-4464-BF8E-62219DCF47F9}">
      <x15:timelineCacheRefs>
        <x15:timelineCacheRef r:id="rId5"/>
      </x15:timelineCacheRefs>
    </ext>
    <ext xmlns:x15="http://schemas.microsoft.com/office/spreadsheetml/2010/11/main" uri="{46BE6895-7355-4a93-B00E-2C351335B9C9}">
      <x15:slicerCaches xmlns:x14="http://schemas.microsoft.com/office/spreadsheetml/2009/9/main">
        <x14:slicerCache r:id="rId6"/>
        <x14:slicerCache r:id="rId7"/>
        <x14:slicerCache r:id="rId8"/>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inancials_65d60cb7-b7c1-43c6-ba7b-32a3318239a2" name="financials" connection="Query - financials"/>
        </x15:modelTables>
      </x15:dataModel>
    </ext>
  </extLst>
</workbook>
</file>

<file path=xl/calcChain.xml><?xml version="1.0" encoding="utf-8"?>
<calcChain xmlns="http://schemas.openxmlformats.org/spreadsheetml/2006/main">
  <c r="N2" i="6" l="1"/>
  <c r="N3" i="6"/>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69" i="6"/>
  <c r="N70" i="6"/>
  <c r="N71" i="6"/>
  <c r="N72" i="6"/>
  <c r="N73" i="6"/>
  <c r="N74" i="6"/>
  <c r="N75" i="6"/>
  <c r="N76" i="6"/>
  <c r="N77" i="6"/>
  <c r="N78" i="6"/>
  <c r="N79" i="6"/>
  <c r="N80" i="6"/>
  <c r="N81" i="6"/>
  <c r="N82" i="6"/>
  <c r="N83" i="6"/>
  <c r="N84" i="6"/>
  <c r="N85" i="6"/>
  <c r="N86" i="6"/>
  <c r="N87" i="6"/>
  <c r="N88" i="6"/>
  <c r="N89" i="6"/>
  <c r="N90" i="6"/>
  <c r="N91" i="6"/>
  <c r="N92" i="6"/>
  <c r="N93" i="6"/>
  <c r="N94" i="6"/>
  <c r="N95" i="6"/>
  <c r="N96" i="6"/>
  <c r="N97" i="6"/>
  <c r="N98" i="6"/>
  <c r="N99" i="6"/>
  <c r="N100" i="6"/>
  <c r="N101" i="6"/>
  <c r="N102" i="6"/>
  <c r="N103" i="6"/>
  <c r="N104" i="6"/>
  <c r="N105" i="6"/>
  <c r="N106" i="6"/>
  <c r="N107" i="6"/>
  <c r="N108" i="6"/>
  <c r="N109" i="6"/>
  <c r="N110" i="6"/>
  <c r="N111" i="6"/>
  <c r="N112" i="6"/>
  <c r="N113" i="6"/>
  <c r="N114" i="6"/>
  <c r="N115" i="6"/>
  <c r="N116" i="6"/>
  <c r="N117" i="6"/>
  <c r="N118" i="6"/>
  <c r="N119" i="6"/>
  <c r="N120" i="6"/>
  <c r="N121" i="6"/>
  <c r="N122" i="6"/>
  <c r="N123" i="6"/>
  <c r="N124" i="6"/>
  <c r="N125" i="6"/>
  <c r="N126" i="6"/>
  <c r="N127" i="6"/>
  <c r="N128" i="6"/>
  <c r="N129" i="6"/>
  <c r="N130" i="6"/>
  <c r="N131" i="6"/>
  <c r="N132" i="6"/>
  <c r="N133" i="6"/>
  <c r="N134" i="6"/>
  <c r="N135" i="6"/>
  <c r="N136" i="6"/>
  <c r="N137" i="6"/>
  <c r="N138" i="6"/>
  <c r="N139" i="6"/>
  <c r="N140" i="6"/>
  <c r="N141" i="6"/>
  <c r="N142" i="6"/>
  <c r="N143" i="6"/>
  <c r="N144" i="6"/>
  <c r="N145" i="6"/>
  <c r="N146" i="6"/>
  <c r="N147" i="6"/>
  <c r="N148" i="6"/>
  <c r="N149" i="6"/>
  <c r="N150" i="6"/>
  <c r="N151" i="6"/>
  <c r="N152" i="6"/>
  <c r="N153" i="6"/>
  <c r="N154" i="6"/>
  <c r="N155" i="6"/>
  <c r="N156" i="6"/>
  <c r="N157" i="6"/>
  <c r="N158" i="6"/>
  <c r="N159" i="6"/>
  <c r="N160" i="6"/>
  <c r="N161" i="6"/>
  <c r="N162" i="6"/>
  <c r="N163" i="6"/>
  <c r="N164" i="6"/>
  <c r="N165" i="6"/>
  <c r="N166" i="6"/>
  <c r="N167" i="6"/>
  <c r="N168" i="6"/>
  <c r="N169" i="6"/>
  <c r="N170" i="6"/>
  <c r="N171" i="6"/>
  <c r="N172" i="6"/>
  <c r="N173" i="6"/>
  <c r="N174" i="6"/>
  <c r="N175" i="6"/>
  <c r="N176" i="6"/>
  <c r="N177" i="6"/>
  <c r="N178" i="6"/>
  <c r="N179" i="6"/>
  <c r="N180" i="6"/>
  <c r="N181" i="6"/>
  <c r="N182" i="6"/>
  <c r="N183" i="6"/>
  <c r="N184" i="6"/>
  <c r="N185" i="6"/>
  <c r="N186" i="6"/>
  <c r="N187" i="6"/>
  <c r="N188" i="6"/>
  <c r="N189" i="6"/>
  <c r="N190" i="6"/>
  <c r="N191" i="6"/>
  <c r="N192" i="6"/>
  <c r="N193" i="6"/>
  <c r="N194" i="6"/>
  <c r="N195" i="6"/>
  <c r="N196" i="6"/>
  <c r="N197" i="6"/>
  <c r="N198" i="6"/>
  <c r="N199" i="6"/>
  <c r="N200" i="6"/>
  <c r="N201" i="6"/>
  <c r="N202" i="6"/>
  <c r="N203" i="6"/>
  <c r="N204" i="6"/>
  <c r="N205" i="6"/>
  <c r="N206" i="6"/>
  <c r="N207" i="6"/>
  <c r="N208" i="6"/>
  <c r="N209" i="6"/>
  <c r="N210" i="6"/>
  <c r="N211" i="6"/>
  <c r="N212" i="6"/>
  <c r="N213" i="6"/>
  <c r="N214" i="6"/>
  <c r="N215" i="6"/>
  <c r="N216" i="6"/>
  <c r="N217" i="6"/>
  <c r="N218" i="6"/>
  <c r="N219" i="6"/>
  <c r="N220" i="6"/>
  <c r="N221" i="6"/>
  <c r="N222" i="6"/>
  <c r="N223" i="6"/>
  <c r="N224" i="6"/>
  <c r="N225" i="6"/>
  <c r="N226" i="6"/>
  <c r="N227" i="6"/>
  <c r="N228" i="6"/>
  <c r="N229" i="6"/>
  <c r="N230" i="6"/>
  <c r="N231" i="6"/>
  <c r="N232" i="6"/>
  <c r="N233" i="6"/>
  <c r="N234" i="6"/>
  <c r="N235" i="6"/>
  <c r="N236" i="6"/>
  <c r="N237" i="6"/>
  <c r="N238" i="6"/>
  <c r="N239" i="6"/>
  <c r="N240" i="6"/>
  <c r="N241" i="6"/>
  <c r="N242" i="6"/>
  <c r="N243" i="6"/>
  <c r="N244" i="6"/>
  <c r="N245" i="6"/>
  <c r="N246" i="6"/>
  <c r="N247" i="6"/>
  <c r="N248" i="6"/>
  <c r="N249" i="6"/>
  <c r="N250" i="6"/>
  <c r="N251" i="6"/>
  <c r="N252" i="6"/>
  <c r="N253" i="6"/>
  <c r="N254" i="6"/>
  <c r="N255" i="6"/>
  <c r="N256" i="6"/>
  <c r="N257" i="6"/>
  <c r="N258" i="6"/>
  <c r="N259" i="6"/>
  <c r="N260" i="6"/>
  <c r="N261" i="6"/>
  <c r="N262" i="6"/>
  <c r="N263" i="6"/>
  <c r="N264" i="6"/>
  <c r="N265" i="6"/>
  <c r="N266" i="6"/>
  <c r="N267" i="6"/>
  <c r="N268" i="6"/>
  <c r="N269" i="6"/>
  <c r="N270" i="6"/>
  <c r="N271" i="6"/>
  <c r="N272" i="6"/>
  <c r="N273" i="6"/>
  <c r="N274" i="6"/>
  <c r="N275" i="6"/>
  <c r="N276" i="6"/>
  <c r="N277" i="6"/>
  <c r="N278" i="6"/>
  <c r="N279" i="6"/>
  <c r="N280" i="6"/>
  <c r="N281" i="6"/>
  <c r="N282" i="6"/>
  <c r="N283" i="6"/>
  <c r="N284" i="6"/>
  <c r="N285" i="6"/>
  <c r="N286" i="6"/>
  <c r="N287" i="6"/>
  <c r="N288" i="6"/>
  <c r="N289" i="6"/>
  <c r="N290" i="6"/>
  <c r="N291" i="6"/>
  <c r="N292" i="6"/>
  <c r="N293" i="6"/>
  <c r="N294" i="6"/>
  <c r="N295" i="6"/>
  <c r="N296" i="6"/>
  <c r="N297" i="6"/>
  <c r="N298" i="6"/>
  <c r="N299" i="6"/>
  <c r="N300" i="6"/>
  <c r="N301" i="6"/>
  <c r="N302" i="6"/>
  <c r="N303" i="6"/>
  <c r="N304" i="6"/>
  <c r="N305" i="6"/>
  <c r="N306" i="6"/>
  <c r="N307" i="6"/>
  <c r="N308" i="6"/>
  <c r="N309" i="6"/>
  <c r="N310" i="6"/>
  <c r="N311" i="6"/>
  <c r="N312" i="6"/>
  <c r="N313" i="6"/>
  <c r="N314" i="6"/>
  <c r="N315" i="6"/>
  <c r="N316" i="6"/>
  <c r="N317" i="6"/>
  <c r="N318" i="6"/>
  <c r="N319" i="6"/>
  <c r="N320" i="6"/>
  <c r="N321" i="6"/>
  <c r="N322" i="6"/>
  <c r="N323" i="6"/>
  <c r="N324" i="6"/>
  <c r="N325" i="6"/>
  <c r="N326" i="6"/>
  <c r="N327" i="6"/>
  <c r="N328" i="6"/>
  <c r="N329" i="6"/>
  <c r="N330" i="6"/>
  <c r="N331" i="6"/>
  <c r="N332" i="6"/>
  <c r="N333" i="6"/>
  <c r="N334" i="6"/>
  <c r="N335" i="6"/>
  <c r="N336" i="6"/>
  <c r="N337" i="6"/>
  <c r="N338" i="6"/>
  <c r="N339" i="6"/>
  <c r="N340" i="6"/>
  <c r="N341" i="6"/>
  <c r="N342" i="6"/>
  <c r="N343" i="6"/>
  <c r="N344" i="6"/>
  <c r="N345" i="6"/>
  <c r="N346" i="6"/>
  <c r="N347" i="6"/>
  <c r="N348" i="6"/>
  <c r="N349" i="6"/>
  <c r="N350" i="6"/>
  <c r="N351" i="6"/>
  <c r="N352" i="6"/>
  <c r="N353" i="6"/>
  <c r="N354" i="6"/>
  <c r="N355" i="6"/>
  <c r="N356" i="6"/>
  <c r="N357" i="6"/>
  <c r="N358" i="6"/>
  <c r="N359" i="6"/>
  <c r="N360" i="6"/>
  <c r="N361" i="6"/>
  <c r="N362" i="6"/>
  <c r="N363" i="6"/>
  <c r="N364" i="6"/>
  <c r="N365" i="6"/>
  <c r="N366" i="6"/>
  <c r="N367" i="6"/>
  <c r="N368" i="6"/>
  <c r="N369" i="6"/>
  <c r="N370" i="6"/>
  <c r="N371" i="6"/>
  <c r="N372" i="6"/>
  <c r="N373" i="6"/>
  <c r="N374" i="6"/>
  <c r="N375" i="6"/>
  <c r="N376" i="6"/>
  <c r="N377" i="6"/>
  <c r="N378" i="6"/>
  <c r="N379" i="6"/>
  <c r="N380" i="6"/>
  <c r="N381" i="6"/>
  <c r="N382" i="6"/>
  <c r="N383" i="6"/>
  <c r="N384" i="6"/>
  <c r="N385" i="6"/>
  <c r="N386" i="6"/>
  <c r="N387" i="6"/>
  <c r="N388" i="6"/>
  <c r="N389" i="6"/>
  <c r="N390" i="6"/>
  <c r="N391" i="6"/>
  <c r="N392" i="6"/>
  <c r="N393" i="6"/>
  <c r="N394" i="6"/>
  <c r="N395" i="6"/>
  <c r="N396" i="6"/>
  <c r="N397" i="6"/>
  <c r="N398" i="6"/>
  <c r="N399" i="6"/>
  <c r="N400" i="6"/>
  <c r="N401" i="6"/>
  <c r="N402" i="6"/>
  <c r="N403" i="6"/>
  <c r="N404" i="6"/>
  <c r="N405" i="6"/>
  <c r="N406" i="6"/>
  <c r="N407" i="6"/>
  <c r="N408" i="6"/>
  <c r="N409" i="6"/>
  <c r="N410" i="6"/>
  <c r="N411" i="6"/>
  <c r="N412" i="6"/>
  <c r="N413" i="6"/>
  <c r="N414" i="6"/>
  <c r="N415" i="6"/>
  <c r="N416" i="6"/>
  <c r="N417" i="6"/>
  <c r="N418" i="6"/>
  <c r="N419" i="6"/>
  <c r="N420" i="6"/>
  <c r="N421" i="6"/>
  <c r="N422" i="6"/>
  <c r="N423" i="6"/>
  <c r="N424" i="6"/>
  <c r="N425" i="6"/>
  <c r="N426" i="6"/>
  <c r="N427" i="6"/>
  <c r="N428" i="6"/>
  <c r="N429" i="6"/>
  <c r="N430" i="6"/>
  <c r="N431" i="6"/>
  <c r="N432" i="6"/>
  <c r="N433" i="6"/>
  <c r="N434" i="6"/>
  <c r="N435" i="6"/>
  <c r="N436" i="6"/>
  <c r="N437" i="6"/>
  <c r="N438" i="6"/>
  <c r="N439" i="6"/>
  <c r="N440" i="6"/>
  <c r="N441" i="6"/>
  <c r="N442" i="6"/>
  <c r="N443" i="6"/>
  <c r="N444" i="6"/>
  <c r="N445" i="6"/>
  <c r="N446" i="6"/>
  <c r="N447" i="6"/>
  <c r="N448" i="6"/>
  <c r="N449" i="6"/>
  <c r="N450" i="6"/>
  <c r="N451" i="6"/>
  <c r="N452" i="6"/>
  <c r="N453" i="6"/>
  <c r="N454" i="6"/>
  <c r="N455" i="6"/>
  <c r="N456" i="6"/>
  <c r="N457" i="6"/>
  <c r="N458" i="6"/>
  <c r="N459" i="6"/>
  <c r="N460" i="6"/>
  <c r="N461" i="6"/>
  <c r="N462" i="6"/>
  <c r="N463" i="6"/>
  <c r="N464" i="6"/>
  <c r="N465" i="6"/>
  <c r="N466" i="6"/>
  <c r="N467" i="6"/>
  <c r="N468" i="6"/>
  <c r="N469" i="6"/>
  <c r="N470" i="6"/>
  <c r="N471" i="6"/>
  <c r="N472" i="6"/>
  <c r="N473" i="6"/>
  <c r="N474" i="6"/>
  <c r="N475" i="6"/>
  <c r="N476" i="6"/>
  <c r="N477" i="6"/>
  <c r="N478" i="6"/>
  <c r="N479" i="6"/>
  <c r="N480" i="6"/>
  <c r="N481" i="6"/>
  <c r="N482" i="6"/>
  <c r="N483" i="6"/>
  <c r="N484" i="6"/>
  <c r="N485" i="6"/>
  <c r="N486" i="6"/>
  <c r="N487" i="6"/>
  <c r="N488" i="6"/>
  <c r="N489" i="6"/>
  <c r="N490" i="6"/>
  <c r="N491" i="6"/>
  <c r="N492" i="6"/>
  <c r="N493" i="6"/>
  <c r="N494" i="6"/>
  <c r="N495" i="6"/>
  <c r="N496" i="6"/>
  <c r="N497" i="6"/>
  <c r="N498" i="6"/>
  <c r="N499" i="6"/>
  <c r="N500" i="6"/>
  <c r="N501" i="6"/>
  <c r="N502" i="6"/>
  <c r="N503" i="6"/>
  <c r="N504" i="6"/>
  <c r="N505" i="6"/>
  <c r="N506" i="6"/>
  <c r="N507" i="6"/>
  <c r="N508" i="6"/>
  <c r="N509" i="6"/>
  <c r="N510" i="6"/>
  <c r="N511" i="6"/>
  <c r="N512" i="6"/>
  <c r="N513" i="6"/>
  <c r="N514" i="6"/>
  <c r="N515" i="6"/>
  <c r="N516" i="6"/>
  <c r="N517" i="6"/>
  <c r="N518" i="6"/>
  <c r="N519" i="6"/>
  <c r="N520" i="6"/>
  <c r="N521" i="6"/>
  <c r="N522" i="6"/>
  <c r="N523" i="6"/>
  <c r="N524" i="6"/>
  <c r="N525" i="6"/>
  <c r="N526" i="6"/>
  <c r="N527" i="6"/>
  <c r="N528" i="6"/>
  <c r="N529" i="6"/>
  <c r="N530" i="6"/>
  <c r="N531" i="6"/>
  <c r="N532" i="6"/>
  <c r="N533" i="6"/>
  <c r="N534" i="6"/>
  <c r="N535" i="6"/>
  <c r="N536" i="6"/>
  <c r="N537" i="6"/>
  <c r="N538" i="6"/>
  <c r="N539" i="6"/>
  <c r="N540" i="6"/>
  <c r="N541" i="6"/>
  <c r="N542" i="6"/>
  <c r="N543" i="6"/>
  <c r="N544" i="6"/>
  <c r="N545" i="6"/>
  <c r="N546" i="6"/>
  <c r="N547" i="6"/>
  <c r="N548" i="6"/>
  <c r="N549" i="6"/>
  <c r="N550" i="6"/>
  <c r="N551" i="6"/>
  <c r="N552" i="6"/>
  <c r="N553" i="6"/>
  <c r="N554" i="6"/>
  <c r="N555" i="6"/>
  <c r="N556" i="6"/>
  <c r="N557" i="6"/>
  <c r="N558" i="6"/>
  <c r="N559" i="6"/>
  <c r="N560" i="6"/>
  <c r="N561" i="6"/>
  <c r="N562" i="6"/>
  <c r="N563" i="6"/>
  <c r="N564" i="6"/>
  <c r="N565" i="6"/>
  <c r="N566" i="6"/>
  <c r="N567" i="6"/>
  <c r="N568" i="6"/>
  <c r="N569" i="6"/>
  <c r="N570" i="6"/>
  <c r="N571" i="6"/>
  <c r="N572" i="6"/>
  <c r="N573" i="6"/>
  <c r="N574" i="6"/>
  <c r="N575" i="6"/>
  <c r="N576" i="6"/>
  <c r="N577" i="6"/>
  <c r="N578" i="6"/>
  <c r="N579" i="6"/>
  <c r="N580" i="6"/>
  <c r="N581" i="6"/>
  <c r="N582" i="6"/>
  <c r="N583" i="6"/>
  <c r="N584" i="6"/>
  <c r="N585" i="6"/>
  <c r="N586" i="6"/>
  <c r="N587" i="6"/>
  <c r="N588" i="6"/>
  <c r="N589" i="6"/>
  <c r="N590" i="6"/>
  <c r="N591" i="6"/>
  <c r="N592" i="6"/>
  <c r="N593" i="6"/>
  <c r="N594" i="6"/>
  <c r="N595" i="6"/>
  <c r="N596" i="6"/>
  <c r="N597" i="6"/>
  <c r="N598" i="6"/>
  <c r="N599" i="6"/>
  <c r="N600" i="6"/>
  <c r="N601" i="6"/>
  <c r="N602" i="6"/>
  <c r="N603" i="6"/>
  <c r="N604" i="6"/>
  <c r="N605" i="6"/>
  <c r="N606" i="6"/>
  <c r="N607" i="6"/>
  <c r="N608" i="6"/>
  <c r="N609" i="6"/>
  <c r="N610" i="6"/>
  <c r="N611" i="6"/>
  <c r="N612" i="6"/>
  <c r="N613" i="6"/>
  <c r="N614" i="6"/>
  <c r="N615" i="6"/>
  <c r="N616" i="6"/>
  <c r="N617" i="6"/>
  <c r="N618" i="6"/>
  <c r="N619" i="6"/>
  <c r="N620" i="6"/>
  <c r="N621" i="6"/>
  <c r="N622" i="6"/>
  <c r="N623" i="6"/>
  <c r="N624" i="6"/>
  <c r="N625" i="6"/>
  <c r="N626" i="6"/>
  <c r="N627" i="6"/>
  <c r="N628" i="6"/>
  <c r="N629" i="6"/>
  <c r="N630" i="6"/>
  <c r="N631" i="6"/>
  <c r="N632" i="6"/>
  <c r="N633" i="6"/>
  <c r="N634" i="6"/>
  <c r="N635" i="6"/>
  <c r="N636" i="6"/>
  <c r="N637" i="6"/>
  <c r="N638" i="6"/>
  <c r="N639" i="6"/>
  <c r="N640" i="6"/>
  <c r="N641" i="6"/>
  <c r="N642" i="6"/>
  <c r="N643" i="6"/>
  <c r="N644" i="6"/>
  <c r="N645" i="6"/>
  <c r="N646" i="6"/>
  <c r="N647" i="6"/>
  <c r="N648" i="6"/>
  <c r="N649" i="6"/>
  <c r="N650" i="6"/>
  <c r="N651" i="6"/>
  <c r="N652" i="6"/>
  <c r="N653" i="6"/>
  <c r="N654" i="6"/>
  <c r="N655" i="6"/>
  <c r="N656" i="6"/>
  <c r="N657" i="6"/>
  <c r="N658" i="6"/>
  <c r="N659" i="6"/>
  <c r="N660" i="6"/>
  <c r="N661" i="6"/>
  <c r="N662" i="6"/>
  <c r="N663" i="6"/>
  <c r="N664" i="6"/>
  <c r="N665" i="6"/>
  <c r="N666" i="6"/>
  <c r="N667" i="6"/>
  <c r="N668" i="6"/>
  <c r="N669" i="6"/>
  <c r="N670" i="6"/>
  <c r="N671" i="6"/>
  <c r="N672" i="6"/>
  <c r="N673" i="6"/>
  <c r="N674" i="6"/>
  <c r="N675" i="6"/>
  <c r="N676" i="6"/>
  <c r="N677" i="6"/>
  <c r="N678" i="6"/>
  <c r="N679" i="6"/>
  <c r="N680" i="6"/>
  <c r="N681" i="6"/>
  <c r="N682" i="6"/>
  <c r="N683" i="6"/>
  <c r="N684" i="6"/>
  <c r="N685" i="6"/>
  <c r="N686" i="6"/>
  <c r="N687" i="6"/>
  <c r="N688" i="6"/>
  <c r="N689" i="6"/>
  <c r="N690" i="6"/>
  <c r="N691" i="6"/>
  <c r="N692" i="6"/>
  <c r="N693" i="6"/>
  <c r="N694" i="6"/>
  <c r="N695" i="6"/>
  <c r="N696" i="6"/>
  <c r="N697" i="6"/>
  <c r="N698" i="6"/>
  <c r="N699" i="6"/>
  <c r="N700" i="6"/>
  <c r="N701" i="6"/>
  <c r="N702" i="6"/>
  <c r="N703" i="6"/>
  <c r="N704" i="6"/>
  <c r="N705" i="6"/>
  <c r="N706" i="6"/>
  <c r="N707" i="6"/>
  <c r="N708" i="6"/>
  <c r="N709" i="6"/>
  <c r="N710" i="6"/>
  <c r="N711" i="6"/>
  <c r="N712" i="6"/>
  <c r="N713" i="6"/>
  <c r="N714" i="6"/>
  <c r="N715" i="6"/>
  <c r="N716" i="6"/>
  <c r="N717" i="6"/>
  <c r="N718" i="6"/>
  <c r="N719" i="6"/>
  <c r="N720" i="6"/>
  <c r="N721" i="6"/>
  <c r="N722" i="6"/>
  <c r="N723" i="6"/>
  <c r="N724" i="6"/>
  <c r="N725" i="6"/>
  <c r="N726" i="6"/>
  <c r="N727" i="6"/>
  <c r="N728" i="6"/>
  <c r="N729" i="6"/>
  <c r="N730" i="6"/>
  <c r="N731" i="6"/>
  <c r="N732" i="6"/>
  <c r="N733" i="6"/>
  <c r="N734" i="6"/>
  <c r="N735" i="6"/>
  <c r="N736" i="6"/>
  <c r="N737" i="6"/>
  <c r="N738" i="6"/>
  <c r="N739" i="6"/>
  <c r="N740" i="6"/>
  <c r="N741" i="6"/>
  <c r="N742" i="6"/>
  <c r="N743" i="6"/>
  <c r="N744" i="6"/>
  <c r="N745" i="6"/>
  <c r="N746" i="6"/>
  <c r="N747" i="6"/>
  <c r="N748" i="6"/>
  <c r="N749" i="6"/>
  <c r="N750" i="6"/>
  <c r="N751" i="6"/>
  <c r="N752" i="6"/>
  <c r="N753" i="6"/>
  <c r="N754" i="6"/>
  <c r="N755" i="6"/>
  <c r="N756" i="6"/>
  <c r="N757" i="6"/>
  <c r="N758" i="6"/>
  <c r="N759" i="6"/>
  <c r="N760" i="6"/>
  <c r="N761" i="6"/>
  <c r="N762" i="6"/>
  <c r="N763" i="6"/>
  <c r="N764" i="6"/>
  <c r="N765" i="6"/>
  <c r="N766" i="6"/>
  <c r="N767" i="6"/>
  <c r="N768" i="6"/>
  <c r="N769" i="6"/>
  <c r="N770" i="6"/>
  <c r="N771" i="6"/>
  <c r="N772" i="6"/>
  <c r="N773" i="6"/>
  <c r="N774" i="6"/>
  <c r="N775" i="6"/>
  <c r="N776" i="6"/>
  <c r="N777" i="6"/>
  <c r="N778" i="6"/>
  <c r="N779" i="6"/>
  <c r="N780" i="6"/>
  <c r="N781" i="6"/>
  <c r="N782" i="6"/>
  <c r="N783" i="6"/>
  <c r="N784" i="6"/>
  <c r="N785" i="6"/>
  <c r="N786" i="6"/>
  <c r="N787" i="6"/>
  <c r="N788" i="6"/>
  <c r="N789" i="6"/>
  <c r="N790" i="6"/>
  <c r="N791" i="6"/>
  <c r="N792" i="6"/>
  <c r="N793" i="6"/>
  <c r="N794" i="6"/>
  <c r="N795" i="6"/>
  <c r="N796" i="6"/>
  <c r="N797" i="6"/>
  <c r="N798" i="6"/>
  <c r="N799" i="6"/>
  <c r="N800" i="6"/>
  <c r="N801" i="6"/>
  <c r="N802" i="6"/>
  <c r="N803" i="6"/>
  <c r="N804" i="6"/>
  <c r="N805" i="6"/>
  <c r="N806" i="6"/>
  <c r="N807" i="6"/>
  <c r="N808" i="6"/>
  <c r="N809" i="6"/>
  <c r="N810" i="6"/>
  <c r="N811" i="6"/>
  <c r="N812" i="6"/>
  <c r="N813" i="6"/>
  <c r="N814" i="6"/>
  <c r="N815" i="6"/>
  <c r="N816" i="6"/>
  <c r="N817" i="6"/>
  <c r="N818" i="6"/>
  <c r="N819" i="6"/>
  <c r="N820" i="6"/>
  <c r="N821" i="6"/>
  <c r="N822" i="6"/>
  <c r="N823" i="6"/>
  <c r="N824" i="6"/>
  <c r="N825" i="6"/>
  <c r="N826" i="6"/>
  <c r="N827" i="6"/>
  <c r="N828" i="6"/>
  <c r="N829" i="6"/>
  <c r="N830" i="6"/>
  <c r="N831" i="6"/>
  <c r="N832" i="6"/>
  <c r="N833" i="6"/>
  <c r="N834" i="6"/>
  <c r="N835" i="6"/>
  <c r="N836" i="6"/>
  <c r="N837" i="6"/>
  <c r="N838" i="6"/>
  <c r="N839" i="6"/>
  <c r="N840" i="6"/>
  <c r="N841" i="6"/>
  <c r="N842" i="6"/>
  <c r="N843" i="6"/>
  <c r="N844" i="6"/>
  <c r="N845" i="6"/>
  <c r="N846" i="6"/>
  <c r="N847" i="6"/>
  <c r="N848" i="6"/>
  <c r="N849" i="6"/>
  <c r="N850" i="6"/>
  <c r="N851" i="6"/>
  <c r="N852" i="6"/>
  <c r="N853" i="6"/>
  <c r="N854" i="6"/>
  <c r="N855" i="6"/>
  <c r="N856" i="6"/>
  <c r="N857" i="6"/>
  <c r="N858" i="6"/>
  <c r="N859" i="6"/>
  <c r="N860" i="6"/>
  <c r="N861" i="6"/>
  <c r="N862" i="6"/>
  <c r="N863" i="6"/>
  <c r="N864" i="6"/>
  <c r="N865" i="6"/>
  <c r="N866" i="6"/>
  <c r="N867" i="6"/>
  <c r="N868" i="6"/>
  <c r="N869" i="6"/>
  <c r="N870" i="6"/>
  <c r="N871" i="6"/>
  <c r="N872" i="6"/>
  <c r="N873" i="6"/>
  <c r="N874" i="6"/>
  <c r="N875" i="6"/>
  <c r="N876" i="6"/>
  <c r="N877" i="6"/>
  <c r="N878" i="6"/>
  <c r="N879" i="6"/>
  <c r="N880" i="6"/>
  <c r="N881" i="6"/>
  <c r="N882" i="6"/>
  <c r="N883" i="6"/>
  <c r="N884" i="6"/>
  <c r="N885" i="6"/>
  <c r="N886" i="6"/>
  <c r="N887" i="6"/>
  <c r="N888" i="6"/>
  <c r="N889" i="6"/>
  <c r="N890" i="6"/>
  <c r="N891" i="6"/>
  <c r="N892" i="6"/>
  <c r="N893" i="6"/>
  <c r="N894" i="6"/>
  <c r="N895" i="6"/>
  <c r="N896" i="6"/>
  <c r="N897" i="6"/>
  <c r="N898" i="6"/>
  <c r="N899" i="6"/>
  <c r="N900" i="6"/>
  <c r="N901" i="6"/>
  <c r="N902" i="6"/>
  <c r="N903" i="6"/>
  <c r="N904" i="6"/>
  <c r="N905" i="6"/>
  <c r="N906" i="6"/>
  <c r="N907" i="6"/>
  <c r="N908" i="6"/>
  <c r="N909" i="6"/>
  <c r="N910" i="6"/>
  <c r="N911" i="6"/>
  <c r="N912" i="6"/>
  <c r="N913" i="6"/>
  <c r="N914" i="6"/>
  <c r="N915" i="6"/>
  <c r="N916" i="6"/>
  <c r="N917" i="6"/>
  <c r="N918" i="6"/>
  <c r="N919" i="6"/>
  <c r="N920" i="6"/>
  <c r="N921" i="6"/>
  <c r="N922" i="6"/>
  <c r="N923" i="6"/>
  <c r="N924" i="6"/>
  <c r="N925" i="6"/>
  <c r="N926" i="6"/>
  <c r="N927" i="6"/>
  <c r="N928" i="6"/>
  <c r="N929" i="6"/>
  <c r="N930" i="6"/>
  <c r="N931" i="6"/>
  <c r="N932" i="6"/>
  <c r="N933" i="6"/>
  <c r="N934" i="6"/>
  <c r="N935" i="6"/>
  <c r="N936" i="6"/>
  <c r="N937" i="6"/>
  <c r="N938" i="6"/>
  <c r="N939" i="6"/>
  <c r="N940" i="6"/>
  <c r="N941" i="6"/>
  <c r="N942" i="6"/>
  <c r="N943" i="6"/>
  <c r="N944" i="6"/>
  <c r="N945" i="6"/>
  <c r="N946" i="6"/>
  <c r="N947" i="6"/>
  <c r="N948" i="6"/>
  <c r="N949" i="6"/>
  <c r="N950" i="6"/>
  <c r="N951" i="6"/>
  <c r="N952" i="6"/>
  <c r="N953" i="6"/>
  <c r="N954" i="6"/>
  <c r="N955" i="6"/>
  <c r="N956" i="6"/>
  <c r="N957" i="6"/>
  <c r="N958" i="6"/>
  <c r="N959" i="6"/>
  <c r="N960" i="6"/>
  <c r="N961" i="6"/>
  <c r="N962" i="6"/>
  <c r="N963" i="6"/>
  <c r="N964" i="6"/>
  <c r="N965" i="6"/>
  <c r="N966" i="6"/>
  <c r="N967" i="6"/>
  <c r="N968" i="6"/>
  <c r="N969" i="6"/>
  <c r="N970" i="6"/>
  <c r="N971" i="6"/>
  <c r="N972" i="6"/>
  <c r="N973" i="6"/>
  <c r="N974" i="6"/>
  <c r="N975" i="6"/>
  <c r="N976" i="6"/>
  <c r="N977" i="6"/>
  <c r="N978" i="6"/>
  <c r="N979" i="6"/>
  <c r="N980" i="6"/>
  <c r="N981" i="6"/>
  <c r="N982" i="6"/>
  <c r="N983" i="6"/>
  <c r="N984" i="6"/>
  <c r="N985" i="6"/>
  <c r="N986" i="6"/>
  <c r="N987" i="6"/>
  <c r="N988" i="6"/>
  <c r="N989" i="6"/>
  <c r="N990" i="6"/>
  <c r="N991" i="6"/>
  <c r="N992" i="6"/>
  <c r="N993" i="6"/>
  <c r="N994" i="6"/>
  <c r="N995" i="6"/>
  <c r="N996" i="6"/>
  <c r="N997" i="6"/>
  <c r="N998" i="6"/>
  <c r="N999" i="6"/>
  <c r="N1000" i="6"/>
  <c r="N1001" i="6"/>
  <c r="N1002" i="6"/>
  <c r="N1003" i="6"/>
  <c r="N1004" i="6"/>
  <c r="N1005" i="6"/>
  <c r="N1006" i="6"/>
  <c r="N1007" i="6"/>
  <c r="N1008" i="6"/>
  <c r="N1009" i="6"/>
  <c r="N1010" i="6"/>
  <c r="N1011" i="6"/>
  <c r="N1012" i="6"/>
  <c r="N1013" i="6"/>
  <c r="N1014" i="6"/>
  <c r="N1015" i="6"/>
  <c r="N1016" i="6"/>
  <c r="N1017" i="6"/>
  <c r="N1018" i="6"/>
  <c r="N1019" i="6"/>
  <c r="N1020" i="6"/>
  <c r="N1021" i="6"/>
  <c r="N1022" i="6"/>
  <c r="N1023" i="6"/>
  <c r="N1024" i="6"/>
  <c r="N1025" i="6"/>
  <c r="N1026" i="6"/>
  <c r="N1027" i="6"/>
  <c r="N1028" i="6"/>
  <c r="N1029" i="6"/>
  <c r="N1030" i="6"/>
  <c r="N1031" i="6"/>
  <c r="N1032" i="6"/>
  <c r="N1033" i="6"/>
  <c r="N1034" i="6"/>
  <c r="N1035" i="6"/>
  <c r="N1036" i="6"/>
  <c r="N1037" i="6"/>
  <c r="N1038" i="6"/>
  <c r="N1039" i="6"/>
  <c r="N1040" i="6"/>
  <c r="N1041" i="6"/>
  <c r="N1042" i="6"/>
  <c r="N1043" i="6"/>
  <c r="N1044" i="6"/>
  <c r="N1045" i="6"/>
  <c r="N1046" i="6"/>
  <c r="N1047" i="6"/>
  <c r="N1048" i="6"/>
  <c r="N1049" i="6"/>
  <c r="N1050" i="6"/>
  <c r="N1051" i="6"/>
  <c r="N1052" i="6"/>
  <c r="N1053" i="6"/>
  <c r="N1054" i="6"/>
  <c r="N1055" i="6"/>
  <c r="N1056" i="6"/>
  <c r="N1057" i="6"/>
  <c r="N1058" i="6"/>
  <c r="N1059" i="6"/>
  <c r="N1060" i="6"/>
  <c r="N1061" i="6"/>
  <c r="N1062" i="6"/>
  <c r="N1063" i="6"/>
  <c r="N1064" i="6"/>
  <c r="N1065" i="6"/>
  <c r="N1066" i="6"/>
  <c r="N1067" i="6"/>
  <c r="N1068" i="6"/>
  <c r="N1069" i="6"/>
  <c r="N1070" i="6"/>
  <c r="N1071" i="6"/>
  <c r="N1072" i="6"/>
  <c r="N1073" i="6"/>
  <c r="N1074" i="6"/>
  <c r="N1075" i="6"/>
  <c r="N1076" i="6"/>
  <c r="N1077" i="6"/>
  <c r="N1078" i="6"/>
  <c r="N1079" i="6"/>
  <c r="N1080" i="6"/>
  <c r="N1081" i="6"/>
  <c r="N1082" i="6"/>
  <c r="N1083" i="6"/>
  <c r="N1084" i="6"/>
  <c r="N1085" i="6"/>
  <c r="N1086" i="6"/>
  <c r="N1087" i="6"/>
  <c r="N1088" i="6"/>
  <c r="N1089" i="6"/>
  <c r="N1090" i="6"/>
  <c r="N1091" i="6"/>
  <c r="N1092" i="6"/>
  <c r="N1093" i="6"/>
  <c r="N1094" i="6"/>
  <c r="N1095" i="6"/>
  <c r="N1096" i="6"/>
  <c r="N1097" i="6"/>
  <c r="N1098" i="6"/>
  <c r="N1099" i="6"/>
  <c r="N1100" i="6"/>
  <c r="N1101" i="6"/>
  <c r="N1102" i="6"/>
  <c r="N1103" i="6"/>
  <c r="N1104" i="6"/>
  <c r="N1105" i="6"/>
  <c r="N1106" i="6"/>
  <c r="N1107" i="6"/>
  <c r="N1108" i="6"/>
  <c r="N1109" i="6"/>
  <c r="N1110" i="6"/>
  <c r="N1111" i="6"/>
  <c r="N1112" i="6"/>
  <c r="N1113" i="6"/>
  <c r="N1114" i="6"/>
  <c r="N1115" i="6"/>
  <c r="N1116" i="6"/>
  <c r="N1117" i="6"/>
  <c r="N1118" i="6"/>
  <c r="N1119" i="6"/>
  <c r="N1120" i="6"/>
  <c r="N1121" i="6"/>
  <c r="N1122" i="6"/>
  <c r="N1123" i="6"/>
  <c r="N1124" i="6"/>
  <c r="N1125" i="6"/>
  <c r="N1126" i="6"/>
  <c r="N1127" i="6"/>
  <c r="N1128" i="6"/>
  <c r="N1129" i="6"/>
  <c r="N1130" i="6"/>
  <c r="N1131" i="6"/>
  <c r="N1132" i="6"/>
  <c r="N1133" i="6"/>
  <c r="N1134" i="6"/>
  <c r="N1135" i="6"/>
  <c r="N1136" i="6"/>
  <c r="N1137" i="6"/>
  <c r="N1138" i="6"/>
  <c r="N1139" i="6"/>
  <c r="N1140" i="6"/>
  <c r="N1141" i="6"/>
  <c r="N1142" i="6"/>
  <c r="N1143" i="6"/>
  <c r="N1144" i="6"/>
  <c r="N1145" i="6"/>
  <c r="N1146" i="6"/>
  <c r="N1147" i="6"/>
  <c r="N1148" i="6"/>
  <c r="N1149" i="6"/>
  <c r="N1150" i="6"/>
  <c r="N1151" i="6"/>
  <c r="N1152" i="6"/>
  <c r="N1153" i="6"/>
  <c r="N1154" i="6"/>
  <c r="N1155" i="6"/>
  <c r="N1156" i="6"/>
  <c r="N1157" i="6"/>
  <c r="N1158" i="6"/>
  <c r="N1159" i="6"/>
  <c r="N1160" i="6"/>
  <c r="N1161" i="6"/>
  <c r="N1162" i="6"/>
  <c r="N1163" i="6"/>
  <c r="N1164" i="6"/>
  <c r="N1165" i="6"/>
  <c r="N1166" i="6"/>
  <c r="N1167" i="6"/>
  <c r="N1168" i="6"/>
  <c r="N1169" i="6"/>
  <c r="N1170" i="6"/>
  <c r="N1171" i="6"/>
  <c r="N1172" i="6"/>
  <c r="N1173" i="6"/>
  <c r="N1174" i="6"/>
  <c r="N1175" i="6"/>
  <c r="N1176" i="6"/>
  <c r="N1177" i="6"/>
  <c r="N1178" i="6"/>
  <c r="N1179" i="6"/>
  <c r="N1180" i="6"/>
  <c r="N1181" i="6"/>
  <c r="N1182" i="6"/>
  <c r="N1183" i="6"/>
  <c r="N1184" i="6"/>
  <c r="N1185" i="6"/>
  <c r="N1186" i="6"/>
  <c r="N1187" i="6"/>
  <c r="N1188" i="6"/>
  <c r="N1189" i="6"/>
  <c r="N1190" i="6"/>
  <c r="N1191" i="6"/>
  <c r="N1192" i="6"/>
  <c r="N1193" i="6"/>
  <c r="N1194" i="6"/>
  <c r="N1195" i="6"/>
  <c r="N1196" i="6"/>
  <c r="N1197" i="6"/>
  <c r="N1198" i="6"/>
  <c r="N1199" i="6"/>
  <c r="N1200" i="6"/>
  <c r="N1201" i="6"/>
  <c r="N1202" i="6"/>
  <c r="N1203" i="6"/>
  <c r="N1204" i="6"/>
  <c r="N1205" i="6"/>
  <c r="N1206" i="6"/>
  <c r="N1207" i="6"/>
  <c r="N1208" i="6"/>
  <c r="N1209" i="6"/>
  <c r="N1210" i="6"/>
  <c r="N1211" i="6"/>
  <c r="N1212" i="6"/>
  <c r="N1213" i="6"/>
  <c r="N1214" i="6"/>
  <c r="N1215" i="6"/>
  <c r="N1216" i="6"/>
  <c r="N1217" i="6"/>
  <c r="N1218" i="6"/>
  <c r="N1219" i="6"/>
  <c r="N1220" i="6"/>
  <c r="N1221" i="6"/>
  <c r="N1222" i="6"/>
  <c r="N1223" i="6"/>
  <c r="N1224" i="6"/>
  <c r="N1225" i="6"/>
  <c r="N1226" i="6"/>
  <c r="N1227" i="6"/>
  <c r="N1228" i="6"/>
  <c r="N1229" i="6"/>
  <c r="N1230" i="6"/>
  <c r="N1231" i="6"/>
  <c r="N1232" i="6"/>
  <c r="N1233" i="6"/>
  <c r="N1234" i="6"/>
  <c r="N1235" i="6"/>
  <c r="N1236" i="6"/>
  <c r="N1237" i="6"/>
  <c r="N1238" i="6"/>
  <c r="N1239" i="6"/>
  <c r="N1240" i="6"/>
  <c r="N1241" i="6"/>
  <c r="N1242" i="6"/>
  <c r="N1243" i="6"/>
  <c r="N1244" i="6"/>
  <c r="N1245" i="6"/>
  <c r="N1246" i="6"/>
  <c r="N1247" i="6"/>
  <c r="N1248" i="6"/>
  <c r="N1249" i="6"/>
  <c r="N1250" i="6"/>
  <c r="N1251" i="6"/>
  <c r="N1252" i="6"/>
  <c r="N1253" i="6"/>
  <c r="N1254" i="6"/>
  <c r="N1255" i="6"/>
  <c r="N1256" i="6"/>
  <c r="N1257" i="6"/>
  <c r="N1258" i="6"/>
  <c r="N1259" i="6"/>
  <c r="N1260" i="6"/>
  <c r="N1261" i="6"/>
  <c r="N1262" i="6"/>
  <c r="N1263" i="6"/>
  <c r="N1264" i="6"/>
  <c r="N1265" i="6"/>
  <c r="N1266" i="6"/>
  <c r="N1267" i="6"/>
  <c r="N1268" i="6"/>
  <c r="N1269" i="6"/>
  <c r="N1270" i="6"/>
  <c r="N1271" i="6"/>
  <c r="N1272" i="6"/>
  <c r="N1273" i="6"/>
  <c r="N1274" i="6"/>
  <c r="N1275" i="6"/>
  <c r="N1276" i="6"/>
  <c r="N1277" i="6"/>
  <c r="N1278" i="6"/>
  <c r="N1279" i="6"/>
  <c r="N1280" i="6"/>
  <c r="N1281" i="6"/>
  <c r="N1282" i="6"/>
  <c r="N1283" i="6"/>
  <c r="N1284" i="6"/>
  <c r="N1285" i="6"/>
  <c r="N1286" i="6"/>
  <c r="N1287" i="6"/>
  <c r="N1288" i="6"/>
  <c r="N1289" i="6"/>
  <c r="N1290" i="6"/>
  <c r="N1291" i="6"/>
  <c r="N1292" i="6"/>
  <c r="N1293" i="6"/>
  <c r="N1294" i="6"/>
  <c r="N1295" i="6"/>
  <c r="N1296" i="6"/>
  <c r="N1297" i="6"/>
  <c r="N1298" i="6"/>
  <c r="N1299" i="6"/>
  <c r="N1300" i="6"/>
  <c r="N1301" i="6"/>
  <c r="N1302" i="6"/>
  <c r="N1303" i="6"/>
  <c r="N1304" i="6"/>
  <c r="N1305" i="6"/>
  <c r="N1306" i="6"/>
  <c r="N1307" i="6"/>
  <c r="N1308" i="6"/>
  <c r="N1309" i="6"/>
  <c r="N1310" i="6"/>
  <c r="N1311" i="6"/>
  <c r="N1312" i="6"/>
  <c r="N1313" i="6"/>
  <c r="N1314" i="6"/>
  <c r="N1315" i="6"/>
  <c r="N1316" i="6"/>
  <c r="N1317" i="6"/>
  <c r="N1318" i="6"/>
  <c r="N1319" i="6"/>
  <c r="N1320" i="6"/>
  <c r="N1321" i="6"/>
  <c r="N1322" i="6"/>
  <c r="N1323" i="6"/>
  <c r="N1324" i="6"/>
  <c r="N1325" i="6"/>
  <c r="N1326" i="6"/>
  <c r="N1327" i="6"/>
  <c r="N1328" i="6"/>
  <c r="N1329" i="6"/>
  <c r="N1330" i="6"/>
  <c r="N1331" i="6"/>
  <c r="N1332" i="6"/>
  <c r="N1333" i="6"/>
  <c r="N1334" i="6"/>
  <c r="N1335" i="6"/>
  <c r="N1336" i="6"/>
  <c r="N1337" i="6"/>
  <c r="N1338" i="6"/>
  <c r="N1339" i="6"/>
  <c r="N1340" i="6"/>
  <c r="N1341" i="6"/>
  <c r="N1342" i="6"/>
  <c r="N1343" i="6"/>
  <c r="N1344" i="6"/>
  <c r="N1345" i="6"/>
  <c r="N1346" i="6"/>
  <c r="N1347" i="6"/>
  <c r="N1348" i="6"/>
  <c r="N1349" i="6"/>
  <c r="N1350" i="6"/>
  <c r="N1351" i="6"/>
  <c r="N1352" i="6"/>
  <c r="N1353" i="6"/>
  <c r="N1354" i="6"/>
  <c r="N1355" i="6"/>
  <c r="N1356" i="6"/>
  <c r="N1357" i="6"/>
  <c r="N1358" i="6"/>
  <c r="N1359" i="6"/>
  <c r="N1360" i="6"/>
  <c r="N1361" i="6"/>
  <c r="N1362" i="6"/>
  <c r="N1363" i="6"/>
  <c r="N1364" i="6"/>
  <c r="N1365" i="6"/>
  <c r="N1366" i="6"/>
  <c r="N1367" i="6"/>
  <c r="N1368" i="6"/>
  <c r="N1369" i="6"/>
  <c r="N1370" i="6"/>
  <c r="N1371" i="6"/>
  <c r="N1372" i="6"/>
  <c r="N1373" i="6"/>
  <c r="N1374" i="6"/>
  <c r="N1375" i="6"/>
  <c r="N1376" i="6"/>
  <c r="N1377" i="6"/>
  <c r="N1378" i="6"/>
  <c r="N1379" i="6"/>
  <c r="N1380" i="6"/>
  <c r="N1381" i="6"/>
  <c r="N1382" i="6"/>
  <c r="N1383" i="6"/>
  <c r="N1384" i="6"/>
  <c r="N1385" i="6"/>
  <c r="N1386" i="6"/>
  <c r="N1387" i="6"/>
  <c r="N1388" i="6"/>
  <c r="N1389" i="6"/>
  <c r="N1390" i="6"/>
  <c r="N1391" i="6"/>
  <c r="N1392" i="6"/>
  <c r="N1393" i="6"/>
  <c r="N1394" i="6"/>
  <c r="N1395" i="6"/>
  <c r="N1396" i="6"/>
  <c r="N1397" i="6"/>
  <c r="N1398" i="6"/>
  <c r="N1399" i="6"/>
  <c r="N1400" i="6"/>
  <c r="N1401" i="6"/>
  <c r="Q2" i="6" l="1"/>
  <c r="R2" i="6" s="1"/>
  <c r="Q3" i="6"/>
  <c r="R3" i="6" s="1"/>
  <c r="Q4" i="6"/>
  <c r="R4" i="6" s="1"/>
  <c r="Q5" i="6"/>
  <c r="R5" i="6" s="1"/>
  <c r="Q6" i="6"/>
  <c r="R6" i="6" s="1"/>
  <c r="Q7" i="6"/>
  <c r="R7" i="6" s="1"/>
  <c r="Q8" i="6"/>
  <c r="R8" i="6" s="1"/>
  <c r="Q9" i="6"/>
  <c r="R9" i="6" s="1"/>
  <c r="Q10" i="6"/>
  <c r="R10" i="6" s="1"/>
  <c r="Q11" i="6"/>
  <c r="R11" i="6" s="1"/>
  <c r="Q12" i="6"/>
  <c r="R12" i="6" s="1"/>
  <c r="Q13" i="6"/>
  <c r="R13" i="6" s="1"/>
  <c r="Q14" i="6"/>
  <c r="R14" i="6" s="1"/>
  <c r="Q15" i="6"/>
  <c r="R15" i="6" s="1"/>
  <c r="Q16" i="6"/>
  <c r="R16" i="6" s="1"/>
  <c r="Q17" i="6"/>
  <c r="R17" i="6" s="1"/>
  <c r="Q18" i="6"/>
  <c r="R18" i="6" s="1"/>
  <c r="Q19" i="6"/>
  <c r="R19" i="6" s="1"/>
  <c r="Q20" i="6"/>
  <c r="R20" i="6" s="1"/>
  <c r="Q21" i="6"/>
  <c r="R21" i="6" s="1"/>
  <c r="Q22" i="6"/>
  <c r="R22" i="6" s="1"/>
  <c r="Q23" i="6"/>
  <c r="R23" i="6" s="1"/>
  <c r="Q24" i="6"/>
  <c r="R24" i="6" s="1"/>
  <c r="Q25" i="6"/>
  <c r="R25" i="6" s="1"/>
  <c r="Q26" i="6"/>
  <c r="R26" i="6" s="1"/>
  <c r="Q27" i="6"/>
  <c r="R27" i="6" s="1"/>
  <c r="Q28" i="6"/>
  <c r="R28" i="6" s="1"/>
  <c r="Q29" i="6"/>
  <c r="R29" i="6" s="1"/>
  <c r="Q30" i="6"/>
  <c r="R30" i="6" s="1"/>
  <c r="Q31" i="6"/>
  <c r="R31" i="6" s="1"/>
  <c r="Q32" i="6"/>
  <c r="R32" i="6" s="1"/>
  <c r="Q33" i="6"/>
  <c r="R33" i="6" s="1"/>
  <c r="Q34" i="6"/>
  <c r="R34" i="6" s="1"/>
  <c r="Q35" i="6"/>
  <c r="R35" i="6" s="1"/>
  <c r="Q36" i="6"/>
  <c r="R36" i="6" s="1"/>
  <c r="Q37" i="6"/>
  <c r="R37" i="6" s="1"/>
  <c r="Q38" i="6"/>
  <c r="R38" i="6" s="1"/>
  <c r="Q39" i="6"/>
  <c r="R39" i="6" s="1"/>
  <c r="Q40" i="6"/>
  <c r="R40" i="6" s="1"/>
  <c r="Q41" i="6"/>
  <c r="R41" i="6" s="1"/>
  <c r="Q42" i="6"/>
  <c r="R42" i="6" s="1"/>
  <c r="Q43" i="6"/>
  <c r="R43" i="6" s="1"/>
  <c r="Q44" i="6"/>
  <c r="R44" i="6" s="1"/>
  <c r="Q45" i="6"/>
  <c r="R45" i="6" s="1"/>
  <c r="Q46" i="6"/>
  <c r="R46" i="6" s="1"/>
  <c r="Q47" i="6"/>
  <c r="R47" i="6" s="1"/>
  <c r="Q48" i="6"/>
  <c r="R48" i="6" s="1"/>
  <c r="Q49" i="6"/>
  <c r="R49" i="6" s="1"/>
  <c r="Q50" i="6"/>
  <c r="R50" i="6" s="1"/>
  <c r="Q51" i="6"/>
  <c r="R51" i="6" s="1"/>
  <c r="Q52" i="6"/>
  <c r="R52" i="6" s="1"/>
  <c r="Q53" i="6"/>
  <c r="R53" i="6" s="1"/>
  <c r="Q54" i="6"/>
  <c r="R54" i="6" s="1"/>
  <c r="Q55" i="6"/>
  <c r="R55" i="6" s="1"/>
  <c r="Q56" i="6"/>
  <c r="R56" i="6" s="1"/>
  <c r="Q57" i="6"/>
  <c r="R57" i="6" s="1"/>
  <c r="Q58" i="6"/>
  <c r="R58" i="6" s="1"/>
  <c r="Q59" i="6"/>
  <c r="R59" i="6" s="1"/>
  <c r="Q60" i="6"/>
  <c r="R60" i="6" s="1"/>
  <c r="Q61" i="6"/>
  <c r="R61" i="6" s="1"/>
  <c r="Q62" i="6"/>
  <c r="R62" i="6" s="1"/>
  <c r="Q63" i="6"/>
  <c r="R63" i="6" s="1"/>
  <c r="Q64" i="6"/>
  <c r="R64" i="6" s="1"/>
  <c r="Q65" i="6"/>
  <c r="R65" i="6" s="1"/>
  <c r="Q66" i="6"/>
  <c r="R66" i="6" s="1"/>
  <c r="Q67" i="6"/>
  <c r="R67" i="6" s="1"/>
  <c r="Q68" i="6"/>
  <c r="R68" i="6" s="1"/>
  <c r="Q69" i="6"/>
  <c r="R69" i="6" s="1"/>
  <c r="Q70" i="6"/>
  <c r="R70" i="6" s="1"/>
  <c r="Q71" i="6"/>
  <c r="R71" i="6" s="1"/>
  <c r="Q72" i="6"/>
  <c r="R72" i="6" s="1"/>
  <c r="Q73" i="6"/>
  <c r="R73" i="6" s="1"/>
  <c r="Q74" i="6"/>
  <c r="R74" i="6" s="1"/>
  <c r="Q75" i="6"/>
  <c r="R75" i="6" s="1"/>
  <c r="Q76" i="6"/>
  <c r="R76" i="6" s="1"/>
  <c r="Q77" i="6"/>
  <c r="R77" i="6" s="1"/>
  <c r="Q78" i="6"/>
  <c r="R78" i="6" s="1"/>
  <c r="Q79" i="6"/>
  <c r="R79" i="6" s="1"/>
  <c r="Q80" i="6"/>
  <c r="R80" i="6" s="1"/>
  <c r="Q81" i="6"/>
  <c r="R81" i="6" s="1"/>
  <c r="Q82" i="6"/>
  <c r="R82" i="6" s="1"/>
  <c r="Q83" i="6"/>
  <c r="R83" i="6" s="1"/>
  <c r="Q84" i="6"/>
  <c r="R84" i="6" s="1"/>
  <c r="Q85" i="6"/>
  <c r="R85" i="6" s="1"/>
  <c r="Q86" i="6"/>
  <c r="R86" i="6" s="1"/>
  <c r="Q87" i="6"/>
  <c r="R87" i="6" s="1"/>
  <c r="Q88" i="6"/>
  <c r="R88" i="6" s="1"/>
  <c r="Q89" i="6"/>
  <c r="R89" i="6" s="1"/>
  <c r="Q90" i="6"/>
  <c r="R90" i="6" s="1"/>
  <c r="Q91" i="6"/>
  <c r="R91" i="6" s="1"/>
  <c r="Q92" i="6"/>
  <c r="R92" i="6" s="1"/>
  <c r="Q93" i="6"/>
  <c r="R93" i="6" s="1"/>
  <c r="Q94" i="6"/>
  <c r="R94" i="6" s="1"/>
  <c r="Q95" i="6"/>
  <c r="R95" i="6" s="1"/>
  <c r="Q96" i="6"/>
  <c r="R96" i="6" s="1"/>
  <c r="Q97" i="6"/>
  <c r="R97" i="6" s="1"/>
  <c r="Q98" i="6"/>
  <c r="R98" i="6" s="1"/>
  <c r="Q99" i="6"/>
  <c r="R99" i="6" s="1"/>
  <c r="Q100" i="6"/>
  <c r="R100" i="6" s="1"/>
  <c r="Q101" i="6"/>
  <c r="R101" i="6" s="1"/>
  <c r="Q102" i="6"/>
  <c r="R102" i="6" s="1"/>
  <c r="Q103" i="6"/>
  <c r="R103" i="6" s="1"/>
  <c r="Q104" i="6"/>
  <c r="R104" i="6" s="1"/>
  <c r="Q105" i="6"/>
  <c r="R105" i="6" s="1"/>
  <c r="Q106" i="6"/>
  <c r="R106" i="6" s="1"/>
  <c r="Q107" i="6"/>
  <c r="R107" i="6" s="1"/>
  <c r="Q108" i="6"/>
  <c r="R108" i="6" s="1"/>
  <c r="Q109" i="6"/>
  <c r="R109" i="6" s="1"/>
  <c r="Q110" i="6"/>
  <c r="R110" i="6" s="1"/>
  <c r="Q111" i="6"/>
  <c r="R111" i="6" s="1"/>
  <c r="Q112" i="6"/>
  <c r="R112" i="6" s="1"/>
  <c r="Q113" i="6"/>
  <c r="R113" i="6" s="1"/>
  <c r="Q114" i="6"/>
  <c r="R114" i="6" s="1"/>
  <c r="Q115" i="6"/>
  <c r="R115" i="6" s="1"/>
  <c r="Q116" i="6"/>
  <c r="R116" i="6" s="1"/>
  <c r="Q117" i="6"/>
  <c r="R117" i="6" s="1"/>
  <c r="Q118" i="6"/>
  <c r="R118" i="6" s="1"/>
  <c r="Q119" i="6"/>
  <c r="R119" i="6" s="1"/>
  <c r="Q120" i="6"/>
  <c r="R120" i="6" s="1"/>
  <c r="Q121" i="6"/>
  <c r="R121" i="6" s="1"/>
  <c r="Q122" i="6"/>
  <c r="R122" i="6" s="1"/>
  <c r="Q123" i="6"/>
  <c r="R123" i="6" s="1"/>
  <c r="Q124" i="6"/>
  <c r="R124" i="6" s="1"/>
  <c r="Q125" i="6"/>
  <c r="R125" i="6" s="1"/>
  <c r="Q126" i="6"/>
  <c r="R126" i="6" s="1"/>
  <c r="Q127" i="6"/>
  <c r="R127" i="6" s="1"/>
  <c r="Q128" i="6"/>
  <c r="R128" i="6" s="1"/>
  <c r="Q129" i="6"/>
  <c r="R129" i="6" s="1"/>
  <c r="Q130" i="6"/>
  <c r="R130" i="6" s="1"/>
  <c r="Q131" i="6"/>
  <c r="R131" i="6" s="1"/>
  <c r="Q132" i="6"/>
  <c r="R132" i="6" s="1"/>
  <c r="Q133" i="6"/>
  <c r="R133" i="6" s="1"/>
  <c r="Q134" i="6"/>
  <c r="R134" i="6" s="1"/>
  <c r="Q135" i="6"/>
  <c r="R135" i="6" s="1"/>
  <c r="Q136" i="6"/>
  <c r="R136" i="6" s="1"/>
  <c r="Q137" i="6"/>
  <c r="R137" i="6" s="1"/>
  <c r="Q138" i="6"/>
  <c r="R138" i="6" s="1"/>
  <c r="Q139" i="6"/>
  <c r="R139" i="6" s="1"/>
  <c r="Q140" i="6"/>
  <c r="R140" i="6" s="1"/>
  <c r="Q141" i="6"/>
  <c r="R141" i="6" s="1"/>
  <c r="Q142" i="6"/>
  <c r="R142" i="6" s="1"/>
  <c r="Q143" i="6"/>
  <c r="R143" i="6" s="1"/>
  <c r="Q144" i="6"/>
  <c r="R144" i="6" s="1"/>
  <c r="Q145" i="6"/>
  <c r="R145" i="6" s="1"/>
  <c r="Q146" i="6"/>
  <c r="R146" i="6" s="1"/>
  <c r="Q147" i="6"/>
  <c r="R147" i="6" s="1"/>
  <c r="Q148" i="6"/>
  <c r="R148" i="6" s="1"/>
  <c r="Q149" i="6"/>
  <c r="R149" i="6" s="1"/>
  <c r="Q150" i="6"/>
  <c r="R150" i="6" s="1"/>
  <c r="Q151" i="6"/>
  <c r="R151" i="6" s="1"/>
  <c r="Q152" i="6"/>
  <c r="R152" i="6" s="1"/>
  <c r="Q153" i="6"/>
  <c r="R153" i="6" s="1"/>
  <c r="Q154" i="6"/>
  <c r="R154" i="6" s="1"/>
  <c r="Q155" i="6"/>
  <c r="R155" i="6" s="1"/>
  <c r="Q156" i="6"/>
  <c r="R156" i="6" s="1"/>
  <c r="Q157" i="6"/>
  <c r="R157" i="6" s="1"/>
  <c r="Q158" i="6"/>
  <c r="R158" i="6" s="1"/>
  <c r="Q159" i="6"/>
  <c r="R159" i="6" s="1"/>
  <c r="Q160" i="6"/>
  <c r="R160" i="6" s="1"/>
  <c r="Q161" i="6"/>
  <c r="R161" i="6" s="1"/>
  <c r="Q162" i="6"/>
  <c r="R162" i="6" s="1"/>
  <c r="Q163" i="6"/>
  <c r="R163" i="6" s="1"/>
  <c r="Q164" i="6"/>
  <c r="R164" i="6" s="1"/>
  <c r="Q165" i="6"/>
  <c r="R165" i="6" s="1"/>
  <c r="Q166" i="6"/>
  <c r="R166" i="6" s="1"/>
  <c r="Q167" i="6"/>
  <c r="R167" i="6" s="1"/>
  <c r="Q168" i="6"/>
  <c r="R168" i="6" s="1"/>
  <c r="Q169" i="6"/>
  <c r="R169" i="6" s="1"/>
  <c r="Q170" i="6"/>
  <c r="R170" i="6" s="1"/>
  <c r="Q171" i="6"/>
  <c r="R171" i="6" s="1"/>
  <c r="Q172" i="6"/>
  <c r="R172" i="6" s="1"/>
  <c r="Q173" i="6"/>
  <c r="R173" i="6" s="1"/>
  <c r="Q174" i="6"/>
  <c r="R174" i="6" s="1"/>
  <c r="Q175" i="6"/>
  <c r="R175" i="6" s="1"/>
  <c r="Q176" i="6"/>
  <c r="R176" i="6" s="1"/>
  <c r="Q177" i="6"/>
  <c r="R177" i="6" s="1"/>
  <c r="Q178" i="6"/>
  <c r="R178" i="6" s="1"/>
  <c r="Q179" i="6"/>
  <c r="R179" i="6" s="1"/>
  <c r="Q180" i="6"/>
  <c r="R180" i="6" s="1"/>
  <c r="Q181" i="6"/>
  <c r="R181" i="6" s="1"/>
  <c r="Q182" i="6"/>
  <c r="R182" i="6" s="1"/>
  <c r="Q183" i="6"/>
  <c r="R183" i="6" s="1"/>
  <c r="Q184" i="6"/>
  <c r="R184" i="6" s="1"/>
  <c r="Q185" i="6"/>
  <c r="R185" i="6" s="1"/>
  <c r="Q186" i="6"/>
  <c r="R186" i="6" s="1"/>
  <c r="Q187" i="6"/>
  <c r="R187" i="6" s="1"/>
  <c r="Q188" i="6"/>
  <c r="R188" i="6" s="1"/>
  <c r="Q189" i="6"/>
  <c r="R189" i="6" s="1"/>
  <c r="Q190" i="6"/>
  <c r="R190" i="6" s="1"/>
  <c r="Q191" i="6"/>
  <c r="R191" i="6" s="1"/>
  <c r="Q192" i="6"/>
  <c r="R192" i="6" s="1"/>
  <c r="Q193" i="6"/>
  <c r="R193" i="6" s="1"/>
  <c r="Q194" i="6"/>
  <c r="R194" i="6" s="1"/>
  <c r="Q195" i="6"/>
  <c r="R195" i="6" s="1"/>
  <c r="Q196" i="6"/>
  <c r="R196" i="6" s="1"/>
  <c r="Q197" i="6"/>
  <c r="R197" i="6" s="1"/>
  <c r="Q198" i="6"/>
  <c r="R198" i="6" s="1"/>
  <c r="Q199" i="6"/>
  <c r="R199" i="6" s="1"/>
  <c r="Q200" i="6"/>
  <c r="R200" i="6" s="1"/>
  <c r="Q201" i="6"/>
  <c r="R201" i="6" s="1"/>
  <c r="Q202" i="6"/>
  <c r="R202" i="6" s="1"/>
  <c r="Q203" i="6"/>
  <c r="R203" i="6" s="1"/>
  <c r="Q204" i="6"/>
  <c r="R204" i="6" s="1"/>
  <c r="Q205" i="6"/>
  <c r="R205" i="6" s="1"/>
  <c r="Q206" i="6"/>
  <c r="R206" i="6" s="1"/>
  <c r="Q207" i="6"/>
  <c r="R207" i="6" s="1"/>
  <c r="Q208" i="6"/>
  <c r="R208" i="6" s="1"/>
  <c r="Q209" i="6"/>
  <c r="R209" i="6" s="1"/>
  <c r="Q210" i="6"/>
  <c r="R210" i="6" s="1"/>
  <c r="Q211" i="6"/>
  <c r="R211" i="6" s="1"/>
  <c r="Q212" i="6"/>
  <c r="R212" i="6" s="1"/>
  <c r="Q213" i="6"/>
  <c r="R213" i="6" s="1"/>
  <c r="Q214" i="6"/>
  <c r="R214" i="6" s="1"/>
  <c r="Q215" i="6"/>
  <c r="R215" i="6" s="1"/>
  <c r="Q216" i="6"/>
  <c r="R216" i="6" s="1"/>
  <c r="Q217" i="6"/>
  <c r="R217" i="6" s="1"/>
  <c r="Q218" i="6"/>
  <c r="R218" i="6" s="1"/>
  <c r="Q219" i="6"/>
  <c r="R219" i="6" s="1"/>
  <c r="Q220" i="6"/>
  <c r="R220" i="6" s="1"/>
  <c r="Q221" i="6"/>
  <c r="R221" i="6" s="1"/>
  <c r="Q222" i="6"/>
  <c r="R222" i="6" s="1"/>
  <c r="Q223" i="6"/>
  <c r="R223" i="6" s="1"/>
  <c r="Q224" i="6"/>
  <c r="R224" i="6" s="1"/>
  <c r="Q225" i="6"/>
  <c r="R225" i="6" s="1"/>
  <c r="Q226" i="6"/>
  <c r="R226" i="6" s="1"/>
  <c r="Q227" i="6"/>
  <c r="R227" i="6" s="1"/>
  <c r="Q228" i="6"/>
  <c r="R228" i="6" s="1"/>
  <c r="Q229" i="6"/>
  <c r="R229" i="6" s="1"/>
  <c r="Q230" i="6"/>
  <c r="R230" i="6" s="1"/>
  <c r="Q231" i="6"/>
  <c r="R231" i="6" s="1"/>
  <c r="Q232" i="6"/>
  <c r="R232" i="6" s="1"/>
  <c r="Q233" i="6"/>
  <c r="R233" i="6" s="1"/>
  <c r="Q234" i="6"/>
  <c r="R234" i="6" s="1"/>
  <c r="Q235" i="6"/>
  <c r="R235" i="6" s="1"/>
  <c r="Q236" i="6"/>
  <c r="R236" i="6" s="1"/>
  <c r="Q237" i="6"/>
  <c r="R237" i="6" s="1"/>
  <c r="Q238" i="6"/>
  <c r="R238" i="6" s="1"/>
  <c r="Q239" i="6"/>
  <c r="R239" i="6" s="1"/>
  <c r="Q240" i="6"/>
  <c r="R240" i="6" s="1"/>
  <c r="Q241" i="6"/>
  <c r="R241" i="6" s="1"/>
  <c r="Q242" i="6"/>
  <c r="R242" i="6" s="1"/>
  <c r="Q243" i="6"/>
  <c r="R243" i="6" s="1"/>
  <c r="Q244" i="6"/>
  <c r="R244" i="6" s="1"/>
  <c r="Q245" i="6"/>
  <c r="R245" i="6" s="1"/>
  <c r="Q246" i="6"/>
  <c r="R246" i="6" s="1"/>
  <c r="Q247" i="6"/>
  <c r="R247" i="6" s="1"/>
  <c r="Q248" i="6"/>
  <c r="R248" i="6" s="1"/>
  <c r="Q249" i="6"/>
  <c r="R249" i="6" s="1"/>
  <c r="Q250" i="6"/>
  <c r="R250" i="6" s="1"/>
  <c r="Q251" i="6"/>
  <c r="R251" i="6" s="1"/>
  <c r="Q252" i="6"/>
  <c r="R252" i="6" s="1"/>
  <c r="Q253" i="6"/>
  <c r="R253" i="6" s="1"/>
  <c r="Q254" i="6"/>
  <c r="R254" i="6" s="1"/>
  <c r="Q255" i="6"/>
  <c r="R255" i="6" s="1"/>
  <c r="Q256" i="6"/>
  <c r="R256" i="6" s="1"/>
  <c r="Q257" i="6"/>
  <c r="R257" i="6" s="1"/>
  <c r="Q258" i="6"/>
  <c r="R258" i="6" s="1"/>
  <c r="Q259" i="6"/>
  <c r="R259" i="6" s="1"/>
  <c r="Q260" i="6"/>
  <c r="R260" i="6" s="1"/>
  <c r="Q261" i="6"/>
  <c r="R261" i="6" s="1"/>
  <c r="Q262" i="6"/>
  <c r="R262" i="6" s="1"/>
  <c r="Q263" i="6"/>
  <c r="R263" i="6" s="1"/>
  <c r="Q264" i="6"/>
  <c r="R264" i="6" s="1"/>
  <c r="Q265" i="6"/>
  <c r="R265" i="6" s="1"/>
  <c r="Q266" i="6"/>
  <c r="R266" i="6" s="1"/>
  <c r="Q267" i="6"/>
  <c r="R267" i="6" s="1"/>
  <c r="Q268" i="6"/>
  <c r="R268" i="6" s="1"/>
  <c r="Q269" i="6"/>
  <c r="R269" i="6" s="1"/>
  <c r="Q270" i="6"/>
  <c r="R270" i="6" s="1"/>
  <c r="Q271" i="6"/>
  <c r="R271" i="6" s="1"/>
  <c r="Q272" i="6"/>
  <c r="R272" i="6" s="1"/>
  <c r="Q273" i="6"/>
  <c r="R273" i="6" s="1"/>
  <c r="Q274" i="6"/>
  <c r="R274" i="6" s="1"/>
  <c r="Q275" i="6"/>
  <c r="R275" i="6" s="1"/>
  <c r="Q276" i="6"/>
  <c r="R276" i="6" s="1"/>
  <c r="Q277" i="6"/>
  <c r="R277" i="6" s="1"/>
  <c r="Q278" i="6"/>
  <c r="R278" i="6" s="1"/>
  <c r="Q279" i="6"/>
  <c r="R279" i="6" s="1"/>
  <c r="Q280" i="6"/>
  <c r="R280" i="6" s="1"/>
  <c r="Q281" i="6"/>
  <c r="R281" i="6" s="1"/>
  <c r="Q282" i="6"/>
  <c r="R282" i="6" s="1"/>
  <c r="Q283" i="6"/>
  <c r="R283" i="6" s="1"/>
  <c r="Q284" i="6"/>
  <c r="R284" i="6" s="1"/>
  <c r="Q285" i="6"/>
  <c r="R285" i="6" s="1"/>
  <c r="Q286" i="6"/>
  <c r="R286" i="6" s="1"/>
  <c r="Q287" i="6"/>
  <c r="R287" i="6" s="1"/>
  <c r="Q288" i="6"/>
  <c r="R288" i="6" s="1"/>
  <c r="Q289" i="6"/>
  <c r="R289" i="6" s="1"/>
  <c r="Q290" i="6"/>
  <c r="R290" i="6" s="1"/>
  <c r="Q291" i="6"/>
  <c r="R291" i="6" s="1"/>
  <c r="Q292" i="6"/>
  <c r="R292" i="6" s="1"/>
  <c r="Q293" i="6"/>
  <c r="R293" i="6" s="1"/>
  <c r="Q294" i="6"/>
  <c r="R294" i="6" s="1"/>
  <c r="Q295" i="6"/>
  <c r="R295" i="6" s="1"/>
  <c r="Q296" i="6"/>
  <c r="R296" i="6" s="1"/>
  <c r="Q297" i="6"/>
  <c r="R297" i="6" s="1"/>
  <c r="Q298" i="6"/>
  <c r="R298" i="6" s="1"/>
  <c r="Q299" i="6"/>
  <c r="R299" i="6" s="1"/>
  <c r="Q300" i="6"/>
  <c r="R300" i="6" s="1"/>
  <c r="Q301" i="6"/>
  <c r="R301" i="6" s="1"/>
  <c r="Q302" i="6"/>
  <c r="R302" i="6" s="1"/>
  <c r="Q303" i="6"/>
  <c r="R303" i="6" s="1"/>
  <c r="Q304" i="6"/>
  <c r="R304" i="6" s="1"/>
  <c r="Q305" i="6"/>
  <c r="R305" i="6" s="1"/>
  <c r="Q306" i="6"/>
  <c r="R306" i="6" s="1"/>
  <c r="Q307" i="6"/>
  <c r="R307" i="6" s="1"/>
  <c r="Q308" i="6"/>
  <c r="R308" i="6" s="1"/>
  <c r="Q309" i="6"/>
  <c r="R309" i="6" s="1"/>
  <c r="Q310" i="6"/>
  <c r="R310" i="6" s="1"/>
  <c r="Q311" i="6"/>
  <c r="R311" i="6" s="1"/>
  <c r="Q312" i="6"/>
  <c r="R312" i="6" s="1"/>
  <c r="Q313" i="6"/>
  <c r="R313" i="6" s="1"/>
  <c r="Q314" i="6"/>
  <c r="R314" i="6" s="1"/>
  <c r="Q315" i="6"/>
  <c r="R315" i="6" s="1"/>
  <c r="Q316" i="6"/>
  <c r="R316" i="6" s="1"/>
  <c r="Q317" i="6"/>
  <c r="R317" i="6" s="1"/>
  <c r="Q318" i="6"/>
  <c r="R318" i="6" s="1"/>
  <c r="Q319" i="6"/>
  <c r="R319" i="6" s="1"/>
  <c r="Q320" i="6"/>
  <c r="R320" i="6" s="1"/>
  <c r="Q321" i="6"/>
  <c r="R321" i="6" s="1"/>
  <c r="Q322" i="6"/>
  <c r="R322" i="6" s="1"/>
  <c r="Q323" i="6"/>
  <c r="R323" i="6" s="1"/>
  <c r="Q324" i="6"/>
  <c r="R324" i="6" s="1"/>
  <c r="Q325" i="6"/>
  <c r="R325" i="6" s="1"/>
  <c r="Q326" i="6"/>
  <c r="R326" i="6" s="1"/>
  <c r="Q327" i="6"/>
  <c r="R327" i="6" s="1"/>
  <c r="Q328" i="6"/>
  <c r="R328" i="6" s="1"/>
  <c r="Q329" i="6"/>
  <c r="R329" i="6" s="1"/>
  <c r="Q330" i="6"/>
  <c r="R330" i="6" s="1"/>
  <c r="Q331" i="6"/>
  <c r="R331" i="6" s="1"/>
  <c r="Q332" i="6"/>
  <c r="R332" i="6" s="1"/>
  <c r="Q333" i="6"/>
  <c r="R333" i="6" s="1"/>
  <c r="Q334" i="6"/>
  <c r="R334" i="6" s="1"/>
  <c r="Q335" i="6"/>
  <c r="R335" i="6" s="1"/>
  <c r="Q336" i="6"/>
  <c r="R336" i="6" s="1"/>
  <c r="Q337" i="6"/>
  <c r="R337" i="6" s="1"/>
  <c r="Q338" i="6"/>
  <c r="R338" i="6" s="1"/>
  <c r="Q339" i="6"/>
  <c r="R339" i="6" s="1"/>
  <c r="Q340" i="6"/>
  <c r="R340" i="6" s="1"/>
  <c r="Q341" i="6"/>
  <c r="R341" i="6" s="1"/>
  <c r="Q342" i="6"/>
  <c r="R342" i="6" s="1"/>
  <c r="Q343" i="6"/>
  <c r="R343" i="6" s="1"/>
  <c r="Q344" i="6"/>
  <c r="R344" i="6" s="1"/>
  <c r="Q345" i="6"/>
  <c r="R345" i="6" s="1"/>
  <c r="Q346" i="6"/>
  <c r="R346" i="6" s="1"/>
  <c r="Q347" i="6"/>
  <c r="R347" i="6" s="1"/>
  <c r="Q348" i="6"/>
  <c r="R348" i="6" s="1"/>
  <c r="Q349" i="6"/>
  <c r="R349" i="6" s="1"/>
  <c r="Q350" i="6"/>
  <c r="R350" i="6" s="1"/>
  <c r="Q351" i="6"/>
  <c r="R351" i="6" s="1"/>
  <c r="Q352" i="6"/>
  <c r="R352" i="6" s="1"/>
  <c r="Q353" i="6"/>
  <c r="R353" i="6" s="1"/>
  <c r="Q354" i="6"/>
  <c r="R354" i="6" s="1"/>
  <c r="Q355" i="6"/>
  <c r="R355" i="6" s="1"/>
  <c r="Q356" i="6"/>
  <c r="R356" i="6" s="1"/>
  <c r="Q357" i="6"/>
  <c r="R357" i="6" s="1"/>
  <c r="Q358" i="6"/>
  <c r="R358" i="6" s="1"/>
  <c r="Q359" i="6"/>
  <c r="R359" i="6" s="1"/>
  <c r="Q360" i="6"/>
  <c r="R360" i="6" s="1"/>
  <c r="Q361" i="6"/>
  <c r="R361" i="6" s="1"/>
  <c r="Q362" i="6"/>
  <c r="R362" i="6" s="1"/>
  <c r="Q363" i="6"/>
  <c r="R363" i="6" s="1"/>
  <c r="Q364" i="6"/>
  <c r="R364" i="6" s="1"/>
  <c r="Q365" i="6"/>
  <c r="R365" i="6" s="1"/>
  <c r="Q366" i="6"/>
  <c r="R366" i="6" s="1"/>
  <c r="Q367" i="6"/>
  <c r="R367" i="6" s="1"/>
  <c r="Q368" i="6"/>
  <c r="R368" i="6" s="1"/>
  <c r="Q369" i="6"/>
  <c r="R369" i="6" s="1"/>
  <c r="Q370" i="6"/>
  <c r="R370" i="6" s="1"/>
  <c r="Q371" i="6"/>
  <c r="R371" i="6" s="1"/>
  <c r="Q372" i="6"/>
  <c r="R372" i="6" s="1"/>
  <c r="Q373" i="6"/>
  <c r="R373" i="6" s="1"/>
  <c r="Q374" i="6"/>
  <c r="R374" i="6" s="1"/>
  <c r="Q375" i="6"/>
  <c r="R375" i="6" s="1"/>
  <c r="Q376" i="6"/>
  <c r="R376" i="6" s="1"/>
  <c r="Q377" i="6"/>
  <c r="R377" i="6" s="1"/>
  <c r="Q378" i="6"/>
  <c r="R378" i="6" s="1"/>
  <c r="Q379" i="6"/>
  <c r="R379" i="6" s="1"/>
  <c r="Q380" i="6"/>
  <c r="R380" i="6" s="1"/>
  <c r="Q381" i="6"/>
  <c r="R381" i="6" s="1"/>
  <c r="Q382" i="6"/>
  <c r="R382" i="6" s="1"/>
  <c r="Q383" i="6"/>
  <c r="R383" i="6" s="1"/>
  <c r="Q384" i="6"/>
  <c r="R384" i="6" s="1"/>
  <c r="Q385" i="6"/>
  <c r="R385" i="6" s="1"/>
  <c r="Q386" i="6"/>
  <c r="R386" i="6" s="1"/>
  <c r="Q387" i="6"/>
  <c r="R387" i="6" s="1"/>
  <c r="Q388" i="6"/>
  <c r="R388" i="6" s="1"/>
  <c r="Q389" i="6"/>
  <c r="R389" i="6" s="1"/>
  <c r="Q390" i="6"/>
  <c r="R390" i="6" s="1"/>
  <c r="Q391" i="6"/>
  <c r="R391" i="6" s="1"/>
  <c r="Q392" i="6"/>
  <c r="R392" i="6" s="1"/>
  <c r="Q393" i="6"/>
  <c r="R393" i="6" s="1"/>
  <c r="Q394" i="6"/>
  <c r="R394" i="6" s="1"/>
  <c r="Q395" i="6"/>
  <c r="R395" i="6" s="1"/>
  <c r="Q396" i="6"/>
  <c r="R396" i="6" s="1"/>
  <c r="Q397" i="6"/>
  <c r="R397" i="6" s="1"/>
  <c r="Q398" i="6"/>
  <c r="R398" i="6" s="1"/>
  <c r="Q399" i="6"/>
  <c r="R399" i="6" s="1"/>
  <c r="Q400" i="6"/>
  <c r="R400" i="6" s="1"/>
  <c r="Q401" i="6"/>
  <c r="R401" i="6" s="1"/>
  <c r="Q402" i="6"/>
  <c r="R402" i="6" s="1"/>
  <c r="Q403" i="6"/>
  <c r="R403" i="6" s="1"/>
  <c r="Q404" i="6"/>
  <c r="R404" i="6" s="1"/>
  <c r="Q405" i="6"/>
  <c r="R405" i="6" s="1"/>
  <c r="Q406" i="6"/>
  <c r="R406" i="6" s="1"/>
  <c r="Q407" i="6"/>
  <c r="R407" i="6" s="1"/>
  <c r="Q408" i="6"/>
  <c r="R408" i="6" s="1"/>
  <c r="Q409" i="6"/>
  <c r="R409" i="6" s="1"/>
  <c r="Q410" i="6"/>
  <c r="R410" i="6" s="1"/>
  <c r="Q411" i="6"/>
  <c r="R411" i="6" s="1"/>
  <c r="Q412" i="6"/>
  <c r="R412" i="6" s="1"/>
  <c r="Q413" i="6"/>
  <c r="R413" i="6" s="1"/>
  <c r="Q414" i="6"/>
  <c r="R414" i="6" s="1"/>
  <c r="Q415" i="6"/>
  <c r="R415" i="6" s="1"/>
  <c r="Q416" i="6"/>
  <c r="R416" i="6" s="1"/>
  <c r="Q417" i="6"/>
  <c r="R417" i="6" s="1"/>
  <c r="Q418" i="6"/>
  <c r="R418" i="6" s="1"/>
  <c r="Q419" i="6"/>
  <c r="R419" i="6" s="1"/>
  <c r="Q420" i="6"/>
  <c r="R420" i="6" s="1"/>
  <c r="Q421" i="6"/>
  <c r="R421" i="6" s="1"/>
  <c r="Q422" i="6"/>
  <c r="R422" i="6" s="1"/>
  <c r="Q423" i="6"/>
  <c r="R423" i="6" s="1"/>
  <c r="Q424" i="6"/>
  <c r="R424" i="6" s="1"/>
  <c r="Q425" i="6"/>
  <c r="R425" i="6" s="1"/>
  <c r="Q426" i="6"/>
  <c r="R426" i="6" s="1"/>
  <c r="Q427" i="6"/>
  <c r="R427" i="6" s="1"/>
  <c r="Q428" i="6"/>
  <c r="R428" i="6" s="1"/>
  <c r="Q429" i="6"/>
  <c r="R429" i="6" s="1"/>
  <c r="Q430" i="6"/>
  <c r="R430" i="6" s="1"/>
  <c r="Q431" i="6"/>
  <c r="R431" i="6" s="1"/>
  <c r="Q432" i="6"/>
  <c r="R432" i="6" s="1"/>
  <c r="Q433" i="6"/>
  <c r="R433" i="6" s="1"/>
  <c r="Q434" i="6"/>
  <c r="R434" i="6" s="1"/>
  <c r="Q435" i="6"/>
  <c r="R435" i="6" s="1"/>
  <c r="Q436" i="6"/>
  <c r="R436" i="6" s="1"/>
  <c r="Q437" i="6"/>
  <c r="R437" i="6" s="1"/>
  <c r="Q438" i="6"/>
  <c r="R438" i="6" s="1"/>
  <c r="Q439" i="6"/>
  <c r="R439" i="6" s="1"/>
  <c r="Q440" i="6"/>
  <c r="R440" i="6" s="1"/>
  <c r="Q441" i="6"/>
  <c r="R441" i="6" s="1"/>
  <c r="Q442" i="6"/>
  <c r="R442" i="6" s="1"/>
  <c r="Q443" i="6"/>
  <c r="R443" i="6" s="1"/>
  <c r="Q444" i="6"/>
  <c r="R444" i="6" s="1"/>
  <c r="Q445" i="6"/>
  <c r="R445" i="6" s="1"/>
  <c r="Q446" i="6"/>
  <c r="R446" i="6" s="1"/>
  <c r="Q447" i="6"/>
  <c r="R447" i="6" s="1"/>
  <c r="Q448" i="6"/>
  <c r="R448" i="6" s="1"/>
  <c r="Q449" i="6"/>
  <c r="R449" i="6" s="1"/>
  <c r="Q450" i="6"/>
  <c r="R450" i="6" s="1"/>
  <c r="Q451" i="6"/>
  <c r="R451" i="6" s="1"/>
  <c r="Q452" i="6"/>
  <c r="R452" i="6" s="1"/>
  <c r="Q453" i="6"/>
  <c r="R453" i="6" s="1"/>
  <c r="Q454" i="6"/>
  <c r="R454" i="6" s="1"/>
  <c r="Q455" i="6"/>
  <c r="R455" i="6" s="1"/>
  <c r="Q456" i="6"/>
  <c r="R456" i="6" s="1"/>
  <c r="Q457" i="6"/>
  <c r="R457" i="6" s="1"/>
  <c r="Q458" i="6"/>
  <c r="R458" i="6" s="1"/>
  <c r="Q459" i="6"/>
  <c r="R459" i="6" s="1"/>
  <c r="Q460" i="6"/>
  <c r="R460" i="6" s="1"/>
  <c r="Q461" i="6"/>
  <c r="R461" i="6" s="1"/>
  <c r="Q462" i="6"/>
  <c r="R462" i="6" s="1"/>
  <c r="Q463" i="6"/>
  <c r="R463" i="6" s="1"/>
  <c r="Q464" i="6"/>
  <c r="R464" i="6" s="1"/>
  <c r="Q465" i="6"/>
  <c r="R465" i="6" s="1"/>
  <c r="Q466" i="6"/>
  <c r="R466" i="6" s="1"/>
  <c r="Q467" i="6"/>
  <c r="R467" i="6" s="1"/>
  <c r="Q468" i="6"/>
  <c r="R468" i="6" s="1"/>
  <c r="Q469" i="6"/>
  <c r="R469" i="6" s="1"/>
  <c r="Q470" i="6"/>
  <c r="R470" i="6" s="1"/>
  <c r="Q471" i="6"/>
  <c r="R471" i="6" s="1"/>
  <c r="Q472" i="6"/>
  <c r="R472" i="6" s="1"/>
  <c r="Q473" i="6"/>
  <c r="R473" i="6" s="1"/>
  <c r="Q474" i="6"/>
  <c r="R474" i="6" s="1"/>
  <c r="Q475" i="6"/>
  <c r="R475" i="6" s="1"/>
  <c r="Q476" i="6"/>
  <c r="R476" i="6" s="1"/>
  <c r="Q477" i="6"/>
  <c r="R477" i="6" s="1"/>
  <c r="Q478" i="6"/>
  <c r="R478" i="6" s="1"/>
  <c r="Q479" i="6"/>
  <c r="R479" i="6" s="1"/>
  <c r="Q480" i="6"/>
  <c r="R480" i="6" s="1"/>
  <c r="Q481" i="6"/>
  <c r="R481" i="6" s="1"/>
  <c r="Q482" i="6"/>
  <c r="R482" i="6" s="1"/>
  <c r="Q483" i="6"/>
  <c r="R483" i="6" s="1"/>
  <c r="Q484" i="6"/>
  <c r="R484" i="6" s="1"/>
  <c r="Q485" i="6"/>
  <c r="R485" i="6" s="1"/>
  <c r="Q486" i="6"/>
  <c r="R486" i="6" s="1"/>
  <c r="Q487" i="6"/>
  <c r="R487" i="6" s="1"/>
  <c r="Q488" i="6"/>
  <c r="R488" i="6" s="1"/>
  <c r="Q489" i="6"/>
  <c r="R489" i="6" s="1"/>
  <c r="Q490" i="6"/>
  <c r="R490" i="6" s="1"/>
  <c r="Q491" i="6"/>
  <c r="R491" i="6" s="1"/>
  <c r="Q492" i="6"/>
  <c r="R492" i="6" s="1"/>
  <c r="Q493" i="6"/>
  <c r="R493" i="6" s="1"/>
  <c r="Q494" i="6"/>
  <c r="R494" i="6" s="1"/>
  <c r="Q495" i="6"/>
  <c r="R495" i="6" s="1"/>
  <c r="Q496" i="6"/>
  <c r="R496" i="6" s="1"/>
  <c r="Q497" i="6"/>
  <c r="R497" i="6" s="1"/>
  <c r="Q498" i="6"/>
  <c r="R498" i="6" s="1"/>
  <c r="Q499" i="6"/>
  <c r="R499" i="6" s="1"/>
  <c r="Q500" i="6"/>
  <c r="R500" i="6" s="1"/>
  <c r="Q501" i="6"/>
  <c r="R501" i="6" s="1"/>
  <c r="Q502" i="6"/>
  <c r="R502" i="6" s="1"/>
  <c r="Q503" i="6"/>
  <c r="R503" i="6" s="1"/>
  <c r="Q504" i="6"/>
  <c r="R504" i="6" s="1"/>
  <c r="Q505" i="6"/>
  <c r="R505" i="6" s="1"/>
  <c r="Q506" i="6"/>
  <c r="R506" i="6" s="1"/>
  <c r="Q507" i="6"/>
  <c r="R507" i="6" s="1"/>
  <c r="Q508" i="6"/>
  <c r="R508" i="6" s="1"/>
  <c r="Q509" i="6"/>
  <c r="R509" i="6" s="1"/>
  <c r="Q510" i="6"/>
  <c r="R510" i="6" s="1"/>
  <c r="Q511" i="6"/>
  <c r="R511" i="6" s="1"/>
  <c r="Q512" i="6"/>
  <c r="R512" i="6" s="1"/>
  <c r="Q513" i="6"/>
  <c r="R513" i="6" s="1"/>
  <c r="Q514" i="6"/>
  <c r="R514" i="6" s="1"/>
  <c r="Q515" i="6"/>
  <c r="R515" i="6" s="1"/>
  <c r="Q516" i="6"/>
  <c r="R516" i="6" s="1"/>
  <c r="Q517" i="6"/>
  <c r="R517" i="6" s="1"/>
  <c r="Q518" i="6"/>
  <c r="R518" i="6" s="1"/>
  <c r="Q519" i="6"/>
  <c r="R519" i="6" s="1"/>
  <c r="Q520" i="6"/>
  <c r="R520" i="6" s="1"/>
  <c r="Q521" i="6"/>
  <c r="R521" i="6" s="1"/>
  <c r="Q522" i="6"/>
  <c r="R522" i="6" s="1"/>
  <c r="Q523" i="6"/>
  <c r="R523" i="6" s="1"/>
  <c r="Q524" i="6"/>
  <c r="R524" i="6" s="1"/>
  <c r="Q525" i="6"/>
  <c r="R525" i="6" s="1"/>
  <c r="Q526" i="6"/>
  <c r="R526" i="6" s="1"/>
  <c r="Q527" i="6"/>
  <c r="R527" i="6" s="1"/>
  <c r="Q528" i="6"/>
  <c r="R528" i="6" s="1"/>
  <c r="Q529" i="6"/>
  <c r="R529" i="6" s="1"/>
  <c r="Q530" i="6"/>
  <c r="R530" i="6" s="1"/>
  <c r="Q531" i="6"/>
  <c r="R531" i="6" s="1"/>
  <c r="Q532" i="6"/>
  <c r="R532" i="6" s="1"/>
  <c r="Q533" i="6"/>
  <c r="R533" i="6" s="1"/>
  <c r="Q534" i="6"/>
  <c r="R534" i="6" s="1"/>
  <c r="Q535" i="6"/>
  <c r="R535" i="6" s="1"/>
  <c r="Q536" i="6"/>
  <c r="R536" i="6" s="1"/>
  <c r="Q537" i="6"/>
  <c r="R537" i="6" s="1"/>
  <c r="Q538" i="6"/>
  <c r="R538" i="6" s="1"/>
  <c r="Q539" i="6"/>
  <c r="R539" i="6" s="1"/>
  <c r="Q540" i="6"/>
  <c r="R540" i="6" s="1"/>
  <c r="Q541" i="6"/>
  <c r="R541" i="6" s="1"/>
  <c r="Q542" i="6"/>
  <c r="R542" i="6" s="1"/>
  <c r="Q543" i="6"/>
  <c r="R543" i="6" s="1"/>
  <c r="Q544" i="6"/>
  <c r="R544" i="6" s="1"/>
  <c r="Q545" i="6"/>
  <c r="R545" i="6" s="1"/>
  <c r="Q546" i="6"/>
  <c r="R546" i="6" s="1"/>
  <c r="Q547" i="6"/>
  <c r="R547" i="6" s="1"/>
  <c r="Q548" i="6"/>
  <c r="R548" i="6" s="1"/>
  <c r="Q549" i="6"/>
  <c r="R549" i="6" s="1"/>
  <c r="Q550" i="6"/>
  <c r="R550" i="6" s="1"/>
  <c r="Q551" i="6"/>
  <c r="R551" i="6" s="1"/>
  <c r="Q552" i="6"/>
  <c r="R552" i="6" s="1"/>
  <c r="Q553" i="6"/>
  <c r="R553" i="6" s="1"/>
  <c r="Q554" i="6"/>
  <c r="R554" i="6" s="1"/>
  <c r="Q555" i="6"/>
  <c r="R555" i="6" s="1"/>
  <c r="Q556" i="6"/>
  <c r="R556" i="6" s="1"/>
  <c r="Q557" i="6"/>
  <c r="R557" i="6" s="1"/>
  <c r="Q558" i="6"/>
  <c r="R558" i="6" s="1"/>
  <c r="Q559" i="6"/>
  <c r="R559" i="6" s="1"/>
  <c r="Q560" i="6"/>
  <c r="R560" i="6" s="1"/>
  <c r="Q561" i="6"/>
  <c r="R561" i="6" s="1"/>
  <c r="Q562" i="6"/>
  <c r="R562" i="6" s="1"/>
  <c r="Q563" i="6"/>
  <c r="R563" i="6" s="1"/>
  <c r="Q564" i="6"/>
  <c r="R564" i="6" s="1"/>
  <c r="Q565" i="6"/>
  <c r="R565" i="6" s="1"/>
  <c r="Q566" i="6"/>
  <c r="R566" i="6" s="1"/>
  <c r="Q567" i="6"/>
  <c r="R567" i="6" s="1"/>
  <c r="Q568" i="6"/>
  <c r="R568" i="6" s="1"/>
  <c r="Q569" i="6"/>
  <c r="R569" i="6" s="1"/>
  <c r="Q570" i="6"/>
  <c r="R570" i="6" s="1"/>
  <c r="Q571" i="6"/>
  <c r="R571" i="6" s="1"/>
  <c r="Q572" i="6"/>
  <c r="R572" i="6" s="1"/>
  <c r="Q573" i="6"/>
  <c r="R573" i="6" s="1"/>
  <c r="Q574" i="6"/>
  <c r="R574" i="6" s="1"/>
  <c r="Q575" i="6"/>
  <c r="R575" i="6" s="1"/>
  <c r="Q576" i="6"/>
  <c r="R576" i="6" s="1"/>
  <c r="Q577" i="6"/>
  <c r="R577" i="6" s="1"/>
  <c r="Q578" i="6"/>
  <c r="R578" i="6" s="1"/>
  <c r="Q579" i="6"/>
  <c r="R579" i="6" s="1"/>
  <c r="Q580" i="6"/>
  <c r="R580" i="6" s="1"/>
  <c r="Q581" i="6"/>
  <c r="R581" i="6" s="1"/>
  <c r="Q582" i="6"/>
  <c r="R582" i="6" s="1"/>
  <c r="Q583" i="6"/>
  <c r="R583" i="6" s="1"/>
  <c r="Q584" i="6"/>
  <c r="R584" i="6" s="1"/>
  <c r="Q585" i="6"/>
  <c r="R585" i="6" s="1"/>
  <c r="Q586" i="6"/>
  <c r="R586" i="6" s="1"/>
  <c r="Q587" i="6"/>
  <c r="R587" i="6" s="1"/>
  <c r="Q588" i="6"/>
  <c r="R588" i="6" s="1"/>
  <c r="Q589" i="6"/>
  <c r="R589" i="6" s="1"/>
  <c r="Q590" i="6"/>
  <c r="R590" i="6" s="1"/>
  <c r="Q591" i="6"/>
  <c r="R591" i="6" s="1"/>
  <c r="Q592" i="6"/>
  <c r="R592" i="6" s="1"/>
  <c r="Q593" i="6"/>
  <c r="R593" i="6" s="1"/>
  <c r="Q594" i="6"/>
  <c r="R594" i="6" s="1"/>
  <c r="Q595" i="6"/>
  <c r="R595" i="6" s="1"/>
  <c r="Q596" i="6"/>
  <c r="R596" i="6" s="1"/>
  <c r="Q597" i="6"/>
  <c r="R597" i="6" s="1"/>
  <c r="Q598" i="6"/>
  <c r="R598" i="6" s="1"/>
  <c r="Q599" i="6"/>
  <c r="R599" i="6" s="1"/>
  <c r="Q600" i="6"/>
  <c r="R600" i="6" s="1"/>
  <c r="Q601" i="6"/>
  <c r="R601" i="6" s="1"/>
  <c r="Q602" i="6"/>
  <c r="R602" i="6" s="1"/>
  <c r="Q603" i="6"/>
  <c r="R603" i="6" s="1"/>
  <c r="Q604" i="6"/>
  <c r="R604" i="6" s="1"/>
  <c r="Q605" i="6"/>
  <c r="R605" i="6" s="1"/>
  <c r="Q606" i="6"/>
  <c r="R606" i="6" s="1"/>
  <c r="Q607" i="6"/>
  <c r="R607" i="6" s="1"/>
  <c r="Q608" i="6"/>
  <c r="R608" i="6" s="1"/>
  <c r="Q609" i="6"/>
  <c r="R609" i="6" s="1"/>
  <c r="Q610" i="6"/>
  <c r="R610" i="6" s="1"/>
  <c r="Q611" i="6"/>
  <c r="R611" i="6" s="1"/>
  <c r="Q612" i="6"/>
  <c r="R612" i="6" s="1"/>
  <c r="Q613" i="6"/>
  <c r="R613" i="6" s="1"/>
  <c r="Q614" i="6"/>
  <c r="R614" i="6" s="1"/>
  <c r="Q615" i="6"/>
  <c r="R615" i="6" s="1"/>
  <c r="Q616" i="6"/>
  <c r="R616" i="6" s="1"/>
  <c r="Q617" i="6"/>
  <c r="R617" i="6" s="1"/>
  <c r="Q618" i="6"/>
  <c r="R618" i="6" s="1"/>
  <c r="Q619" i="6"/>
  <c r="R619" i="6" s="1"/>
  <c r="Q620" i="6"/>
  <c r="R620" i="6" s="1"/>
  <c r="Q621" i="6"/>
  <c r="R621" i="6" s="1"/>
  <c r="Q622" i="6"/>
  <c r="R622" i="6" s="1"/>
  <c r="Q623" i="6"/>
  <c r="R623" i="6" s="1"/>
  <c r="Q624" i="6"/>
  <c r="R624" i="6" s="1"/>
  <c r="Q625" i="6"/>
  <c r="R625" i="6" s="1"/>
  <c r="Q626" i="6"/>
  <c r="R626" i="6" s="1"/>
  <c r="Q627" i="6"/>
  <c r="R627" i="6" s="1"/>
  <c r="Q628" i="6"/>
  <c r="R628" i="6" s="1"/>
  <c r="Q629" i="6"/>
  <c r="R629" i="6" s="1"/>
  <c r="Q630" i="6"/>
  <c r="R630" i="6" s="1"/>
  <c r="Q631" i="6"/>
  <c r="R631" i="6" s="1"/>
  <c r="Q632" i="6"/>
  <c r="R632" i="6" s="1"/>
  <c r="Q633" i="6"/>
  <c r="R633" i="6" s="1"/>
  <c r="Q634" i="6"/>
  <c r="R634" i="6" s="1"/>
  <c r="Q635" i="6"/>
  <c r="R635" i="6" s="1"/>
  <c r="Q636" i="6"/>
  <c r="R636" i="6" s="1"/>
  <c r="Q637" i="6"/>
  <c r="R637" i="6" s="1"/>
  <c r="Q638" i="6"/>
  <c r="R638" i="6" s="1"/>
  <c r="Q639" i="6"/>
  <c r="R639" i="6" s="1"/>
  <c r="Q640" i="6"/>
  <c r="R640" i="6" s="1"/>
  <c r="Q641" i="6"/>
  <c r="R641" i="6" s="1"/>
  <c r="Q642" i="6"/>
  <c r="R642" i="6" s="1"/>
  <c r="Q643" i="6"/>
  <c r="R643" i="6" s="1"/>
  <c r="Q644" i="6"/>
  <c r="R644" i="6" s="1"/>
  <c r="Q645" i="6"/>
  <c r="R645" i="6" s="1"/>
  <c r="Q646" i="6"/>
  <c r="R646" i="6" s="1"/>
  <c r="Q647" i="6"/>
  <c r="R647" i="6" s="1"/>
  <c r="Q648" i="6"/>
  <c r="R648" i="6" s="1"/>
  <c r="Q649" i="6"/>
  <c r="R649" i="6" s="1"/>
  <c r="Q650" i="6"/>
  <c r="R650" i="6" s="1"/>
  <c r="Q651" i="6"/>
  <c r="R651" i="6" s="1"/>
  <c r="Q652" i="6"/>
  <c r="R652" i="6" s="1"/>
  <c r="Q653" i="6"/>
  <c r="R653" i="6" s="1"/>
  <c r="Q654" i="6"/>
  <c r="R654" i="6" s="1"/>
  <c r="Q655" i="6"/>
  <c r="R655" i="6" s="1"/>
  <c r="Q656" i="6"/>
  <c r="R656" i="6" s="1"/>
  <c r="Q657" i="6"/>
  <c r="R657" i="6" s="1"/>
  <c r="Q658" i="6"/>
  <c r="R658" i="6" s="1"/>
  <c r="Q659" i="6"/>
  <c r="R659" i="6" s="1"/>
  <c r="Q660" i="6"/>
  <c r="R660" i="6" s="1"/>
  <c r="Q661" i="6"/>
  <c r="R661" i="6" s="1"/>
  <c r="Q662" i="6"/>
  <c r="R662" i="6" s="1"/>
  <c r="Q663" i="6"/>
  <c r="R663" i="6" s="1"/>
  <c r="Q664" i="6"/>
  <c r="R664" i="6" s="1"/>
  <c r="Q665" i="6"/>
  <c r="R665" i="6" s="1"/>
  <c r="Q666" i="6"/>
  <c r="R666" i="6" s="1"/>
  <c r="Q667" i="6"/>
  <c r="R667" i="6" s="1"/>
  <c r="Q668" i="6"/>
  <c r="R668" i="6" s="1"/>
  <c r="Q669" i="6"/>
  <c r="R669" i="6" s="1"/>
  <c r="Q670" i="6"/>
  <c r="R670" i="6" s="1"/>
  <c r="Q671" i="6"/>
  <c r="R671" i="6" s="1"/>
  <c r="Q672" i="6"/>
  <c r="R672" i="6" s="1"/>
  <c r="Q673" i="6"/>
  <c r="R673" i="6" s="1"/>
  <c r="Q674" i="6"/>
  <c r="R674" i="6" s="1"/>
  <c r="Q675" i="6"/>
  <c r="R675" i="6" s="1"/>
  <c r="Q676" i="6"/>
  <c r="R676" i="6" s="1"/>
  <c r="Q677" i="6"/>
  <c r="R677" i="6" s="1"/>
  <c r="Q678" i="6"/>
  <c r="R678" i="6" s="1"/>
  <c r="Q679" i="6"/>
  <c r="R679" i="6" s="1"/>
  <c r="Q680" i="6"/>
  <c r="R680" i="6" s="1"/>
  <c r="Q681" i="6"/>
  <c r="R681" i="6" s="1"/>
  <c r="Q682" i="6"/>
  <c r="R682" i="6" s="1"/>
  <c r="Q683" i="6"/>
  <c r="R683" i="6" s="1"/>
  <c r="Q684" i="6"/>
  <c r="R684" i="6" s="1"/>
  <c r="Q685" i="6"/>
  <c r="R685" i="6" s="1"/>
  <c r="Q686" i="6"/>
  <c r="R686" i="6" s="1"/>
  <c r="Q687" i="6"/>
  <c r="R687" i="6" s="1"/>
  <c r="Q688" i="6"/>
  <c r="R688" i="6" s="1"/>
  <c r="Q689" i="6"/>
  <c r="R689" i="6" s="1"/>
  <c r="Q690" i="6"/>
  <c r="R690" i="6" s="1"/>
  <c r="Q691" i="6"/>
  <c r="R691" i="6" s="1"/>
  <c r="Q692" i="6"/>
  <c r="R692" i="6" s="1"/>
  <c r="Q693" i="6"/>
  <c r="R693" i="6" s="1"/>
  <c r="Q694" i="6"/>
  <c r="R694" i="6" s="1"/>
  <c r="Q695" i="6"/>
  <c r="R695" i="6" s="1"/>
  <c r="Q696" i="6"/>
  <c r="R696" i="6" s="1"/>
  <c r="Q697" i="6"/>
  <c r="R697" i="6" s="1"/>
  <c r="Q698" i="6"/>
  <c r="R698" i="6" s="1"/>
  <c r="Q699" i="6"/>
  <c r="R699" i="6" s="1"/>
  <c r="Q700" i="6"/>
  <c r="R700" i="6" s="1"/>
  <c r="Q701" i="6"/>
  <c r="R701" i="6" s="1"/>
  <c r="Q702" i="6"/>
  <c r="R702" i="6" s="1"/>
  <c r="Q703" i="6"/>
  <c r="R703" i="6" s="1"/>
  <c r="Q704" i="6"/>
  <c r="R704" i="6" s="1"/>
  <c r="Q705" i="6"/>
  <c r="R705" i="6" s="1"/>
  <c r="Q706" i="6"/>
  <c r="R706" i="6" s="1"/>
  <c r="Q707" i="6"/>
  <c r="R707" i="6" s="1"/>
  <c r="Q708" i="6"/>
  <c r="R708" i="6" s="1"/>
  <c r="Q709" i="6"/>
  <c r="R709" i="6" s="1"/>
  <c r="Q710" i="6"/>
  <c r="R710" i="6" s="1"/>
  <c r="Q711" i="6"/>
  <c r="R711" i="6" s="1"/>
  <c r="Q712" i="6"/>
  <c r="R712" i="6" s="1"/>
  <c r="Q713" i="6"/>
  <c r="R713" i="6" s="1"/>
  <c r="Q714" i="6"/>
  <c r="R714" i="6" s="1"/>
  <c r="Q715" i="6"/>
  <c r="R715" i="6" s="1"/>
  <c r="Q716" i="6"/>
  <c r="R716" i="6" s="1"/>
  <c r="Q717" i="6"/>
  <c r="R717" i="6" s="1"/>
  <c r="Q718" i="6"/>
  <c r="R718" i="6" s="1"/>
  <c r="Q719" i="6"/>
  <c r="R719" i="6" s="1"/>
  <c r="Q720" i="6"/>
  <c r="R720" i="6" s="1"/>
  <c r="Q721" i="6"/>
  <c r="R721" i="6" s="1"/>
  <c r="Q722" i="6"/>
  <c r="R722" i="6" s="1"/>
  <c r="Q723" i="6"/>
  <c r="R723" i="6" s="1"/>
  <c r="Q724" i="6"/>
  <c r="R724" i="6" s="1"/>
  <c r="Q725" i="6"/>
  <c r="R725" i="6" s="1"/>
  <c r="Q726" i="6"/>
  <c r="R726" i="6" s="1"/>
  <c r="Q727" i="6"/>
  <c r="R727" i="6" s="1"/>
  <c r="Q728" i="6"/>
  <c r="R728" i="6" s="1"/>
  <c r="Q729" i="6"/>
  <c r="R729" i="6" s="1"/>
  <c r="Q730" i="6"/>
  <c r="R730" i="6" s="1"/>
  <c r="Q731" i="6"/>
  <c r="R731" i="6" s="1"/>
  <c r="Q732" i="6"/>
  <c r="R732" i="6" s="1"/>
  <c r="Q733" i="6"/>
  <c r="R733" i="6" s="1"/>
  <c r="Q734" i="6"/>
  <c r="R734" i="6" s="1"/>
  <c r="Q735" i="6"/>
  <c r="R735" i="6" s="1"/>
  <c r="Q736" i="6"/>
  <c r="R736" i="6" s="1"/>
  <c r="Q737" i="6"/>
  <c r="R737" i="6" s="1"/>
  <c r="Q738" i="6"/>
  <c r="R738" i="6" s="1"/>
  <c r="Q739" i="6"/>
  <c r="R739" i="6" s="1"/>
  <c r="Q740" i="6"/>
  <c r="R740" i="6" s="1"/>
  <c r="Q741" i="6"/>
  <c r="R741" i="6" s="1"/>
  <c r="Q742" i="6"/>
  <c r="R742" i="6" s="1"/>
  <c r="Q743" i="6"/>
  <c r="R743" i="6" s="1"/>
  <c r="Q744" i="6"/>
  <c r="R744" i="6" s="1"/>
  <c r="Q745" i="6"/>
  <c r="R745" i="6" s="1"/>
  <c r="Q746" i="6"/>
  <c r="R746" i="6" s="1"/>
  <c r="Q747" i="6"/>
  <c r="R747" i="6" s="1"/>
  <c r="Q748" i="6"/>
  <c r="R748" i="6" s="1"/>
  <c r="Q749" i="6"/>
  <c r="R749" i="6" s="1"/>
  <c r="Q750" i="6"/>
  <c r="R750" i="6" s="1"/>
  <c r="Q751" i="6"/>
  <c r="R751" i="6" s="1"/>
  <c r="Q752" i="6"/>
  <c r="R752" i="6" s="1"/>
  <c r="Q753" i="6"/>
  <c r="R753" i="6" s="1"/>
  <c r="Q754" i="6"/>
  <c r="R754" i="6" s="1"/>
  <c r="Q755" i="6"/>
  <c r="R755" i="6" s="1"/>
  <c r="Q756" i="6"/>
  <c r="R756" i="6" s="1"/>
  <c r="Q757" i="6"/>
  <c r="R757" i="6" s="1"/>
  <c r="Q758" i="6"/>
  <c r="R758" i="6" s="1"/>
  <c r="Q759" i="6"/>
  <c r="R759" i="6" s="1"/>
  <c r="Q760" i="6"/>
  <c r="R760" i="6" s="1"/>
  <c r="Q761" i="6"/>
  <c r="R761" i="6" s="1"/>
  <c r="Q762" i="6"/>
  <c r="R762" i="6" s="1"/>
  <c r="Q763" i="6"/>
  <c r="R763" i="6" s="1"/>
  <c r="Q764" i="6"/>
  <c r="R764" i="6" s="1"/>
  <c r="Q765" i="6"/>
  <c r="R765" i="6" s="1"/>
  <c r="Q766" i="6"/>
  <c r="R766" i="6" s="1"/>
  <c r="Q767" i="6"/>
  <c r="R767" i="6" s="1"/>
  <c r="Q768" i="6"/>
  <c r="R768" i="6" s="1"/>
  <c r="Q769" i="6"/>
  <c r="R769" i="6" s="1"/>
  <c r="Q770" i="6"/>
  <c r="R770" i="6" s="1"/>
  <c r="Q771" i="6"/>
  <c r="R771" i="6" s="1"/>
  <c r="Q772" i="6"/>
  <c r="R772" i="6" s="1"/>
  <c r="Q773" i="6"/>
  <c r="R773" i="6" s="1"/>
  <c r="Q774" i="6"/>
  <c r="R774" i="6" s="1"/>
  <c r="Q775" i="6"/>
  <c r="R775" i="6" s="1"/>
  <c r="Q776" i="6"/>
  <c r="R776" i="6" s="1"/>
  <c r="Q777" i="6"/>
  <c r="R777" i="6" s="1"/>
  <c r="Q778" i="6"/>
  <c r="R778" i="6" s="1"/>
  <c r="Q779" i="6"/>
  <c r="R779" i="6" s="1"/>
  <c r="Q780" i="6"/>
  <c r="R780" i="6" s="1"/>
  <c r="Q781" i="6"/>
  <c r="R781" i="6" s="1"/>
  <c r="Q782" i="6"/>
  <c r="R782" i="6" s="1"/>
  <c r="Q783" i="6"/>
  <c r="R783" i="6" s="1"/>
  <c r="Q784" i="6"/>
  <c r="R784" i="6" s="1"/>
  <c r="Q785" i="6"/>
  <c r="R785" i="6" s="1"/>
  <c r="Q786" i="6"/>
  <c r="R786" i="6" s="1"/>
  <c r="Q787" i="6"/>
  <c r="R787" i="6" s="1"/>
  <c r="Q788" i="6"/>
  <c r="R788" i="6" s="1"/>
  <c r="Q789" i="6"/>
  <c r="R789" i="6" s="1"/>
  <c r="Q790" i="6"/>
  <c r="R790" i="6" s="1"/>
  <c r="Q791" i="6"/>
  <c r="R791" i="6" s="1"/>
  <c r="Q792" i="6"/>
  <c r="R792" i="6" s="1"/>
  <c r="Q793" i="6"/>
  <c r="R793" i="6" s="1"/>
  <c r="Q794" i="6"/>
  <c r="R794" i="6" s="1"/>
  <c r="Q795" i="6"/>
  <c r="R795" i="6" s="1"/>
  <c r="Q796" i="6"/>
  <c r="R796" i="6" s="1"/>
  <c r="Q797" i="6"/>
  <c r="R797" i="6" s="1"/>
  <c r="Q798" i="6"/>
  <c r="R798" i="6" s="1"/>
  <c r="Q799" i="6"/>
  <c r="R799" i="6" s="1"/>
  <c r="Q800" i="6"/>
  <c r="R800" i="6" s="1"/>
  <c r="Q801" i="6"/>
  <c r="R801" i="6" s="1"/>
  <c r="Q802" i="6"/>
  <c r="R802" i="6" s="1"/>
  <c r="Q803" i="6"/>
  <c r="R803" i="6" s="1"/>
  <c r="Q804" i="6"/>
  <c r="R804" i="6" s="1"/>
  <c r="Q805" i="6"/>
  <c r="R805" i="6" s="1"/>
  <c r="Q806" i="6"/>
  <c r="R806" i="6" s="1"/>
  <c r="Q807" i="6"/>
  <c r="R807" i="6" s="1"/>
  <c r="Q808" i="6"/>
  <c r="R808" i="6" s="1"/>
  <c r="Q809" i="6"/>
  <c r="R809" i="6" s="1"/>
  <c r="Q810" i="6"/>
  <c r="R810" i="6" s="1"/>
  <c r="Q811" i="6"/>
  <c r="R811" i="6" s="1"/>
  <c r="Q812" i="6"/>
  <c r="R812" i="6" s="1"/>
  <c r="Q813" i="6"/>
  <c r="R813" i="6" s="1"/>
  <c r="Q814" i="6"/>
  <c r="R814" i="6" s="1"/>
  <c r="Q815" i="6"/>
  <c r="R815" i="6" s="1"/>
  <c r="Q816" i="6"/>
  <c r="R816" i="6" s="1"/>
  <c r="Q817" i="6"/>
  <c r="R817" i="6" s="1"/>
  <c r="Q818" i="6"/>
  <c r="R818" i="6" s="1"/>
  <c r="Q819" i="6"/>
  <c r="R819" i="6" s="1"/>
  <c r="Q820" i="6"/>
  <c r="R820" i="6" s="1"/>
  <c r="Q821" i="6"/>
  <c r="R821" i="6" s="1"/>
  <c r="Q822" i="6"/>
  <c r="R822" i="6" s="1"/>
  <c r="Q823" i="6"/>
  <c r="R823" i="6" s="1"/>
  <c r="Q824" i="6"/>
  <c r="R824" i="6" s="1"/>
  <c r="Q825" i="6"/>
  <c r="R825" i="6" s="1"/>
  <c r="Q826" i="6"/>
  <c r="R826" i="6" s="1"/>
  <c r="Q827" i="6"/>
  <c r="R827" i="6" s="1"/>
  <c r="Q828" i="6"/>
  <c r="R828" i="6" s="1"/>
  <c r="Q829" i="6"/>
  <c r="R829" i="6" s="1"/>
  <c r="Q830" i="6"/>
  <c r="R830" i="6" s="1"/>
  <c r="Q831" i="6"/>
  <c r="R831" i="6" s="1"/>
  <c r="Q832" i="6"/>
  <c r="R832" i="6" s="1"/>
  <c r="Q833" i="6"/>
  <c r="R833" i="6" s="1"/>
  <c r="Q834" i="6"/>
  <c r="R834" i="6" s="1"/>
  <c r="Q835" i="6"/>
  <c r="R835" i="6" s="1"/>
  <c r="Q836" i="6"/>
  <c r="R836" i="6" s="1"/>
  <c r="Q837" i="6"/>
  <c r="R837" i="6" s="1"/>
  <c r="Q838" i="6"/>
  <c r="R838" i="6" s="1"/>
  <c r="Q839" i="6"/>
  <c r="R839" i="6" s="1"/>
  <c r="Q840" i="6"/>
  <c r="R840" i="6" s="1"/>
  <c r="Q841" i="6"/>
  <c r="R841" i="6" s="1"/>
  <c r="Q842" i="6"/>
  <c r="R842" i="6" s="1"/>
  <c r="Q843" i="6"/>
  <c r="R843" i="6" s="1"/>
  <c r="Q844" i="6"/>
  <c r="R844" i="6" s="1"/>
  <c r="Q845" i="6"/>
  <c r="R845" i="6" s="1"/>
  <c r="Q846" i="6"/>
  <c r="R846" i="6" s="1"/>
  <c r="Q847" i="6"/>
  <c r="R847" i="6" s="1"/>
  <c r="Q848" i="6"/>
  <c r="R848" i="6" s="1"/>
  <c r="Q849" i="6"/>
  <c r="R849" i="6" s="1"/>
  <c r="Q850" i="6"/>
  <c r="R850" i="6" s="1"/>
  <c r="Q851" i="6"/>
  <c r="R851" i="6" s="1"/>
  <c r="Q852" i="6"/>
  <c r="R852" i="6" s="1"/>
  <c r="Q853" i="6"/>
  <c r="R853" i="6" s="1"/>
  <c r="Q854" i="6"/>
  <c r="R854" i="6" s="1"/>
  <c r="Q855" i="6"/>
  <c r="R855" i="6" s="1"/>
  <c r="Q856" i="6"/>
  <c r="R856" i="6" s="1"/>
  <c r="Q857" i="6"/>
  <c r="R857" i="6" s="1"/>
  <c r="Q858" i="6"/>
  <c r="R858" i="6" s="1"/>
  <c r="Q859" i="6"/>
  <c r="R859" i="6" s="1"/>
  <c r="Q860" i="6"/>
  <c r="R860" i="6" s="1"/>
  <c r="Q861" i="6"/>
  <c r="R861" i="6" s="1"/>
  <c r="Q862" i="6"/>
  <c r="R862" i="6" s="1"/>
  <c r="Q863" i="6"/>
  <c r="R863" i="6" s="1"/>
  <c r="Q864" i="6"/>
  <c r="R864" i="6" s="1"/>
  <c r="Q865" i="6"/>
  <c r="R865" i="6" s="1"/>
  <c r="Q866" i="6"/>
  <c r="R866" i="6" s="1"/>
  <c r="Q867" i="6"/>
  <c r="R867" i="6" s="1"/>
  <c r="Q868" i="6"/>
  <c r="R868" i="6" s="1"/>
  <c r="Q869" i="6"/>
  <c r="R869" i="6" s="1"/>
  <c r="Q870" i="6"/>
  <c r="R870" i="6" s="1"/>
  <c r="Q871" i="6"/>
  <c r="R871" i="6" s="1"/>
  <c r="Q872" i="6"/>
  <c r="R872" i="6" s="1"/>
  <c r="Q873" i="6"/>
  <c r="R873" i="6" s="1"/>
  <c r="Q874" i="6"/>
  <c r="R874" i="6" s="1"/>
  <c r="Q875" i="6"/>
  <c r="R875" i="6" s="1"/>
  <c r="Q876" i="6"/>
  <c r="R876" i="6" s="1"/>
  <c r="Q877" i="6"/>
  <c r="R877" i="6" s="1"/>
  <c r="Q878" i="6"/>
  <c r="R878" i="6" s="1"/>
  <c r="Q879" i="6"/>
  <c r="R879" i="6" s="1"/>
  <c r="Q880" i="6"/>
  <c r="R880" i="6" s="1"/>
  <c r="Q881" i="6"/>
  <c r="R881" i="6" s="1"/>
  <c r="Q882" i="6"/>
  <c r="R882" i="6" s="1"/>
  <c r="Q883" i="6"/>
  <c r="R883" i="6" s="1"/>
  <c r="Q884" i="6"/>
  <c r="R884" i="6" s="1"/>
  <c r="Q885" i="6"/>
  <c r="R885" i="6" s="1"/>
  <c r="Q886" i="6"/>
  <c r="R886" i="6" s="1"/>
  <c r="Q887" i="6"/>
  <c r="R887" i="6" s="1"/>
  <c r="Q888" i="6"/>
  <c r="R888" i="6" s="1"/>
  <c r="Q889" i="6"/>
  <c r="R889" i="6" s="1"/>
  <c r="Q890" i="6"/>
  <c r="R890" i="6" s="1"/>
  <c r="Q891" i="6"/>
  <c r="R891" i="6" s="1"/>
  <c r="Q892" i="6"/>
  <c r="R892" i="6" s="1"/>
  <c r="Q893" i="6"/>
  <c r="R893" i="6" s="1"/>
  <c r="Q894" i="6"/>
  <c r="R894" i="6" s="1"/>
  <c r="Q895" i="6"/>
  <c r="R895" i="6" s="1"/>
  <c r="Q896" i="6"/>
  <c r="R896" i="6" s="1"/>
  <c r="Q897" i="6"/>
  <c r="R897" i="6" s="1"/>
  <c r="Q898" i="6"/>
  <c r="R898" i="6" s="1"/>
  <c r="Q899" i="6"/>
  <c r="R899" i="6" s="1"/>
  <c r="Q900" i="6"/>
  <c r="R900" i="6" s="1"/>
  <c r="Q901" i="6"/>
  <c r="R901" i="6" s="1"/>
  <c r="Q902" i="6"/>
  <c r="R902" i="6" s="1"/>
  <c r="Q903" i="6"/>
  <c r="R903" i="6" s="1"/>
  <c r="Q904" i="6"/>
  <c r="R904" i="6" s="1"/>
  <c r="Q905" i="6"/>
  <c r="R905" i="6" s="1"/>
  <c r="Q906" i="6"/>
  <c r="R906" i="6" s="1"/>
  <c r="Q907" i="6"/>
  <c r="R907" i="6" s="1"/>
  <c r="Q908" i="6"/>
  <c r="R908" i="6" s="1"/>
  <c r="Q909" i="6"/>
  <c r="R909" i="6" s="1"/>
  <c r="Q910" i="6"/>
  <c r="R910" i="6" s="1"/>
  <c r="Q911" i="6"/>
  <c r="R911" i="6" s="1"/>
  <c r="Q912" i="6"/>
  <c r="R912" i="6" s="1"/>
  <c r="Q913" i="6"/>
  <c r="R913" i="6" s="1"/>
  <c r="Q914" i="6"/>
  <c r="R914" i="6" s="1"/>
  <c r="Q915" i="6"/>
  <c r="R915" i="6" s="1"/>
  <c r="Q916" i="6"/>
  <c r="R916" i="6" s="1"/>
  <c r="Q917" i="6"/>
  <c r="R917" i="6" s="1"/>
  <c r="Q918" i="6"/>
  <c r="R918" i="6" s="1"/>
  <c r="Q919" i="6"/>
  <c r="R919" i="6" s="1"/>
  <c r="Q920" i="6"/>
  <c r="R920" i="6" s="1"/>
  <c r="Q921" i="6"/>
  <c r="R921" i="6" s="1"/>
  <c r="Q922" i="6"/>
  <c r="R922" i="6" s="1"/>
  <c r="Q923" i="6"/>
  <c r="R923" i="6" s="1"/>
  <c r="Q924" i="6"/>
  <c r="R924" i="6" s="1"/>
  <c r="Q925" i="6"/>
  <c r="R925" i="6" s="1"/>
  <c r="Q926" i="6"/>
  <c r="R926" i="6" s="1"/>
  <c r="Q927" i="6"/>
  <c r="R927" i="6" s="1"/>
  <c r="Q928" i="6"/>
  <c r="R928" i="6" s="1"/>
  <c r="Q929" i="6"/>
  <c r="R929" i="6" s="1"/>
  <c r="Q930" i="6"/>
  <c r="R930" i="6" s="1"/>
  <c r="Q931" i="6"/>
  <c r="R931" i="6" s="1"/>
  <c r="Q932" i="6"/>
  <c r="R932" i="6" s="1"/>
  <c r="Q933" i="6"/>
  <c r="R933" i="6" s="1"/>
  <c r="Q934" i="6"/>
  <c r="R934" i="6" s="1"/>
  <c r="Q935" i="6"/>
  <c r="R935" i="6" s="1"/>
  <c r="Q936" i="6"/>
  <c r="R936" i="6" s="1"/>
  <c r="Q937" i="6"/>
  <c r="R937" i="6" s="1"/>
  <c r="Q938" i="6"/>
  <c r="R938" i="6" s="1"/>
  <c r="Q939" i="6"/>
  <c r="R939" i="6" s="1"/>
  <c r="Q940" i="6"/>
  <c r="R940" i="6" s="1"/>
  <c r="Q941" i="6"/>
  <c r="R941" i="6" s="1"/>
  <c r="Q942" i="6"/>
  <c r="R942" i="6" s="1"/>
  <c r="Q943" i="6"/>
  <c r="R943" i="6" s="1"/>
  <c r="Q944" i="6"/>
  <c r="R944" i="6" s="1"/>
  <c r="Q945" i="6"/>
  <c r="R945" i="6" s="1"/>
  <c r="Q946" i="6"/>
  <c r="R946" i="6" s="1"/>
  <c r="Q947" i="6"/>
  <c r="R947" i="6" s="1"/>
  <c r="Q948" i="6"/>
  <c r="R948" i="6" s="1"/>
  <c r="Q949" i="6"/>
  <c r="R949" i="6" s="1"/>
  <c r="Q950" i="6"/>
  <c r="R950" i="6" s="1"/>
  <c r="Q951" i="6"/>
  <c r="R951" i="6" s="1"/>
  <c r="Q952" i="6"/>
  <c r="R952" i="6" s="1"/>
  <c r="Q953" i="6"/>
  <c r="R953" i="6" s="1"/>
  <c r="Q954" i="6"/>
  <c r="R954" i="6" s="1"/>
  <c r="Q955" i="6"/>
  <c r="R955" i="6" s="1"/>
  <c r="Q956" i="6"/>
  <c r="R956" i="6" s="1"/>
  <c r="Q957" i="6"/>
  <c r="R957" i="6" s="1"/>
  <c r="Q958" i="6"/>
  <c r="R958" i="6" s="1"/>
  <c r="Q959" i="6"/>
  <c r="R959" i="6" s="1"/>
  <c r="Q960" i="6"/>
  <c r="R960" i="6" s="1"/>
  <c r="Q961" i="6"/>
  <c r="R961" i="6" s="1"/>
  <c r="Q962" i="6"/>
  <c r="R962" i="6" s="1"/>
  <c r="Q963" i="6"/>
  <c r="R963" i="6" s="1"/>
  <c r="Q964" i="6"/>
  <c r="R964" i="6" s="1"/>
  <c r="Q965" i="6"/>
  <c r="R965" i="6" s="1"/>
  <c r="Q966" i="6"/>
  <c r="R966" i="6" s="1"/>
  <c r="Q967" i="6"/>
  <c r="R967" i="6" s="1"/>
  <c r="Q968" i="6"/>
  <c r="R968" i="6" s="1"/>
  <c r="Q969" i="6"/>
  <c r="R969" i="6" s="1"/>
  <c r="Q970" i="6"/>
  <c r="R970" i="6" s="1"/>
  <c r="Q971" i="6"/>
  <c r="R971" i="6" s="1"/>
  <c r="Q972" i="6"/>
  <c r="R972" i="6" s="1"/>
  <c r="Q973" i="6"/>
  <c r="R973" i="6" s="1"/>
  <c r="Q974" i="6"/>
  <c r="R974" i="6" s="1"/>
  <c r="Q975" i="6"/>
  <c r="R975" i="6" s="1"/>
  <c r="Q976" i="6"/>
  <c r="R976" i="6" s="1"/>
  <c r="Q977" i="6"/>
  <c r="R977" i="6" s="1"/>
  <c r="Q978" i="6"/>
  <c r="R978" i="6" s="1"/>
  <c r="Q979" i="6"/>
  <c r="R979" i="6" s="1"/>
  <c r="Q980" i="6"/>
  <c r="R980" i="6" s="1"/>
  <c r="Q981" i="6"/>
  <c r="R981" i="6" s="1"/>
  <c r="Q982" i="6"/>
  <c r="R982" i="6" s="1"/>
  <c r="Q983" i="6"/>
  <c r="R983" i="6" s="1"/>
  <c r="Q984" i="6"/>
  <c r="R984" i="6" s="1"/>
  <c r="Q985" i="6"/>
  <c r="R985" i="6" s="1"/>
  <c r="Q986" i="6"/>
  <c r="R986" i="6" s="1"/>
  <c r="Q987" i="6"/>
  <c r="R987" i="6" s="1"/>
  <c r="Q988" i="6"/>
  <c r="R988" i="6" s="1"/>
  <c r="Q989" i="6"/>
  <c r="R989" i="6" s="1"/>
  <c r="Q990" i="6"/>
  <c r="R990" i="6" s="1"/>
  <c r="Q991" i="6"/>
  <c r="R991" i="6" s="1"/>
  <c r="Q992" i="6"/>
  <c r="R992" i="6" s="1"/>
  <c r="Q993" i="6"/>
  <c r="R993" i="6" s="1"/>
  <c r="Q994" i="6"/>
  <c r="R994" i="6" s="1"/>
  <c r="Q995" i="6"/>
  <c r="R995" i="6" s="1"/>
  <c r="Q996" i="6"/>
  <c r="R996" i="6" s="1"/>
  <c r="Q997" i="6"/>
  <c r="R997" i="6" s="1"/>
  <c r="Q998" i="6"/>
  <c r="R998" i="6" s="1"/>
  <c r="Q999" i="6"/>
  <c r="R999" i="6" s="1"/>
  <c r="Q1000" i="6"/>
  <c r="R1000" i="6" s="1"/>
  <c r="Q1001" i="6"/>
  <c r="R1001" i="6" s="1"/>
  <c r="Q1002" i="6"/>
  <c r="R1002" i="6" s="1"/>
  <c r="Q1003" i="6"/>
  <c r="R1003" i="6" s="1"/>
  <c r="Q1004" i="6"/>
  <c r="R1004" i="6" s="1"/>
  <c r="Q1005" i="6"/>
  <c r="R1005" i="6" s="1"/>
  <c r="Q1006" i="6"/>
  <c r="R1006" i="6" s="1"/>
  <c r="Q1007" i="6"/>
  <c r="R1007" i="6" s="1"/>
  <c r="Q1008" i="6"/>
  <c r="R1008" i="6" s="1"/>
  <c r="Q1009" i="6"/>
  <c r="R1009" i="6" s="1"/>
  <c r="Q1010" i="6"/>
  <c r="R1010" i="6" s="1"/>
  <c r="Q1011" i="6"/>
  <c r="R1011" i="6" s="1"/>
  <c r="Q1012" i="6"/>
  <c r="R1012" i="6" s="1"/>
  <c r="Q1013" i="6"/>
  <c r="R1013" i="6" s="1"/>
  <c r="Q1014" i="6"/>
  <c r="R1014" i="6" s="1"/>
  <c r="Q1015" i="6"/>
  <c r="R1015" i="6" s="1"/>
  <c r="Q1016" i="6"/>
  <c r="R1016" i="6" s="1"/>
  <c r="Q1017" i="6"/>
  <c r="R1017" i="6" s="1"/>
  <c r="Q1018" i="6"/>
  <c r="R1018" i="6" s="1"/>
  <c r="Q1019" i="6"/>
  <c r="R1019" i="6" s="1"/>
  <c r="Q1020" i="6"/>
  <c r="R1020" i="6" s="1"/>
  <c r="Q1021" i="6"/>
  <c r="R1021" i="6" s="1"/>
  <c r="Q1022" i="6"/>
  <c r="R1022" i="6" s="1"/>
  <c r="Q1023" i="6"/>
  <c r="R1023" i="6" s="1"/>
  <c r="Q1024" i="6"/>
  <c r="R1024" i="6" s="1"/>
  <c r="Q1025" i="6"/>
  <c r="R1025" i="6" s="1"/>
  <c r="Q1026" i="6"/>
  <c r="R1026" i="6" s="1"/>
  <c r="Q1027" i="6"/>
  <c r="R1027" i="6" s="1"/>
  <c r="Q1028" i="6"/>
  <c r="R1028" i="6" s="1"/>
  <c r="Q1029" i="6"/>
  <c r="R1029" i="6" s="1"/>
  <c r="Q1030" i="6"/>
  <c r="R1030" i="6" s="1"/>
  <c r="Q1031" i="6"/>
  <c r="R1031" i="6" s="1"/>
  <c r="Q1032" i="6"/>
  <c r="R1032" i="6" s="1"/>
  <c r="Q1033" i="6"/>
  <c r="R1033" i="6" s="1"/>
  <c r="Q1034" i="6"/>
  <c r="R1034" i="6" s="1"/>
  <c r="Q1035" i="6"/>
  <c r="R1035" i="6" s="1"/>
  <c r="Q1036" i="6"/>
  <c r="R1036" i="6" s="1"/>
  <c r="Q1037" i="6"/>
  <c r="R1037" i="6" s="1"/>
  <c r="Q1038" i="6"/>
  <c r="R1038" i="6" s="1"/>
  <c r="Q1039" i="6"/>
  <c r="R1039" i="6" s="1"/>
  <c r="Q1040" i="6"/>
  <c r="R1040" i="6" s="1"/>
  <c r="Q1041" i="6"/>
  <c r="R1041" i="6" s="1"/>
  <c r="Q1042" i="6"/>
  <c r="R1042" i="6" s="1"/>
  <c r="Q1043" i="6"/>
  <c r="R1043" i="6" s="1"/>
  <c r="Q1044" i="6"/>
  <c r="R1044" i="6" s="1"/>
  <c r="Q1045" i="6"/>
  <c r="R1045" i="6" s="1"/>
  <c r="Q1046" i="6"/>
  <c r="R1046" i="6" s="1"/>
  <c r="Q1047" i="6"/>
  <c r="R1047" i="6" s="1"/>
  <c r="Q1048" i="6"/>
  <c r="R1048" i="6" s="1"/>
  <c r="Q1049" i="6"/>
  <c r="R1049" i="6" s="1"/>
  <c r="Q1050" i="6"/>
  <c r="R1050" i="6" s="1"/>
  <c r="Q1051" i="6"/>
  <c r="R1051" i="6" s="1"/>
  <c r="Q1052" i="6"/>
  <c r="R1052" i="6" s="1"/>
  <c r="Q1053" i="6"/>
  <c r="R1053" i="6" s="1"/>
  <c r="Q1054" i="6"/>
  <c r="R1054" i="6" s="1"/>
  <c r="Q1055" i="6"/>
  <c r="R1055" i="6" s="1"/>
  <c r="Q1056" i="6"/>
  <c r="R1056" i="6" s="1"/>
  <c r="Q1057" i="6"/>
  <c r="R1057" i="6" s="1"/>
  <c r="Q1058" i="6"/>
  <c r="R1058" i="6" s="1"/>
  <c r="Q1059" i="6"/>
  <c r="R1059" i="6" s="1"/>
  <c r="Q1060" i="6"/>
  <c r="R1060" i="6" s="1"/>
  <c r="Q1061" i="6"/>
  <c r="R1061" i="6" s="1"/>
  <c r="Q1062" i="6"/>
  <c r="R1062" i="6" s="1"/>
  <c r="Q1063" i="6"/>
  <c r="R1063" i="6" s="1"/>
  <c r="Q1064" i="6"/>
  <c r="R1064" i="6" s="1"/>
  <c r="Q1065" i="6"/>
  <c r="R1065" i="6" s="1"/>
  <c r="Q1066" i="6"/>
  <c r="R1066" i="6" s="1"/>
  <c r="Q1067" i="6"/>
  <c r="R1067" i="6" s="1"/>
  <c r="Q1068" i="6"/>
  <c r="R1068" i="6" s="1"/>
  <c r="Q1069" i="6"/>
  <c r="R1069" i="6" s="1"/>
  <c r="Q1070" i="6"/>
  <c r="R1070" i="6" s="1"/>
  <c r="Q1071" i="6"/>
  <c r="R1071" i="6" s="1"/>
  <c r="Q1072" i="6"/>
  <c r="R1072" i="6" s="1"/>
  <c r="Q1073" i="6"/>
  <c r="R1073" i="6" s="1"/>
  <c r="Q1074" i="6"/>
  <c r="R1074" i="6" s="1"/>
  <c r="Q1075" i="6"/>
  <c r="R1075" i="6" s="1"/>
  <c r="Q1076" i="6"/>
  <c r="R1076" i="6" s="1"/>
  <c r="Q1077" i="6"/>
  <c r="R1077" i="6" s="1"/>
  <c r="Q1078" i="6"/>
  <c r="R1078" i="6" s="1"/>
  <c r="Q1079" i="6"/>
  <c r="R1079" i="6" s="1"/>
  <c r="Q1080" i="6"/>
  <c r="R1080" i="6" s="1"/>
  <c r="Q1081" i="6"/>
  <c r="R1081" i="6" s="1"/>
  <c r="Q1082" i="6"/>
  <c r="R1082" i="6" s="1"/>
  <c r="Q1083" i="6"/>
  <c r="R1083" i="6" s="1"/>
  <c r="Q1084" i="6"/>
  <c r="R1084" i="6" s="1"/>
  <c r="Q1085" i="6"/>
  <c r="R1085" i="6" s="1"/>
  <c r="Q1086" i="6"/>
  <c r="R1086" i="6" s="1"/>
  <c r="Q1087" i="6"/>
  <c r="R1087" i="6" s="1"/>
  <c r="Q1088" i="6"/>
  <c r="R1088" i="6" s="1"/>
  <c r="Q1089" i="6"/>
  <c r="R1089" i="6" s="1"/>
  <c r="Q1090" i="6"/>
  <c r="R1090" i="6" s="1"/>
  <c r="Q1091" i="6"/>
  <c r="R1091" i="6" s="1"/>
  <c r="Q1092" i="6"/>
  <c r="R1092" i="6" s="1"/>
  <c r="Q1093" i="6"/>
  <c r="R1093" i="6" s="1"/>
  <c r="Q1094" i="6"/>
  <c r="R1094" i="6" s="1"/>
  <c r="Q1095" i="6"/>
  <c r="R1095" i="6" s="1"/>
  <c r="Q1096" i="6"/>
  <c r="R1096" i="6" s="1"/>
  <c r="Q1097" i="6"/>
  <c r="R1097" i="6" s="1"/>
  <c r="Q1098" i="6"/>
  <c r="R1098" i="6" s="1"/>
  <c r="Q1099" i="6"/>
  <c r="R1099" i="6" s="1"/>
  <c r="Q1100" i="6"/>
  <c r="R1100" i="6" s="1"/>
  <c r="Q1101" i="6"/>
  <c r="R1101" i="6" s="1"/>
  <c r="Q1102" i="6"/>
  <c r="R1102" i="6" s="1"/>
  <c r="Q1103" i="6"/>
  <c r="R1103" i="6" s="1"/>
  <c r="Q1104" i="6"/>
  <c r="R1104" i="6" s="1"/>
  <c r="Q1105" i="6"/>
  <c r="R1105" i="6" s="1"/>
  <c r="Q1106" i="6"/>
  <c r="R1106" i="6" s="1"/>
  <c r="Q1107" i="6"/>
  <c r="R1107" i="6" s="1"/>
  <c r="Q1108" i="6"/>
  <c r="R1108" i="6" s="1"/>
  <c r="Q1109" i="6"/>
  <c r="R1109" i="6" s="1"/>
  <c r="Q1110" i="6"/>
  <c r="R1110" i="6" s="1"/>
  <c r="Q1111" i="6"/>
  <c r="R1111" i="6" s="1"/>
  <c r="Q1112" i="6"/>
  <c r="R1112" i="6" s="1"/>
  <c r="Q1113" i="6"/>
  <c r="R1113" i="6" s="1"/>
  <c r="Q1114" i="6"/>
  <c r="R1114" i="6" s="1"/>
  <c r="Q1115" i="6"/>
  <c r="R1115" i="6" s="1"/>
  <c r="Q1116" i="6"/>
  <c r="R1116" i="6" s="1"/>
  <c r="Q1117" i="6"/>
  <c r="R1117" i="6" s="1"/>
  <c r="Q1118" i="6"/>
  <c r="R1118" i="6" s="1"/>
  <c r="Q1119" i="6"/>
  <c r="R1119" i="6" s="1"/>
  <c r="Q1120" i="6"/>
  <c r="R1120" i="6" s="1"/>
  <c r="Q1121" i="6"/>
  <c r="R1121" i="6" s="1"/>
  <c r="Q1122" i="6"/>
  <c r="R1122" i="6" s="1"/>
  <c r="Q1123" i="6"/>
  <c r="R1123" i="6" s="1"/>
  <c r="Q1124" i="6"/>
  <c r="R1124" i="6" s="1"/>
  <c r="Q1125" i="6"/>
  <c r="R1125" i="6" s="1"/>
  <c r="Q1126" i="6"/>
  <c r="R1126" i="6" s="1"/>
  <c r="Q1127" i="6"/>
  <c r="R1127" i="6" s="1"/>
  <c r="Q1128" i="6"/>
  <c r="R1128" i="6" s="1"/>
  <c r="Q1129" i="6"/>
  <c r="R1129" i="6" s="1"/>
  <c r="Q1130" i="6"/>
  <c r="R1130" i="6" s="1"/>
  <c r="Q1131" i="6"/>
  <c r="R1131" i="6" s="1"/>
  <c r="Q1132" i="6"/>
  <c r="R1132" i="6" s="1"/>
  <c r="Q1133" i="6"/>
  <c r="R1133" i="6" s="1"/>
  <c r="Q1134" i="6"/>
  <c r="R1134" i="6" s="1"/>
  <c r="Q1135" i="6"/>
  <c r="R1135" i="6" s="1"/>
  <c r="Q1136" i="6"/>
  <c r="R1136" i="6" s="1"/>
  <c r="Q1137" i="6"/>
  <c r="R1137" i="6" s="1"/>
  <c r="Q1138" i="6"/>
  <c r="R1138" i="6" s="1"/>
  <c r="Q1139" i="6"/>
  <c r="R1139" i="6" s="1"/>
  <c r="Q1140" i="6"/>
  <c r="R1140" i="6" s="1"/>
  <c r="Q1141" i="6"/>
  <c r="R1141" i="6" s="1"/>
  <c r="Q1142" i="6"/>
  <c r="R1142" i="6" s="1"/>
  <c r="Q1143" i="6"/>
  <c r="R1143" i="6" s="1"/>
  <c r="Q1144" i="6"/>
  <c r="R1144" i="6" s="1"/>
  <c r="Q1145" i="6"/>
  <c r="R1145" i="6" s="1"/>
  <c r="Q1146" i="6"/>
  <c r="R1146" i="6" s="1"/>
  <c r="Q1147" i="6"/>
  <c r="R1147" i="6" s="1"/>
  <c r="Q1148" i="6"/>
  <c r="R1148" i="6" s="1"/>
  <c r="Q1149" i="6"/>
  <c r="R1149" i="6" s="1"/>
  <c r="Q1150" i="6"/>
  <c r="R1150" i="6" s="1"/>
  <c r="Q1151" i="6"/>
  <c r="R1151" i="6" s="1"/>
  <c r="Q1152" i="6"/>
  <c r="R1152" i="6" s="1"/>
  <c r="Q1153" i="6"/>
  <c r="R1153" i="6" s="1"/>
  <c r="Q1154" i="6"/>
  <c r="R1154" i="6" s="1"/>
  <c r="Q1155" i="6"/>
  <c r="R1155" i="6" s="1"/>
  <c r="Q1156" i="6"/>
  <c r="R1156" i="6" s="1"/>
  <c r="Q1157" i="6"/>
  <c r="R1157" i="6" s="1"/>
  <c r="Q1158" i="6"/>
  <c r="R1158" i="6" s="1"/>
  <c r="Q1159" i="6"/>
  <c r="R1159" i="6" s="1"/>
  <c r="Q1160" i="6"/>
  <c r="R1160" i="6" s="1"/>
  <c r="Q1161" i="6"/>
  <c r="R1161" i="6" s="1"/>
  <c r="Q1162" i="6"/>
  <c r="R1162" i="6" s="1"/>
  <c r="Q1163" i="6"/>
  <c r="R1163" i="6" s="1"/>
  <c r="Q1164" i="6"/>
  <c r="R1164" i="6" s="1"/>
  <c r="Q1165" i="6"/>
  <c r="R1165" i="6" s="1"/>
  <c r="Q1166" i="6"/>
  <c r="R1166" i="6" s="1"/>
  <c r="Q1167" i="6"/>
  <c r="R1167" i="6" s="1"/>
  <c r="Q1168" i="6"/>
  <c r="R1168" i="6" s="1"/>
  <c r="Q1169" i="6"/>
  <c r="R1169" i="6" s="1"/>
  <c r="Q1170" i="6"/>
  <c r="R1170" i="6" s="1"/>
  <c r="Q1171" i="6"/>
  <c r="R1171" i="6" s="1"/>
  <c r="Q1172" i="6"/>
  <c r="R1172" i="6" s="1"/>
  <c r="Q1173" i="6"/>
  <c r="R1173" i="6" s="1"/>
  <c r="Q1174" i="6"/>
  <c r="R1174" i="6" s="1"/>
  <c r="Q1175" i="6"/>
  <c r="R1175" i="6" s="1"/>
  <c r="Q1176" i="6"/>
  <c r="R1176" i="6" s="1"/>
  <c r="Q1177" i="6"/>
  <c r="R1177" i="6" s="1"/>
  <c r="Q1178" i="6"/>
  <c r="R1178" i="6" s="1"/>
  <c r="Q1179" i="6"/>
  <c r="R1179" i="6" s="1"/>
  <c r="Q1180" i="6"/>
  <c r="R1180" i="6" s="1"/>
  <c r="Q1181" i="6"/>
  <c r="R1181" i="6" s="1"/>
  <c r="Q1182" i="6"/>
  <c r="R1182" i="6" s="1"/>
  <c r="Q1183" i="6"/>
  <c r="R1183" i="6" s="1"/>
  <c r="Q1184" i="6"/>
  <c r="R1184" i="6" s="1"/>
  <c r="Q1185" i="6"/>
  <c r="R1185" i="6" s="1"/>
  <c r="Q1186" i="6"/>
  <c r="R1186" i="6" s="1"/>
  <c r="Q1187" i="6"/>
  <c r="R1187" i="6" s="1"/>
  <c r="Q1188" i="6"/>
  <c r="R1188" i="6" s="1"/>
  <c r="Q1189" i="6"/>
  <c r="R1189" i="6" s="1"/>
  <c r="Q1190" i="6"/>
  <c r="R1190" i="6" s="1"/>
  <c r="Q1191" i="6"/>
  <c r="R1191" i="6" s="1"/>
  <c r="Q1192" i="6"/>
  <c r="R1192" i="6" s="1"/>
  <c r="Q1193" i="6"/>
  <c r="R1193" i="6" s="1"/>
  <c r="Q1194" i="6"/>
  <c r="R1194" i="6" s="1"/>
  <c r="Q1195" i="6"/>
  <c r="R1195" i="6" s="1"/>
  <c r="Q1196" i="6"/>
  <c r="R1196" i="6" s="1"/>
  <c r="Q1197" i="6"/>
  <c r="R1197" i="6" s="1"/>
  <c r="Q1198" i="6"/>
  <c r="R1198" i="6" s="1"/>
  <c r="Q1199" i="6"/>
  <c r="R1199" i="6" s="1"/>
  <c r="Q1200" i="6"/>
  <c r="R1200" i="6" s="1"/>
  <c r="Q1201" i="6"/>
  <c r="R1201" i="6" s="1"/>
  <c r="Q1202" i="6"/>
  <c r="R1202" i="6" s="1"/>
  <c r="Q1203" i="6"/>
  <c r="R1203" i="6" s="1"/>
  <c r="Q1204" i="6"/>
  <c r="R1204" i="6" s="1"/>
  <c r="Q1205" i="6"/>
  <c r="R1205" i="6" s="1"/>
  <c r="Q1206" i="6"/>
  <c r="R1206" i="6" s="1"/>
  <c r="Q1207" i="6"/>
  <c r="R1207" i="6" s="1"/>
  <c r="Q1208" i="6"/>
  <c r="R1208" i="6" s="1"/>
  <c r="Q1209" i="6"/>
  <c r="R1209" i="6" s="1"/>
  <c r="Q1210" i="6"/>
  <c r="R1210" i="6" s="1"/>
  <c r="Q1211" i="6"/>
  <c r="R1211" i="6" s="1"/>
  <c r="Q1212" i="6"/>
  <c r="R1212" i="6" s="1"/>
  <c r="Q1213" i="6"/>
  <c r="R1213" i="6" s="1"/>
  <c r="Q1214" i="6"/>
  <c r="R1214" i="6" s="1"/>
  <c r="Q1215" i="6"/>
  <c r="R1215" i="6" s="1"/>
  <c r="Q1216" i="6"/>
  <c r="R1216" i="6" s="1"/>
  <c r="Q1217" i="6"/>
  <c r="R1217" i="6" s="1"/>
  <c r="Q1218" i="6"/>
  <c r="R1218" i="6" s="1"/>
  <c r="Q1219" i="6"/>
  <c r="R1219" i="6" s="1"/>
  <c r="Q1220" i="6"/>
  <c r="R1220" i="6" s="1"/>
  <c r="Q1221" i="6"/>
  <c r="R1221" i="6" s="1"/>
  <c r="Q1222" i="6"/>
  <c r="R1222" i="6" s="1"/>
  <c r="Q1223" i="6"/>
  <c r="R1223" i="6" s="1"/>
  <c r="Q1224" i="6"/>
  <c r="R1224" i="6" s="1"/>
  <c r="Q1225" i="6"/>
  <c r="R1225" i="6" s="1"/>
  <c r="Q1226" i="6"/>
  <c r="R1226" i="6" s="1"/>
  <c r="Q1227" i="6"/>
  <c r="R1227" i="6" s="1"/>
  <c r="Q1228" i="6"/>
  <c r="R1228" i="6" s="1"/>
  <c r="Q1229" i="6"/>
  <c r="R1229" i="6" s="1"/>
  <c r="Q1230" i="6"/>
  <c r="R1230" i="6" s="1"/>
  <c r="Q1231" i="6"/>
  <c r="R1231" i="6" s="1"/>
  <c r="Q1232" i="6"/>
  <c r="R1232" i="6" s="1"/>
  <c r="Q1233" i="6"/>
  <c r="R1233" i="6" s="1"/>
  <c r="Q1234" i="6"/>
  <c r="R1234" i="6" s="1"/>
  <c r="Q1235" i="6"/>
  <c r="R1235" i="6" s="1"/>
  <c r="Q1236" i="6"/>
  <c r="R1236" i="6" s="1"/>
  <c r="Q1237" i="6"/>
  <c r="R1237" i="6" s="1"/>
  <c r="Q1238" i="6"/>
  <c r="R1238" i="6" s="1"/>
  <c r="Q1239" i="6"/>
  <c r="R1239" i="6" s="1"/>
  <c r="Q1240" i="6"/>
  <c r="R1240" i="6" s="1"/>
  <c r="Q1241" i="6"/>
  <c r="R1241" i="6" s="1"/>
  <c r="Q1242" i="6"/>
  <c r="R1242" i="6" s="1"/>
  <c r="Q1243" i="6"/>
  <c r="R1243" i="6" s="1"/>
  <c r="Q1244" i="6"/>
  <c r="R1244" i="6" s="1"/>
  <c r="Q1245" i="6"/>
  <c r="R1245" i="6" s="1"/>
  <c r="Q1246" i="6"/>
  <c r="R1246" i="6" s="1"/>
  <c r="Q1247" i="6"/>
  <c r="R1247" i="6" s="1"/>
  <c r="Q1248" i="6"/>
  <c r="R1248" i="6" s="1"/>
  <c r="Q1249" i="6"/>
  <c r="R1249" i="6" s="1"/>
  <c r="Q1250" i="6"/>
  <c r="R1250" i="6" s="1"/>
  <c r="Q1251" i="6"/>
  <c r="R1251" i="6" s="1"/>
  <c r="Q1252" i="6"/>
  <c r="R1252" i="6" s="1"/>
  <c r="Q1253" i="6"/>
  <c r="R1253" i="6" s="1"/>
  <c r="Q1254" i="6"/>
  <c r="R1254" i="6" s="1"/>
  <c r="Q1255" i="6"/>
  <c r="R1255" i="6" s="1"/>
  <c r="Q1256" i="6"/>
  <c r="R1256" i="6" s="1"/>
  <c r="Q1257" i="6"/>
  <c r="R1257" i="6" s="1"/>
  <c r="Q1258" i="6"/>
  <c r="R1258" i="6" s="1"/>
  <c r="Q1259" i="6"/>
  <c r="R1259" i="6" s="1"/>
  <c r="Q1260" i="6"/>
  <c r="R1260" i="6" s="1"/>
  <c r="Q1261" i="6"/>
  <c r="R1261" i="6" s="1"/>
  <c r="Q1262" i="6"/>
  <c r="R1262" i="6" s="1"/>
  <c r="Q1263" i="6"/>
  <c r="R1263" i="6" s="1"/>
  <c r="Q1264" i="6"/>
  <c r="R1264" i="6" s="1"/>
  <c r="Q1265" i="6"/>
  <c r="R1265" i="6" s="1"/>
  <c r="Q1266" i="6"/>
  <c r="R1266" i="6" s="1"/>
  <c r="Q1267" i="6"/>
  <c r="R1267" i="6" s="1"/>
  <c r="Q1268" i="6"/>
  <c r="R1268" i="6" s="1"/>
  <c r="Q1269" i="6"/>
  <c r="R1269" i="6" s="1"/>
  <c r="Q1270" i="6"/>
  <c r="R1270" i="6" s="1"/>
  <c r="Q1271" i="6"/>
  <c r="R1271" i="6" s="1"/>
  <c r="Q1272" i="6"/>
  <c r="R1272" i="6" s="1"/>
  <c r="Q1273" i="6"/>
  <c r="R1273" i="6" s="1"/>
  <c r="Q1274" i="6"/>
  <c r="R1274" i="6" s="1"/>
  <c r="Q1275" i="6"/>
  <c r="R1275" i="6" s="1"/>
  <c r="Q1276" i="6"/>
  <c r="R1276" i="6" s="1"/>
  <c r="Q1277" i="6"/>
  <c r="R1277" i="6" s="1"/>
  <c r="Q1278" i="6"/>
  <c r="R1278" i="6" s="1"/>
  <c r="Q1279" i="6"/>
  <c r="R1279" i="6" s="1"/>
  <c r="Q1280" i="6"/>
  <c r="R1280" i="6" s="1"/>
  <c r="Q1281" i="6"/>
  <c r="R1281" i="6" s="1"/>
  <c r="Q1282" i="6"/>
  <c r="R1282" i="6" s="1"/>
  <c r="Q1283" i="6"/>
  <c r="R1283" i="6" s="1"/>
  <c r="Q1284" i="6"/>
  <c r="R1284" i="6" s="1"/>
  <c r="Q1285" i="6"/>
  <c r="R1285" i="6" s="1"/>
  <c r="Q1286" i="6"/>
  <c r="R1286" i="6" s="1"/>
  <c r="Q1287" i="6"/>
  <c r="R1287" i="6" s="1"/>
  <c r="Q1288" i="6"/>
  <c r="R1288" i="6" s="1"/>
  <c r="Q1289" i="6"/>
  <c r="R1289" i="6" s="1"/>
  <c r="Q1290" i="6"/>
  <c r="R1290" i="6" s="1"/>
  <c r="Q1291" i="6"/>
  <c r="R1291" i="6" s="1"/>
  <c r="Q1292" i="6"/>
  <c r="R1292" i="6" s="1"/>
  <c r="Q1293" i="6"/>
  <c r="R1293" i="6" s="1"/>
  <c r="Q1294" i="6"/>
  <c r="R1294" i="6" s="1"/>
  <c r="Q1295" i="6"/>
  <c r="R1295" i="6" s="1"/>
  <c r="Q1296" i="6"/>
  <c r="R1296" i="6" s="1"/>
  <c r="Q1297" i="6"/>
  <c r="R1297" i="6" s="1"/>
  <c r="Q1298" i="6"/>
  <c r="R1298" i="6" s="1"/>
  <c r="Q1299" i="6"/>
  <c r="R1299" i="6" s="1"/>
  <c r="Q1300" i="6"/>
  <c r="R1300" i="6" s="1"/>
  <c r="Q1301" i="6"/>
  <c r="R1301" i="6" s="1"/>
  <c r="Q1302" i="6"/>
  <c r="R1302" i="6" s="1"/>
  <c r="Q1303" i="6"/>
  <c r="R1303" i="6" s="1"/>
  <c r="Q1304" i="6"/>
  <c r="R1304" i="6" s="1"/>
  <c r="Q1305" i="6"/>
  <c r="R1305" i="6" s="1"/>
  <c r="Q1306" i="6"/>
  <c r="R1306" i="6" s="1"/>
  <c r="Q1307" i="6"/>
  <c r="R1307" i="6" s="1"/>
  <c r="Q1308" i="6"/>
  <c r="R1308" i="6" s="1"/>
  <c r="Q1309" i="6"/>
  <c r="R1309" i="6" s="1"/>
  <c r="Q1310" i="6"/>
  <c r="R1310" i="6" s="1"/>
  <c r="Q1311" i="6"/>
  <c r="R1311" i="6" s="1"/>
  <c r="Q1312" i="6"/>
  <c r="R1312" i="6" s="1"/>
  <c r="Q1313" i="6"/>
  <c r="R1313" i="6" s="1"/>
  <c r="Q1314" i="6"/>
  <c r="R1314" i="6" s="1"/>
  <c r="Q1315" i="6"/>
  <c r="R1315" i="6" s="1"/>
  <c r="Q1316" i="6"/>
  <c r="R1316" i="6" s="1"/>
  <c r="Q1317" i="6"/>
  <c r="R1317" i="6" s="1"/>
  <c r="Q1318" i="6"/>
  <c r="R1318" i="6" s="1"/>
  <c r="Q1319" i="6"/>
  <c r="R1319" i="6" s="1"/>
  <c r="Q1320" i="6"/>
  <c r="R1320" i="6" s="1"/>
  <c r="Q1321" i="6"/>
  <c r="R1321" i="6" s="1"/>
  <c r="Q1322" i="6"/>
  <c r="R1322" i="6" s="1"/>
  <c r="Q1323" i="6"/>
  <c r="R1323" i="6" s="1"/>
  <c r="Q1324" i="6"/>
  <c r="R1324" i="6" s="1"/>
  <c r="Q1325" i="6"/>
  <c r="R1325" i="6" s="1"/>
  <c r="Q1326" i="6"/>
  <c r="R1326" i="6" s="1"/>
  <c r="Q1327" i="6"/>
  <c r="R1327" i="6" s="1"/>
  <c r="Q1328" i="6"/>
  <c r="R1328" i="6" s="1"/>
  <c r="Q1329" i="6"/>
  <c r="R1329" i="6" s="1"/>
  <c r="Q1330" i="6"/>
  <c r="R1330" i="6" s="1"/>
  <c r="Q1331" i="6"/>
  <c r="R1331" i="6" s="1"/>
  <c r="Q1332" i="6"/>
  <c r="R1332" i="6" s="1"/>
  <c r="Q1333" i="6"/>
  <c r="R1333" i="6" s="1"/>
  <c r="Q1334" i="6"/>
  <c r="R1334" i="6" s="1"/>
  <c r="Q1335" i="6"/>
  <c r="R1335" i="6" s="1"/>
  <c r="Q1336" i="6"/>
  <c r="R1336" i="6" s="1"/>
  <c r="Q1337" i="6"/>
  <c r="R1337" i="6" s="1"/>
  <c r="Q1338" i="6"/>
  <c r="R1338" i="6" s="1"/>
  <c r="Q1339" i="6"/>
  <c r="R1339" i="6" s="1"/>
  <c r="Q1340" i="6"/>
  <c r="R1340" i="6" s="1"/>
  <c r="Q1341" i="6"/>
  <c r="R1341" i="6" s="1"/>
  <c r="Q1342" i="6"/>
  <c r="R1342" i="6" s="1"/>
  <c r="Q1343" i="6"/>
  <c r="R1343" i="6" s="1"/>
  <c r="Q1344" i="6"/>
  <c r="R1344" i="6" s="1"/>
  <c r="Q1345" i="6"/>
  <c r="R1345" i="6" s="1"/>
  <c r="Q1346" i="6"/>
  <c r="R1346" i="6" s="1"/>
  <c r="Q1347" i="6"/>
  <c r="R1347" i="6" s="1"/>
  <c r="Q1348" i="6"/>
  <c r="R1348" i="6" s="1"/>
  <c r="Q1349" i="6"/>
  <c r="R1349" i="6" s="1"/>
  <c r="Q1350" i="6"/>
  <c r="R1350" i="6" s="1"/>
  <c r="Q1351" i="6"/>
  <c r="R1351" i="6" s="1"/>
  <c r="Q1352" i="6"/>
  <c r="R1352" i="6" s="1"/>
  <c r="Q1353" i="6"/>
  <c r="R1353" i="6" s="1"/>
  <c r="Q1354" i="6"/>
  <c r="R1354" i="6" s="1"/>
  <c r="Q1355" i="6"/>
  <c r="R1355" i="6" s="1"/>
  <c r="Q1356" i="6"/>
  <c r="R1356" i="6" s="1"/>
  <c r="Q1357" i="6"/>
  <c r="R1357" i="6" s="1"/>
  <c r="Q1358" i="6"/>
  <c r="R1358" i="6" s="1"/>
  <c r="Q1359" i="6"/>
  <c r="R1359" i="6" s="1"/>
  <c r="Q1360" i="6"/>
  <c r="R1360" i="6" s="1"/>
  <c r="Q1361" i="6"/>
  <c r="R1361" i="6" s="1"/>
  <c r="Q1362" i="6"/>
  <c r="R1362" i="6" s="1"/>
  <c r="Q1363" i="6"/>
  <c r="R1363" i="6" s="1"/>
  <c r="Q1364" i="6"/>
  <c r="R1364" i="6" s="1"/>
  <c r="Q1365" i="6"/>
  <c r="R1365" i="6" s="1"/>
  <c r="Q1366" i="6"/>
  <c r="R1366" i="6" s="1"/>
  <c r="Q1367" i="6"/>
  <c r="R1367" i="6" s="1"/>
  <c r="Q1368" i="6"/>
  <c r="R1368" i="6" s="1"/>
  <c r="Q1369" i="6"/>
  <c r="R1369" i="6" s="1"/>
  <c r="Q1370" i="6"/>
  <c r="R1370" i="6" s="1"/>
  <c r="Q1371" i="6"/>
  <c r="R1371" i="6" s="1"/>
  <c r="Q1372" i="6"/>
  <c r="R1372" i="6" s="1"/>
  <c r="Q1373" i="6"/>
  <c r="R1373" i="6" s="1"/>
  <c r="Q1374" i="6"/>
  <c r="R1374" i="6" s="1"/>
  <c r="Q1375" i="6"/>
  <c r="R1375" i="6" s="1"/>
  <c r="Q1376" i="6"/>
  <c r="R1376" i="6" s="1"/>
  <c r="Q1377" i="6"/>
  <c r="R1377" i="6" s="1"/>
  <c r="Q1378" i="6"/>
  <c r="R1378" i="6" s="1"/>
  <c r="Q1379" i="6"/>
  <c r="R1379" i="6" s="1"/>
  <c r="Q1380" i="6"/>
  <c r="R1380" i="6" s="1"/>
  <c r="Q1381" i="6"/>
  <c r="R1381" i="6" s="1"/>
  <c r="Q1382" i="6"/>
  <c r="R1382" i="6" s="1"/>
  <c r="Q1383" i="6"/>
  <c r="R1383" i="6" s="1"/>
  <c r="Q1384" i="6"/>
  <c r="R1384" i="6" s="1"/>
  <c r="Q1385" i="6"/>
  <c r="R1385" i="6" s="1"/>
  <c r="Q1386" i="6"/>
  <c r="R1386" i="6" s="1"/>
  <c r="Q1387" i="6"/>
  <c r="R1387" i="6" s="1"/>
  <c r="Q1388" i="6"/>
  <c r="R1388" i="6" s="1"/>
  <c r="Q1389" i="6"/>
  <c r="R1389" i="6" s="1"/>
  <c r="Q1390" i="6"/>
  <c r="R1390" i="6" s="1"/>
  <c r="Q1391" i="6"/>
  <c r="R1391" i="6" s="1"/>
  <c r="Q1392" i="6"/>
  <c r="R1392" i="6" s="1"/>
  <c r="Q1393" i="6"/>
  <c r="R1393" i="6" s="1"/>
  <c r="Q1394" i="6"/>
  <c r="R1394" i="6" s="1"/>
  <c r="Q1395" i="6"/>
  <c r="R1395" i="6" s="1"/>
  <c r="Q1396" i="6"/>
  <c r="R1396" i="6" s="1"/>
  <c r="Q1397" i="6"/>
  <c r="R1397" i="6" s="1"/>
  <c r="Q1398" i="6"/>
  <c r="R1398" i="6" s="1"/>
  <c r="Q1399" i="6"/>
  <c r="R1399" i="6" s="1"/>
  <c r="Q1400" i="6"/>
  <c r="R1400" i="6" s="1"/>
  <c r="Q1401" i="6"/>
  <c r="R1401" i="6" s="1"/>
  <c r="C119" i="7"/>
  <c r="C123" i="7"/>
  <c r="C124" i="7"/>
  <c r="C122" i="7"/>
  <c r="C121" i="7"/>
  <c r="C120"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549812F-25E0-4479-9395-BA7D4FB10168}" name="Query - financials" description="Connection to the 'financials' query in the workbook." type="100" refreshedVersion="6" minRefreshableVersion="5">
    <extLst>
      <ext xmlns:x15="http://schemas.microsoft.com/office/spreadsheetml/2010/11/main" uri="{DE250136-89BD-433C-8126-D09CA5730AF9}">
        <x15:connection id="d60e5c5e-5bbf-4762-91e1-07f081a0c400"/>
      </ext>
    </extLst>
  </connection>
  <connection id="2" xr16:uid="{B79E8829-BCFA-4762-ACC6-E9E169D39DF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<sst xmlns="http://schemas.openxmlformats.org/spreadsheetml/2006/main" count="7134" uniqueCount="66">
  <si>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</si>
  <si>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</si>
  <si>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</si>
  <si>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</si>
  <si>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</si>
  <si>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</si>
  <si>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</si>
  <si>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</si>
  <si>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</si>
  <si>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</si>
  <si>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</si>
  <si>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</si>
  <si>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</si>
  <si>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</si>
  <si>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</si>
  <si>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</si>
  <si>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</si>
  <si>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</si>
  <si>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</si>
  <si>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</si>
  <si>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</si>
  <si>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</si>
  <si>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</si>
  <si>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</si>
  <si>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</si>
  <si>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</si>
  <si>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</si>
  <si>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</si>
  <si>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</si>
  <si>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</si>
  <si>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</si>
  <si>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</si>
  <si>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</si>
  <si>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</si>
  <si>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</si>
  <si>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</si>
  <si>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</si>
  <si>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</si>
  <si>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Relationship between discount rates and sales volume across product segments</t>
  </si>
  <si>
    <t>Row Labels</t>
  </si>
  <si>
    <t>Grand Total</t>
  </si>
  <si>
    <t>Geographical regions with the highest profitability and what factors contribute to this outcome</t>
  </si>
  <si>
    <t xml:space="preserve">Sales trends across different product categories with change in season </t>
  </si>
  <si>
    <t>Season</t>
  </si>
  <si>
    <t>Fall</t>
  </si>
  <si>
    <t>Spring</t>
  </si>
  <si>
    <t>Summer</t>
  </si>
  <si>
    <t>Winter</t>
  </si>
  <si>
    <t>Sum of  Sales</t>
  </si>
  <si>
    <t>Products with the highest profit margins and how are these influenced by manufacturing price</t>
  </si>
  <si>
    <t>Impact of implementation of different discount strategies across all market segments</t>
  </si>
  <si>
    <t>Column Labels</t>
  </si>
  <si>
    <t>Sum of Discounts</t>
  </si>
  <si>
    <t>Sum of Profit</t>
  </si>
  <si>
    <t>Gross Profit Margin</t>
  </si>
  <si>
    <t>Total Units Sold</t>
  </si>
  <si>
    <t>Total Sales</t>
  </si>
  <si>
    <t>total Profit</t>
  </si>
  <si>
    <t>(All)</t>
  </si>
  <si>
    <t>Sum of Ratio</t>
  </si>
  <si>
    <t>Labels</t>
  </si>
  <si>
    <t>Total COGS</t>
  </si>
  <si>
    <t>Sales</t>
  </si>
  <si>
    <t>Sum of COGS</t>
  </si>
  <si>
    <t>GPM</t>
  </si>
  <si>
    <t>Sum of GPM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</si>
</sst>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quot;$&quot;* #,##0.00_);_(&quot;$&quot;* \(#,##0.00\);_(&quot;$&quot;* &quot;-&quot;??_);_(@_)"/>
    <numFmt numFmtId="165" formatCode="m/d/yyyy"/>
    <numFmt numFmtId="166" formatCode="[$$-409]#,##0.00"/>
  </numFmts>
  <fonts count="5" x14ac:knownFonts="1">
    <font>
      <sz val="11"/>
      <color theme="1"/>
      <name val="Calibri"/>
      <family val="2"/>
      <scheme val="minor"/>
    </font>
    <font>
      <sz val="11"/>
      <color theme="1"/>
      <name val="Calibri"/>
      <family val="2"/>
      <scheme val="minor"/>
    </font>
    <font>
      <sz val="11"/>
      <color theme="1"/>
      <name val="Calibri"/>
      <family val="2"/>
      <scheme val="minor"/>
    </font>
    <font>
      <sz val="12"/>
      <color theme="1"/>
      <name val="Georgia"/>
      <family val="1"/>
    </font>
    <font>
      <b/>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0"/>
        <bgColor indexed="64"/>
      </patternFill>
    </fill>
  </fills>
  <borders count="2">
    <border>
      <left/>
      <right/>
      <top/>
      <bottom/>
      <diagonal/>
    </border>
    <border>
      <left/>
      <right/>
      <top/>
      <bottom style="thin">
        <color theme="4" tint="0.39997558519241921"/>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28">
    <xf numFmtId="0" fontId="0" fillId="0" borderId="0" xfId="0"/>
    <xf numFmtId="49" fontId="0" fillId="0" borderId="0" xfId="0" applyNumberFormat="1"/>
    <xf numFmtId="14" fontId="0" fillId="0" borderId="0" xfId="0" applyNumberForma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165" fontId="2" fillId="0" borderId="0" xfId="1" applyNumberFormat="1" applyFont="1"/>
    <xf numFmtId="166" fontId="0" fillId="0" borderId="0" xfId="1" applyNumberFormat="1" applyFont="1"/>
    <xf numFmtId="166" fontId="2" fillId="0" borderId="0" xfId="1" applyNumberFormat="1" applyFont="1"/>
    <xf numFmtId="2" fontId="0" fillId="0" borderId="0" xfId="0" applyNumberFormat="1"/>
    <xf numFmtId="1" fontId="0" fillId="0" borderId="0" xfId="0" applyNumberFormat="1"/>
    <xf numFmtId="166" fontId="0" fillId="0" borderId="0" xfId="0" applyNumberFormat="1"/>
    <xf numFmtId="2" fontId="2" fillId="0" borderId="0" xfId="1" applyNumberFormat="1" applyFont="1"/>
    <xf numFmtId="0" fontId="0" fillId="0" borderId="0" xfId="0" applyNumberFormat="1"/>
    <xf numFmtId="0" fontId="0" fillId="0" borderId="0" xfId="0" pivotButton="1"/>
    <xf numFmtId="0" fontId="0" fillId="0" borderId="0" xfId="0" applyAlignment="1">
      <alignment horizontal="left"/>
    </xf>
    <xf numFmtId="0" fontId="3" fillId="0" borderId="0" xfId="0" applyFont="1"/>
    <xf numFmtId="0" fontId="0" fillId="0" borderId="0" xfId="0" applyAlignment="1">
      <alignment horizontal="left" indent="1"/>
    </xf>
    <xf numFmtId="49" fontId="0" fillId="0" borderId="0" xfId="1" applyNumberFormat="1" applyFont="1"/>
    <xf numFmtId="0" fontId="4" fillId="2" borderId="1" xfId="0" applyFont="1" applyFill="1" applyBorder="1"/>
    <xf numFmtId="10" fontId="0" fillId="0" borderId="0" xfId="0" applyNumberFormat="1"/>
    <xf numFmtId="3" fontId="0" fillId="0" borderId="0" xfId="0" applyNumberFormat="1"/>
    <xf numFmtId="0" fontId="0" fillId="3" borderId="0" xfId="0" applyFill="1"/>
    <xf numFmtId="166" fontId="4" fillId="0" borderId="0" xfId="0" applyNumberFormat="1" applyFont="1"/>
    <xf numFmtId="9" fontId="0" fillId="0" borderId="0" xfId="2" applyFont="1"/>
    <xf numFmtId="9" fontId="2" fillId="0" borderId="0" xfId="2" applyFont="1"/>
    <xf numFmtId="0" fontId="3" fillId="0" borderId="0" xfId="0" applyFont="1"/>
  </cellXfs>
  <cellStyles count="3">
    <cellStyle name="Currency" xfId="1" builtinId="4"/>
    <cellStyle name="Normal" xfId="0" builtinId="0"/>
    <cellStyle name="Percent" xfId="2" builtinId="5"/>
  </cellStyles>
  <dxfs count="29">
    <dxf>
      <numFmt numFmtId="166" formatCode="[$$-409]#,##0.00"/>
    </dxf>
    <dxf>
      <numFmt numFmtId="3" formatCode="#,##0"/>
    </dxf>
    <dxf>
      <numFmt numFmtId="166" formatCode="[$$-409]#,##0.00"/>
    </dxf>
    <dxf>
      <numFmt numFmtId="166" formatCode="[$$-409]#,##0.00"/>
    </dxf>
    <dxf>
      <numFmt numFmtId="166" formatCode="[$$-409]#,##0.00"/>
    </dxf>
    <dxf>
      <font>
        <b val="0"/>
        <i val="0"/>
        <strike val="0"/>
        <condense val="0"/>
        <extend val="0"/>
        <outline val="0"/>
        <shadow val="0"/>
        <u val="none"/>
        <vertAlign val="baseline"/>
        <sz val="11"/>
        <color theme="1"/>
        <name val="Calibri"/>
        <scheme val="minor"/>
      </font>
      <numFmt numFmtId="2" formatCode="0.00"/>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65" formatCode="m/d/yyyy"/>
    </dxf>
    <dxf>
      <font>
        <b val="0"/>
        <i val="0"/>
        <strike val="0"/>
        <condense val="0"/>
        <extend val="0"/>
        <outline val="0"/>
        <shadow val="0"/>
        <u val="none"/>
        <vertAlign val="baseline"/>
        <sz val="11"/>
        <color theme="1"/>
        <name val="Calibri"/>
        <family val="2"/>
        <scheme val="minor"/>
      </font>
      <numFmt numFmtId="13" formatCode="0%"/>
    </dxf>
    <dxf>
      <font>
        <b val="0"/>
        <i val="0"/>
        <strike val="0"/>
        <condense val="0"/>
        <extend val="0"/>
        <outline val="0"/>
        <shadow val="0"/>
        <u val="none"/>
        <vertAlign val="baseline"/>
        <sz val="11"/>
        <color theme="1"/>
        <name val="Calibri"/>
        <scheme val="minor"/>
      </font>
      <numFmt numFmtId="166" formatCode="[$$-409]#,##0.00"/>
    </dxf>
    <dxf>
      <font>
        <b val="0"/>
        <i val="0"/>
        <strike val="0"/>
        <condense val="0"/>
        <extend val="0"/>
        <outline val="0"/>
        <shadow val="0"/>
        <u val="none"/>
        <vertAlign val="baseline"/>
        <sz val="11"/>
        <color theme="1"/>
        <name val="Calibri"/>
        <scheme val="minor"/>
      </font>
      <numFmt numFmtId="166" formatCode="[$$-409]#,##0.00"/>
    </dxf>
    <dxf>
      <font>
        <b val="0"/>
        <i val="0"/>
        <strike val="0"/>
        <condense val="0"/>
        <extend val="0"/>
        <outline val="0"/>
        <shadow val="0"/>
        <u val="none"/>
        <vertAlign val="baseline"/>
        <sz val="11"/>
        <color theme="1"/>
        <name val="Calibri"/>
        <scheme val="minor"/>
      </font>
      <numFmt numFmtId="166" formatCode="[$$-409]#,##0.00"/>
    </dxf>
    <dxf>
      <font>
        <b val="0"/>
        <i val="0"/>
        <strike val="0"/>
        <condense val="0"/>
        <extend val="0"/>
        <outline val="0"/>
        <shadow val="0"/>
        <u val="none"/>
        <vertAlign val="baseline"/>
        <sz val="11"/>
        <color theme="1"/>
        <name val="Calibri"/>
        <scheme val="minor"/>
      </font>
      <numFmt numFmtId="166" formatCode="[$$-409]#,##0.00"/>
    </dxf>
    <dxf>
      <font>
        <b val="0"/>
        <i val="0"/>
        <strike val="0"/>
        <condense val="0"/>
        <extend val="0"/>
        <outline val="0"/>
        <shadow val="0"/>
        <u val="none"/>
        <vertAlign val="baseline"/>
        <sz val="11"/>
        <color theme="1"/>
        <name val="Calibri"/>
        <scheme val="minor"/>
      </font>
      <numFmt numFmtId="166" formatCode="[$$-409]#,##0.00"/>
    </dxf>
    <dxf>
      <font>
        <b val="0"/>
        <i val="0"/>
        <strike val="0"/>
        <condense val="0"/>
        <extend val="0"/>
        <outline val="0"/>
        <shadow val="0"/>
        <u val="none"/>
        <vertAlign val="baseline"/>
        <sz val="11"/>
        <color theme="1"/>
        <name val="Calibri"/>
        <scheme val="minor"/>
      </font>
      <numFmt numFmtId="166" formatCode="[$$-409]#,##0.00"/>
    </dxf>
    <dxf>
      <font>
        <b val="0"/>
        <i val="0"/>
        <strike val="0"/>
        <condense val="0"/>
        <extend val="0"/>
        <outline val="0"/>
        <shadow val="0"/>
        <u val="none"/>
        <vertAlign val="baseline"/>
        <sz val="11"/>
        <color theme="1"/>
        <name val="Calibri"/>
        <scheme val="minor"/>
      </font>
      <numFmt numFmtId="166" formatCode="[$$-409]#,##0.00"/>
    </dxf>
    <dxf>
      <numFmt numFmtId="1" formatCode="0"/>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numFmt numFmtId="30" formatCode="@"/>
    </dxf>
    <dxf>
      <numFmt numFmtId="30" formatCode="@"/>
    </dxf>
    <dxf>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i val="0"/>
        <sz val="13"/>
        <color theme="1"/>
        <name val="Georgia"/>
        <family val="1"/>
        <scheme val="none"/>
      </font>
    </dxf>
    <dxf>
      <font>
        <b/>
        <i val="0"/>
        <sz val="12"/>
        <name val="Georgia"/>
        <family val="1"/>
        <scheme val="none"/>
      </font>
      <fill>
        <patternFill patternType="none">
          <fgColor indexed="64"/>
          <bgColor auto="1"/>
        </patternFill>
      </fill>
      <border>
        <left style="thin">
          <color rgb="FF0D3B66"/>
        </left>
        <right style="thin">
          <color rgb="FF0D3B66"/>
        </right>
        <top style="thin">
          <color rgb="FF0D3B66"/>
        </top>
        <bottom style="thin">
          <color rgb="FF0D3B66"/>
        </bottom>
      </border>
    </dxf>
    <dxf>
      <font>
        <sz val="11"/>
        <color auto="1"/>
        <name val="Georgia"/>
        <family val="1"/>
        <scheme val="none"/>
      </font>
    </dxf>
    <dxf>
      <font>
        <sz val="12"/>
        <color rgb="FFFAF0CA"/>
        <name val="Georgia"/>
        <family val="1"/>
        <scheme val="none"/>
      </font>
      <border>
        <left style="thin">
          <color auto="1"/>
        </left>
        <right style="thin">
          <color auto="1"/>
        </right>
        <top style="thin">
          <color auto="1"/>
        </top>
        <bottom style="thin">
          <color auto="1"/>
        </bottom>
      </border>
    </dxf>
  </dxfs>
  <tableStyles count="2" defaultTableStyle="TableStyleMedium2" defaultPivotStyle="PivotStyleLight16">
    <tableStyle name="Slicer Style 1" pivot="0" table="0" count="5" xr9:uid="{2E2155C2-7E34-4342-96F3-0DE4D3785BBD}">
      <tableStyleElement type="wholeTable" dxfId="28"/>
      <tableStyleElement type="headerRow" dxfId="27"/>
    </tableStyle>
    <tableStyle name="Timeline Style 1" pivot="0" table="0" count="8" xr9:uid="{212716E1-571B-4AAF-A8D5-27503E3C8AFF}">
      <tableStyleElement type="wholeTable" dxfId="26"/>
      <tableStyleElement type="headerRow" dxfId="25"/>
    </tableStyle>
  </tableStyles>
  <colors>
    <mruColors>
      <color rgb="FF0D3B66"/>
      <color rgb="FFE5B80B"/>
      <color rgb="FFD3D3D3"/>
      <color rgb="FF808080"/>
      <color rgb="FFFAF0CA"/>
      <color rgb="FFF7A072"/>
      <color rgb="FF534516"/>
      <color rgb="FFF4D35E"/>
      <color rgb="FFCC99FF"/>
      <color rgb="FFEE964B"/>
    </mruColors>
  </colors>
  <extLst>
    <ext xmlns:x14="http://schemas.microsoft.com/office/spreadsheetml/2009/9/main" uri="{46F421CA-312F-682f-3DD2-61675219B42D}">
      <x14:dxfs count="3">
        <dxf>
          <font>
            <sz val="12"/>
            <color theme="1"/>
          </font>
          <fill>
            <patternFill>
              <bgColor theme="7" tint="0.79998168889431442"/>
            </patternFill>
          </fill>
        </dxf>
        <dxf>
          <font>
            <sz val="12"/>
            <color theme="0"/>
            <name val="Georgia"/>
            <family val="1"/>
            <scheme val="none"/>
          </font>
          <fill>
            <patternFill patternType="solid">
              <fgColor auto="1"/>
              <bgColor rgb="FF002060"/>
            </patternFill>
          </fill>
        </dxf>
        <dxf>
          <font>
            <sz val="12"/>
            <color theme="1"/>
            <name val="Georgia"/>
            <family val="1"/>
            <scheme val="none"/>
          </font>
          <fill>
            <patternFill patternType="solid">
              <fgColor auto="1"/>
              <bgColor theme="2" tint="-9.9948118533890809E-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auto="1"/>
              <bgColor theme="0" tint="-0.34998626667073579"/>
            </patternFill>
          </fill>
        </dxf>
        <dxf>
          <fill>
            <patternFill patternType="solid">
              <fgColor auto="1"/>
              <bgColor rgb="FF002060"/>
            </patternFill>
          </fill>
        </dxf>
        <dxf>
          <font>
            <b/>
            <i val="0"/>
            <sz val="11"/>
            <color auto="1"/>
            <name val="Georgia"/>
            <family val="1"/>
            <scheme val="none"/>
          </font>
        </dxf>
        <dxf>
          <font>
            <b/>
            <i val="0"/>
            <sz val="12"/>
            <color theme="1"/>
            <name val="Georgia"/>
            <family val="1"/>
            <scheme val="none"/>
          </font>
        </dxf>
        <dxf>
          <font>
            <b/>
            <i val="0"/>
            <sz val="11"/>
            <color auto="1"/>
            <name val="Georgia"/>
            <family val="1"/>
            <scheme val="none"/>
          </font>
        </dxf>
        <dxf>
          <font>
            <b/>
            <i val="0"/>
            <sz val="12"/>
            <color auto="1"/>
            <name val="Georgia"/>
            <family val="1"/>
            <scheme val="none"/>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powerPivotData" Target="model/item.data"/><Relationship Id="rId18"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customXml" Target="../customXml/item7.xml"/><Relationship Id="rId7" Type="http://schemas.microsoft.com/office/2007/relationships/slicerCache" Target="slicerCaches/slicerCache2.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24" Type="http://schemas.openxmlformats.org/officeDocument/2006/relationships/customXml" Target="../customXml/item10.xml"/><Relationship Id="rId5" Type="http://schemas.microsoft.com/office/2011/relationships/timelineCache" Target="timelineCaches/timelineCache1.xml"/><Relationship Id="rId15" Type="http://schemas.openxmlformats.org/officeDocument/2006/relationships/customXml" Target="../customXml/item1.xml"/><Relationship Id="rId23" Type="http://schemas.openxmlformats.org/officeDocument/2006/relationships/customXml" Target="../customXml/item9.xml"/><Relationship Id="rId10" Type="http://schemas.openxmlformats.org/officeDocument/2006/relationships/connections" Target="connections.xml"/><Relationship Id="rId19" Type="http://schemas.openxmlformats.org/officeDocument/2006/relationships/customXml" Target="../customXml/item5.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alcChain" Target="calcChain.xml"/><Relationship Id="rId22" Type="http://schemas.openxmlformats.org/officeDocument/2006/relationships/customXml" Target="../customXml/item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[ElectrifyLife_Sales Analysis.xlsx]Analysis!PivotTable3</c:name>
    <c:fmtId val="8"/>
  </c:pivotSource>
  <c:chart>
    <c:title>
      <c:tx>
        <c:rich>
          <a:bodyPr rot="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Georgia" panose="02040502050405020303" pitchFamily="18" charset="0"/>
                <a:ea typeface="+mn-ea"/>
                <a:cs typeface="+mn-cs"/>
              </a:defRPr>
            </a:pPr>
            <a:r>
              <a:rPr lang="en-US" sz="1200" b="1" i="0" u="none" strike="noStrike" kern="1200" spc="0" baseline="0">
                <a:solidFill>
                  <a:sysClr val="windowText" lastClr="000000">
                    <a:lumMod val="65000"/>
                    <a:lumOff val="35000"/>
                  </a:sysClr>
                </a:solidFill>
                <a:latin typeface="Georgia" panose="02040502050405020303" pitchFamily="18" charset="0"/>
                <a:ea typeface="+mn-ea"/>
                <a:cs typeface="+mn-cs"/>
              </a:rPr>
              <a:t>Sales trends by Year and Season </a:t>
            </a:r>
          </a:p>
        </c:rich>
      </c:tx>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Georgia" panose="02040502050405020303" pitchFamily="18"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pivotFmt>
      <c:pivotFmt>
        <c:idx val="2"/>
        <c:spPr>
          <a:solidFill>
            <a:schemeClr val="accent1"/>
          </a:solidFill>
          <a:ln w="28575" cap="rnd">
            <a:solidFill>
              <a:schemeClr val="accent1"/>
            </a:solidFill>
            <a:round/>
          </a:ln>
          <a:effectLst/>
        </c:spPr>
      </c:pivotFmt>
      <c:pivotFmt>
        <c:idx val="3"/>
        <c:spPr>
          <a:solidFill>
            <a:schemeClr val="accent1"/>
          </a:solidFill>
          <a:ln w="28575" cap="rnd">
            <a:solidFill>
              <a:schemeClr val="accent1"/>
            </a:solidFill>
            <a:round/>
          </a:ln>
          <a:effectLst/>
        </c:spPr>
      </c:pivotFmt>
      <c:pivotFmt>
        <c:idx val="4"/>
        <c:spPr>
          <a:solidFill>
            <a:schemeClr val="accent1"/>
          </a:solidFill>
          <a:ln w="28575" cap="rnd">
            <a:solidFill>
              <a:schemeClr val="accent1"/>
            </a:solidFill>
            <a:round/>
          </a:ln>
          <a:effectLst/>
        </c:spPr>
      </c:pivotFmt>
      <c:pivotFmt>
        <c:idx val="5"/>
        <c:spPr>
          <a:solidFill>
            <a:schemeClr val="accent1"/>
          </a:solidFill>
          <a:ln w="28575" cap="rnd">
            <a:solidFill>
              <a:schemeClr val="accent1"/>
            </a:solidFill>
            <a:round/>
          </a:ln>
          <a:effectLst/>
        </c:spPr>
      </c:pivotFmt>
      <c:pivotFmt>
        <c:idx val="6"/>
        <c:spPr>
          <a:solidFill>
            <a:schemeClr val="accent1"/>
          </a:solidFill>
          <a:ln w="28575" cap="rnd">
            <a:solidFill>
              <a:schemeClr val="accent1"/>
            </a:solidFill>
            <a:round/>
          </a:ln>
          <a:effectLst/>
        </c:spPr>
      </c:pivotFmt>
      <c:pivotFmt>
        <c:idx val="7"/>
        <c:spPr>
          <a:solidFill>
            <a:schemeClr val="accent1"/>
          </a:solidFill>
          <a:ln w="28575" cap="rnd">
            <a:solidFill>
              <a:schemeClr val="accent1"/>
            </a:solidFill>
            <a:round/>
          </a:ln>
          <a:effectLst/>
        </c:spPr>
      </c:pivotFmt>
      <c:pivotFmt>
        <c:idx val="8"/>
        <c:spPr>
          <a:solidFill>
            <a:schemeClr val="accent1"/>
          </a:solidFill>
          <a:ln w="28575" cap="rnd">
            <a:solidFill>
              <a:schemeClr val="accent1"/>
            </a:solidFill>
            <a:round/>
          </a:ln>
          <a:effectLst/>
        </c:spPr>
      </c:pivotFmt>
      <c:pivotFmt>
        <c:idx val="9"/>
        <c:spPr>
          <a:solidFill>
            <a:schemeClr val="accent1"/>
          </a:solidFill>
          <a:ln w="28575" cap="rnd">
            <a:solidFill>
              <a:schemeClr val="accent1"/>
            </a:solidFill>
            <a:round/>
          </a:ln>
          <a:effectLst/>
        </c:spPr>
      </c:pivotFmt>
      <c:pivotFmt>
        <c:idx val="10"/>
        <c:spPr>
          <a:solidFill>
            <a:schemeClr val="accent1"/>
          </a:solidFill>
          <a:ln w="28575" cap="rnd">
            <a:solidFill>
              <a:schemeClr val="accent1"/>
            </a:solidFill>
            <a:round/>
          </a:ln>
          <a:effectLst/>
        </c:spPr>
      </c:pivotFmt>
      <c:pivotFmt>
        <c:idx val="11"/>
        <c:spPr>
          <a:solidFill>
            <a:schemeClr val="accent1"/>
          </a:solidFill>
          <a:ln w="28575" cap="rnd">
            <a:solidFill>
              <a:schemeClr val="accent1"/>
            </a:solidFill>
            <a:round/>
          </a:ln>
          <a:effectLst/>
        </c:spPr>
      </c:pivotFmt>
      <c:pivotFmt>
        <c:idx val="12"/>
        <c:spPr>
          <a:solidFill>
            <a:schemeClr val="accent1"/>
          </a:solidFill>
          <a:ln w="28575" cap="rnd">
            <a:solidFill>
              <a:schemeClr val="accent1"/>
            </a:solidFill>
            <a:round/>
          </a:ln>
          <a:effectLst/>
        </c:spPr>
      </c:pivotFmt>
      <c:pivotFmt>
        <c:idx val="13"/>
        <c:spPr>
          <a:solidFill>
            <a:schemeClr val="accent1"/>
          </a:solidFill>
          <a:ln w="28575" cap="rnd">
            <a:solidFill>
              <a:schemeClr val="accent1"/>
            </a:solidFill>
            <a:round/>
          </a:ln>
          <a:effectLst/>
        </c:spPr>
      </c:pivotFmt>
      <c:pivotFmt>
        <c:idx val="14"/>
        <c:spPr>
          <a:solidFill>
            <a:schemeClr val="accent1"/>
          </a:solidFill>
          <a:ln w="28575" cap="rnd">
            <a:solidFill>
              <a:srgbClr val="0D3B66"/>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rgbClr val="0D3B66"/>
            </a:solidFill>
            <a:round/>
          </a:ln>
          <a:effectLst/>
        </c:spPr>
        <c:marker>
          <c:symbol val="none"/>
        </c:marker>
      </c:pivotFmt>
      <c:pivotFmt>
        <c:idx val="21"/>
        <c:spPr>
          <a:ln w="28575" cap="rnd">
            <a:solidFill>
              <a:srgbClr val="0D3B66"/>
            </a:solidFill>
            <a:round/>
          </a:ln>
          <a:effectLst/>
        </c:spPr>
        <c:marker>
          <c:symbol val="none"/>
        </c:marker>
      </c:pivotFmt>
    </c:pivotFmts>
    <c:plotArea>
      <c:layout/>
      <c:lineChart>
        <c:grouping val="standard"/>
        <c:varyColors val="0"/>
        <c:ser>
          <c:idx val="0"/>
          <c:order val="0"/>
          <c:tx>
            <c:strRef>
              <c:f>Analysis!$B$50</c:f>
              <c:strCache>
                <c:ptCount val="1"/>
                <c:pt idx="0">
                  <c:v>Total</c:v>
                </c:pt>
              </c:strCache>
            </c:strRef>
          </c:tx>
          <c:spPr>
            <a:ln w="28575" cap="rnd">
              <a:solidFill>
                <a:srgbClr val="0D3B66"/>
              </a:solidFill>
              <a:round/>
            </a:ln>
            <a:effectLst/>
          </c:spPr>
          <c:marker>
            <c:symbol val="none"/>
          </c:marker>
          <c:cat>
            <c:multiLvlStrRef>
              <c:f>Analysis!$A$51:$A$56</c:f>
              <c:multiLvlStrCache>
                <c:ptCount val="4"/>
                <c:lvl>
                  <c:pt idx="0">
                    <c:v>Fall</c:v>
                  </c:pt>
                  <c:pt idx="1">
                    <c:v>Spring</c:v>
                  </c:pt>
                  <c:pt idx="2">
                    <c:v>Summer</c:v>
                  </c:pt>
                  <c:pt idx="3">
                    <c:v>Winter</c:v>
                  </c:pt>
                </c:lvl>
                <c:lvl>
                  <c:pt idx="0">
                    <c:v>2014</c:v>
                  </c:pt>
                </c:lvl>
              </c:multiLvlStrCache>
            </c:multiLvlStrRef>
          </c:cat>
          <c:val>
            <c:numRef>
              <c:f>Analysis!$B$51:$B$56</c:f>
              <c:numCache>
                <c:formatCode>[$$-409]#,##0.00</c:formatCode>
                <c:ptCount val="4"/>
                <c:pt idx="0">
                  <c:v>48317462.720000006</c:v>
                </c:pt>
                <c:pt idx="1">
                  <c:v>37523691.999999985</c:v>
                </c:pt>
                <c:pt idx="2">
                  <c:v>46972872.839999996</c:v>
                </c:pt>
                <c:pt idx="3">
                  <c:v>51808161.93999999</c:v>
                </c:pt>
              </c:numCache>
            </c:numRef>
          </c:val>
          <c:smooth val="0"/>
          <c:extLst>
            <c:ext xmlns:c16="http://schemas.microsoft.com/office/drawing/2014/chart" uri="{C3380CC4-5D6E-409C-BE32-E72D297353CC}">
              <c16:uniqueId val="{00000000-E52D-4876-B2A6-8B741E8A7634}"/>
            </c:ext>
          </c:extLst>
        </c:ser>
        <c:dLbls>
          <c:showLegendKey val="0"/>
          <c:showVal val="0"/>
          <c:showCatName val="0"/>
          <c:showSerName val="0"/>
          <c:showPercent val="0"/>
          <c:showBubbleSize val="0"/>
        </c:dLbls>
        <c:smooth val="0"/>
        <c:axId val="902484480"/>
        <c:axId val="943618576"/>
      </c:lineChart>
      <c:catAx>
        <c:axId val="90248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a:softEdge rad="31750"/>
          </a:effectLst>
        </c:spPr>
        <c:txPr>
          <a:bodyPr rot="-6000000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Georgia" panose="02040502050405020303" pitchFamily="18" charset="0"/>
                <a:ea typeface="+mn-ea"/>
                <a:cs typeface="+mn-cs"/>
              </a:defRPr>
            </a:pPr>
            <a:endParaRPr lang="en-US"/>
          </a:p>
        </c:txPr>
        <c:crossAx val="943618576"/>
        <c:crosses val="autoZero"/>
        <c:auto val="1"/>
        <c:lblAlgn val="ctr"/>
        <c:lblOffset val="100"/>
        <c:noMultiLvlLbl val="0"/>
      </c:catAx>
      <c:valAx>
        <c:axId val="943618576"/>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crossAx val="902484480"/>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[ElectrifyLife_Sales Analysis.xlsx]Analysis!PivotTable1</c:name>
    <c:fmtId val="2"/>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Georgia" panose="02040502050405020303" pitchFamily="18" charset="0"/>
                <a:ea typeface="+mn-ea"/>
                <a:cs typeface="+mn-cs"/>
              </a:defRPr>
            </a:pPr>
            <a:r>
              <a:rPr lang="en-US" sz="1400" b="1" i="0" u="none" strike="noStrike" kern="1200" spc="0" baseline="0">
                <a:solidFill>
                  <a:sysClr val="windowText" lastClr="000000">
                    <a:lumMod val="65000"/>
                    <a:lumOff val="35000"/>
                  </a:sysClr>
                </a:solidFill>
                <a:latin typeface="Georgia" panose="02040502050405020303" pitchFamily="18" charset="0"/>
                <a:ea typeface="+mn-ea"/>
                <a:cs typeface="+mn-cs"/>
              </a:rPr>
              <a:t>Gross Profit Margin</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Georgia" panose="02040502050405020303" pitchFamily="18" charset="0"/>
              <a:ea typeface="+mn-ea"/>
              <a:cs typeface="+mn-cs"/>
            </a:defRPr>
          </a:pPr>
          <a:endParaRPr lang="en-US"/>
        </a:p>
      </c:txPr>
    </c:title>
    <c:autoTitleDeleted val="0"/>
    <c:pivotFmts>
      <c:pivotFmt>
        <c:idx val="0"/>
        <c:spPr>
          <a:solidFill>
            <a:srgbClr val="0D3B66"/>
          </a:solidFill>
          <a:ln>
            <a:noFill/>
          </a:ln>
          <a:effectLst/>
        </c:spPr>
        <c:marker>
          <c:symbol val="none"/>
        </c:marker>
      </c:pivotFmt>
      <c:pivotFmt>
        <c:idx val="1"/>
        <c:spPr>
          <a:solidFill>
            <a:srgbClr val="EE964B"/>
          </a:solidFill>
          <a:ln>
            <a:noFill/>
          </a:ln>
          <a:effectLst/>
        </c:spPr>
        <c:marker>
          <c:symbol val="none"/>
        </c:marker>
      </c:pivotFmt>
      <c:pivotFmt>
        <c:idx val="2"/>
        <c:spPr>
          <a:ln w="28575" cap="rnd">
            <a:solidFill>
              <a:schemeClr val="accent1"/>
            </a:solidFill>
            <a:prstDash val="sysDot"/>
            <a:round/>
          </a:ln>
          <a:effectLst/>
        </c:spPr>
        <c:marker>
          <c:symbol val="none"/>
        </c:marker>
        <c:dLbl>
          <c:idx val="0"/>
          <c:spPr>
            <a:solidFill>
              <a:srgbClr val="FAF0CA"/>
            </a:solidFill>
            <a:ln>
              <a:noFill/>
            </a:ln>
            <a:effectLst/>
          </c:spPr>
          <c:txPr>
            <a:bodyPr rot="0" spcFirstLastPara="1" vertOverflow="ellipsis" vert="horz" wrap="square" lIns="38100" tIns="19050" rIns="38100" bIns="19050" anchor="ctr" anchorCtr="1">
              <a:spAutoFit/>
            </a:bodyPr>
            <a:lstStyle/>
            <a:p>
              <a:pPr>
                <a:defRPr lang="en-US" sz="9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Analysis!$B$66</c:f>
              <c:strCache>
                <c:ptCount val="1"/>
                <c:pt idx="0">
                  <c:v>Total Sales</c:v>
                </c:pt>
              </c:strCache>
            </c:strRef>
          </c:tx>
          <c:spPr>
            <a:solidFill>
              <a:srgbClr val="0D3B66"/>
            </a:solidFill>
            <a:ln>
              <a:noFill/>
            </a:ln>
            <a:effectLst/>
          </c:spPr>
          <c:invertIfNegative val="0"/>
          <c:cat>
            <c:strRef>
              <c:f>Analysis!$A$67:$A$73</c:f>
              <c:strCache>
                <c:ptCount val="6"/>
                <c:pt idx="0">
                  <c:v>Paseo</c:v>
                </c:pt>
                <c:pt idx="1">
                  <c:v>VTT</c:v>
                </c:pt>
                <c:pt idx="2">
                  <c:v>Amarilla</c:v>
                </c:pt>
                <c:pt idx="3">
                  <c:v>Carretera</c:v>
                </c:pt>
                <c:pt idx="4">
                  <c:v>Velo</c:v>
                </c:pt>
                <c:pt idx="5">
                  <c:v>Montana</c:v>
                </c:pt>
              </c:strCache>
            </c:strRef>
          </c:cat>
          <c:val>
            <c:numRef>
              <c:f>Analysis!$B$67:$B$73</c:f>
              <c:numCache>
                <c:formatCode>[$$-409]#,##0.00</c:formatCode>
                <c:ptCount val="6"/>
                <c:pt idx="0">
                  <c:v>54192793.719999984</c:v>
                </c:pt>
                <c:pt idx="1">
                  <c:v>30220987.579999994</c:v>
                </c:pt>
                <c:pt idx="2">
                  <c:v>28455967.060000002</c:v>
                </c:pt>
                <c:pt idx="3">
                  <c:v>24816884.050000001</c:v>
                </c:pt>
                <c:pt idx="4">
                  <c:v>24105519.409999996</c:v>
                </c:pt>
                <c:pt idx="5">
                  <c:v>22830037.68</c:v>
                </c:pt>
              </c:numCache>
            </c:numRef>
          </c:val>
          <c:extLst>
            <c:ext xmlns:c16="http://schemas.microsoft.com/office/drawing/2014/chart" uri="{C3380CC4-5D6E-409C-BE32-E72D297353CC}">
              <c16:uniqueId val="{00000000-CEB1-4EA4-BA7B-F4365A228087}"/>
            </c:ext>
          </c:extLst>
        </c:ser>
        <c:ser>
          <c:idx val="1"/>
          <c:order val="1"/>
          <c:tx>
            <c:strRef>
              <c:f>Analysis!$C$66</c:f>
              <c:strCache>
                <c:ptCount val="1"/>
                <c:pt idx="0">
                  <c:v>Total COGS</c:v>
                </c:pt>
              </c:strCache>
            </c:strRef>
          </c:tx>
          <c:spPr>
            <a:solidFill>
              <a:srgbClr val="EE964B"/>
            </a:solidFill>
            <a:ln>
              <a:noFill/>
            </a:ln>
            <a:effectLst/>
          </c:spPr>
          <c:invertIfNegative val="0"/>
          <c:cat>
            <c:strRef>
              <c:f>Analysis!$A$67:$A$73</c:f>
              <c:strCache>
                <c:ptCount val="6"/>
                <c:pt idx="0">
                  <c:v>Paseo</c:v>
                </c:pt>
                <c:pt idx="1">
                  <c:v>VTT</c:v>
                </c:pt>
                <c:pt idx="2">
                  <c:v>Amarilla</c:v>
                </c:pt>
                <c:pt idx="3">
                  <c:v>Carretera</c:v>
                </c:pt>
                <c:pt idx="4">
                  <c:v>Velo</c:v>
                </c:pt>
                <c:pt idx="5">
                  <c:v>Montana</c:v>
                </c:pt>
              </c:strCache>
            </c:strRef>
          </c:cat>
          <c:val>
            <c:numRef>
              <c:f>Analysis!$C$67:$C$73</c:f>
              <c:numCache>
                <c:formatCode>[$$-409]#,##0.00</c:formatCode>
                <c:ptCount val="6"/>
                <c:pt idx="0">
                  <c:v>46797624</c:v>
                </c:pt>
                <c:pt idx="1">
                  <c:v>25908142</c:v>
                </c:pt>
                <c:pt idx="2">
                  <c:v>24391658</c:v>
                </c:pt>
                <c:pt idx="3">
                  <c:v>21240812</c:v>
                </c:pt>
                <c:pt idx="4">
                  <c:v>20737434</c:v>
                </c:pt>
                <c:pt idx="5">
                  <c:v>19516044</c:v>
                </c:pt>
              </c:numCache>
            </c:numRef>
          </c:val>
          <c:extLst>
            <c:ext xmlns:c16="http://schemas.microsoft.com/office/drawing/2014/chart" uri="{C3380CC4-5D6E-409C-BE32-E72D297353CC}">
              <c16:uniqueId val="{00000001-CEB1-4EA4-BA7B-F4365A228087}"/>
            </c:ext>
          </c:extLst>
        </c:ser>
        <c:dLbls>
          <c:showLegendKey val="0"/>
          <c:showVal val="0"/>
          <c:showCatName val="0"/>
          <c:showSerName val="0"/>
          <c:showPercent val="0"/>
          <c:showBubbleSize val="0"/>
        </c:dLbls>
        <c:gapWidth val="219"/>
        <c:overlap val="-27"/>
        <c:axId val="969023039"/>
        <c:axId val="1162464975"/>
      </c:barChart>
      <c:lineChart>
        <c:grouping val="standard"/>
        <c:varyColors val="0"/>
        <c:ser>
          <c:idx val="2"/>
          <c:order val="2"/>
          <c:tx>
            <c:strRef>
              <c:f>Analysis!$D$66</c:f>
              <c:strCache>
                <c:ptCount val="1"/>
                <c:pt idx="0">
                  <c:v>Gross Profit Margin</c:v>
                </c:pt>
              </c:strCache>
            </c:strRef>
          </c:tx>
          <c:spPr>
            <a:ln w="28575" cap="rnd">
              <a:solidFill>
                <a:schemeClr val="accent1"/>
              </a:solidFill>
              <a:prstDash val="sysDot"/>
              <a:round/>
            </a:ln>
            <a:effectLst/>
          </c:spPr>
          <c:marker>
            <c:symbol val="none"/>
          </c:marker>
          <c:dLbls>
            <c:spPr>
              <a:solidFill>
                <a:srgbClr val="FAF0CA"/>
              </a:solidFill>
              <a:ln>
                <a:noFill/>
              </a:ln>
              <a:effectLst/>
            </c:spPr>
            <c:txPr>
              <a:bodyPr rot="0" spcFirstLastPara="1" vertOverflow="ellipsis" vert="horz" wrap="square" lIns="38100" tIns="19050" rIns="38100" bIns="19050" anchor="ctr" anchorCtr="1">
                <a:spAutoFit/>
              </a:bodyPr>
              <a:lstStyle/>
              <a:p>
                <a:pPr>
                  <a:defRPr lang="en-US" sz="9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Analysis!$A$67:$A$73</c:f>
              <c:strCache>
                <c:ptCount val="6"/>
                <c:pt idx="0">
                  <c:v>Paseo</c:v>
                </c:pt>
                <c:pt idx="1">
                  <c:v>VTT</c:v>
                </c:pt>
                <c:pt idx="2">
                  <c:v>Amarilla</c:v>
                </c:pt>
                <c:pt idx="3">
                  <c:v>Carretera</c:v>
                </c:pt>
                <c:pt idx="4">
                  <c:v>Velo</c:v>
                </c:pt>
                <c:pt idx="5">
                  <c:v>Montana</c:v>
                </c:pt>
              </c:strCache>
            </c:strRef>
          </c:cat>
          <c:val>
            <c:numRef>
              <c:f>Analysis!$D$67:$D$73</c:f>
              <c:numCache>
                <c:formatCode>0.00%</c:formatCode>
                <c:ptCount val="6"/>
                <c:pt idx="0">
                  <c:v>0.13646038914710523</c:v>
                </c:pt>
                <c:pt idx="1">
                  <c:v>0.14271027935745578</c:v>
                </c:pt>
                <c:pt idx="2">
                  <c:v>0.14282800691434311</c:v>
                </c:pt>
                <c:pt idx="3">
                  <c:v>0.14409835025199305</c:v>
                </c:pt>
                <c:pt idx="4">
                  <c:v>0.13972258189976089</c:v>
                </c:pt>
                <c:pt idx="5">
                  <c:v>0.14515936094591669</c:v>
                </c:pt>
              </c:numCache>
            </c:numRef>
          </c:val>
          <c:smooth val="0"/>
          <c:extLst>
            <c:ext xmlns:c16="http://schemas.microsoft.com/office/drawing/2014/chart" uri="{C3380CC4-5D6E-409C-BE32-E72D297353CC}">
              <c16:uniqueId val="{00000002-CEB1-4EA4-BA7B-F4365A228087}"/>
            </c:ext>
          </c:extLst>
        </c:ser>
        <c:dLbls>
          <c:showLegendKey val="0"/>
          <c:showVal val="0"/>
          <c:showCatName val="0"/>
          <c:showSerName val="0"/>
          <c:showPercent val="0"/>
          <c:showBubbleSize val="0"/>
        </c:dLbls>
        <c:marker val="1"/>
        <c:smooth val="0"/>
        <c:axId val="1029170847"/>
        <c:axId val="1162453743"/>
      </c:lineChart>
      <c:catAx>
        <c:axId val="969023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5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crossAx val="1162464975"/>
        <c:crosses val="autoZero"/>
        <c:auto val="1"/>
        <c:lblAlgn val="ctr"/>
        <c:lblOffset val="100"/>
        <c:noMultiLvlLbl val="0"/>
      </c:catAx>
      <c:valAx>
        <c:axId val="1162464975"/>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lang="en-US" sz="105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crossAx val="969023039"/>
        <c:crosses val="autoZero"/>
        <c:crossBetween val="between"/>
        <c:dispUnits>
          <c:builtInUnit val="millions"/>
          <c:dispUnitsLbl>
            <c:spPr>
              <a:noFill/>
              <a:ln>
                <a:noFill/>
              </a:ln>
              <a:effectLst/>
            </c:spPr>
            <c:txPr>
              <a:bodyPr rot="-5400000" spcFirstLastPara="1" vertOverflow="ellipsis" vert="horz" wrap="square" anchor="ctr" anchorCtr="1"/>
              <a:lstStyle/>
              <a:p>
                <a:pPr>
                  <a:defRPr lang="en-US" sz="105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dispUnitsLbl>
        </c:dispUnits>
      </c:valAx>
      <c:valAx>
        <c:axId val="1162453743"/>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lgn="ctr">
              <a:defRPr lang="en-US" sz="105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crossAx val="1029170847"/>
        <c:crosses val="max"/>
        <c:crossBetween val="between"/>
      </c:valAx>
      <c:catAx>
        <c:axId val="1029170847"/>
        <c:scaling>
          <c:orientation val="minMax"/>
        </c:scaling>
        <c:delete val="1"/>
        <c:axPos val="b"/>
        <c:numFmt formatCode="General" sourceLinked="1"/>
        <c:majorTickMark val="out"/>
        <c:minorTickMark val="none"/>
        <c:tickLblPos val="nextTo"/>
        <c:crossAx val="116245374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lgn="ctr" rtl="0">
            <a:defRPr lang="en-US" sz="105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105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1" i="0" u="none" strike="noStrike" kern="1200" spc="0" baseline="0">
                <a:solidFill>
                  <a:sysClr val="windowText" lastClr="000000">
                    <a:lumMod val="65000"/>
                    <a:lumOff val="35000"/>
                  </a:sysClr>
                </a:solidFill>
                <a:latin typeface="Georgia" panose="02040502050405020303" pitchFamily="18" charset="0"/>
                <a:ea typeface="+mn-ea"/>
                <a:cs typeface="+mn-cs"/>
              </a:defRPr>
            </a:pPr>
            <a:r>
              <a:rPr lang="en-US" sz="1400"/>
              <a:t>Sales-to-Discount Ratio by Product Segments </a:t>
            </a:r>
          </a:p>
        </c:rich>
      </c:tx>
      <c:overlay val="0"/>
      <c:spPr>
        <a:noFill/>
        <a:ln>
          <a:noFill/>
        </a:ln>
        <a:effectLst/>
      </c:spPr>
      <c:txPr>
        <a:bodyPr rot="0" spcFirstLastPara="1" vertOverflow="ellipsis" vert="horz" wrap="square" anchor="ctr" anchorCtr="1"/>
        <a:lstStyle/>
        <a:p>
          <a:pPr>
            <a:defRPr lang="en-US" sz="1400" b="1" i="0" u="none" strike="noStrike" kern="1200" spc="0" baseline="0">
              <a:solidFill>
                <a:sysClr val="windowText" lastClr="000000">
                  <a:lumMod val="65000"/>
                  <a:lumOff val="35000"/>
                </a:sysClr>
              </a:solidFill>
              <a:latin typeface="Georgia" panose="02040502050405020303" pitchFamily="18" charset="0"/>
              <a:ea typeface="+mn-ea"/>
              <a:cs typeface="+mn-cs"/>
            </a:defRPr>
          </a:pPr>
          <a:endParaRPr lang="en-US"/>
        </a:p>
      </c:txPr>
    </c:title>
    <c:autoTitleDeleted val="0"/>
    <c:plotArea>
      <c:layout/>
      <c:barChart>
        <c:barDir val="bar"/>
        <c:grouping val="clustered"/>
        <c:varyColors val="0"/>
        <c:ser>
          <c:idx val="0"/>
          <c:order val="0"/>
          <c:tx>
            <c:strRef>
              <c:f>Analysis!$D$12</c:f>
              <c:strCache>
                <c:ptCount val="1"/>
                <c:pt idx="0">
                  <c:v>Sum of Ratio</c:v>
                </c:pt>
              </c:strCache>
            </c:strRef>
          </c:tx>
          <c:spPr>
            <a:solidFill>
              <a:srgbClr val="0D3B66"/>
            </a:solidFill>
            <a:ln>
              <a:noFill/>
            </a:ln>
            <a:effectLst/>
          </c:spPr>
          <c:invertIfNegative val="0"/>
          <c:dLbls>
            <c:spPr>
              <a:noFill/>
              <a:ln>
                <a:noFill/>
              </a:ln>
              <a:effectLst/>
            </c:spPr>
            <c:txPr>
              <a:bodyPr rot="0" spcFirstLastPara="1" vertOverflow="ellipsis" vert="horz" wrap="square" anchor="ctr" anchorCtr="1"/>
              <a:lstStyle/>
              <a:p>
                <a:pPr>
                  <a:defRPr lang="en-US" sz="12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Analysis!$C$13:$C$17</c:f>
              <c:strCache>
                <c:ptCount val="5"/>
                <c:pt idx="0">
                  <c:v>Government</c:v>
                </c:pt>
                <c:pt idx="1">
                  <c:v>Small Business</c:v>
                </c:pt>
                <c:pt idx="2">
                  <c:v>Enterprise</c:v>
                </c:pt>
                <c:pt idx="3">
                  <c:v>Midmarket</c:v>
                </c:pt>
                <c:pt idx="4">
                  <c:v>Channel Partners</c:v>
                </c:pt>
              </c:strCache>
            </c:strRef>
          </c:cat>
          <c:val>
            <c:numRef>
              <c:f>Analysis!$D$13:$D$17</c:f>
              <c:numCache>
                <c:formatCode>0.00%</c:formatCode>
                <c:ptCount val="5"/>
                <c:pt idx="0">
                  <c:v>0.13234579808442903</c:v>
                </c:pt>
                <c:pt idx="1">
                  <c:v>0.12445352383069669</c:v>
                </c:pt>
                <c:pt idx="2">
                  <c:v>0.116561249576964</c:v>
                </c:pt>
                <c:pt idx="3">
                  <c:v>0.108668975323232</c:v>
                </c:pt>
                <c:pt idx="4">
                  <c:v>0.1007767010695</c:v>
                </c:pt>
              </c:numCache>
            </c:numRef>
          </c:val>
          <c:extLst>
            <c:ext xmlns:c16="http://schemas.microsoft.com/office/drawing/2014/chart" uri="{C3380CC4-5D6E-409C-BE32-E72D297353CC}">
              <c16:uniqueId val="{00000000-0654-45BD-8AD1-C894ACCB4146}"/>
            </c:ext>
          </c:extLst>
        </c:ser>
        <c:dLbls>
          <c:showLegendKey val="0"/>
          <c:showVal val="0"/>
          <c:showCatName val="0"/>
          <c:showSerName val="0"/>
          <c:showPercent val="0"/>
          <c:showBubbleSize val="0"/>
        </c:dLbls>
        <c:gapWidth val="81"/>
        <c:axId val="503125744"/>
        <c:axId val="403479136"/>
      </c:barChart>
      <c:catAx>
        <c:axId val="503125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Georgia" panose="02040502050405020303" pitchFamily="18" charset="0"/>
                <a:ea typeface="+mn-ea"/>
                <a:cs typeface="+mn-cs"/>
              </a:defRPr>
            </a:pPr>
            <a:endParaRPr lang="en-US"/>
          </a:p>
        </c:txPr>
        <c:crossAx val="403479136"/>
        <c:crosses val="autoZero"/>
        <c:auto val="1"/>
        <c:lblAlgn val="ctr"/>
        <c:lblOffset val="100"/>
        <c:noMultiLvlLbl val="0"/>
      </c:catAx>
      <c:valAx>
        <c:axId val="403479136"/>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5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crossAx val="503125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lgn="ctr" rtl="0">
        <a:defRPr lang="en-US" sz="1200" b="1" i="0" u="none" strike="noStrike" kern="1200" spc="0" baseline="0">
          <a:solidFill>
            <a:sysClr val="windowText" lastClr="000000">
              <a:lumMod val="65000"/>
              <a:lumOff val="35000"/>
            </a:sysClr>
          </a:solidFill>
          <a:latin typeface="Georgia" panose="02040502050405020303" pitchFamily="18" charset="0"/>
          <a:ea typeface="+mn-ea"/>
          <a:cs typeface="+mn-cs"/>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[ElectrifyLife_Sales Analysis.xlsx]Analysis!PivotTable8</c:name>
    <c:fmtId val="1"/>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Georgia" panose="02040502050405020303" pitchFamily="18" charset="0"/>
                <a:ea typeface="+mn-ea"/>
                <a:cs typeface="+mn-cs"/>
              </a:defRPr>
            </a:pPr>
            <a:r>
              <a:rPr lang="en-US" sz="1400" b="1" i="0" u="none" strike="noStrike" kern="1200" spc="0" baseline="0">
                <a:solidFill>
                  <a:sysClr val="windowText" lastClr="000000">
                    <a:lumMod val="65000"/>
                    <a:lumOff val="35000"/>
                  </a:sysClr>
                </a:solidFill>
                <a:latin typeface="Georgia" panose="02040502050405020303" pitchFamily="18" charset="0"/>
                <a:ea typeface="+mn-ea"/>
                <a:cs typeface="+mn-cs"/>
              </a:rPr>
              <a:t>Product-Profit Analysis for 2014</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Georgia" panose="02040502050405020303" pitchFamily="18" charset="0"/>
              <a:ea typeface="+mn-ea"/>
              <a:cs typeface="+mn-cs"/>
            </a:defRPr>
          </a:pPr>
          <a:endParaRPr lang="en-US"/>
        </a:p>
      </c:txPr>
    </c:title>
    <c:autoTitleDeleted val="0"/>
    <c:pivotFmts>
      <c:pivotFmt>
        <c:idx val="0"/>
        <c:spPr>
          <a:solidFill>
            <a:srgbClr val="EE964B"/>
          </a:solidFill>
          <a:ln>
            <a:no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D3B66"/>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
        <c:spPr>
          <a:solidFill>
            <a:srgbClr val="EE964B"/>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rgbClr val="0D3B66"/>
                    </a:solidFill>
                    <a:latin typeface="+mn-lt"/>
                    <a:ea typeface="+mn-ea"/>
                    <a:cs typeface="+mn-cs"/>
                  </a:defRPr>
                </a:pPr>
                <a:fld id="{47D22453-F6B3-4E8A-A47B-3C06F232345D}" type="CELLRANGE">
                  <a:rPr lang="en-US"/>
                  <a:pPr>
                    <a:defRPr>
                      <a:solidFill>
                        <a:srgbClr val="0D3B66"/>
                      </a:solidFill>
                    </a:defRPr>
                  </a:pPr>
                  <a:t>[CELLRANGE]</a:t>
                </a:fld>
                <a:endParaRPr lang="en-US"/>
              </a:p>
            </c:rich>
          </c:tx>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D3B66"/>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
        <c:spPr>
          <a:solidFill>
            <a:srgbClr val="EE964B"/>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rgbClr val="0D3B66"/>
                    </a:solidFill>
                    <a:latin typeface="+mn-lt"/>
                    <a:ea typeface="+mn-ea"/>
                    <a:cs typeface="+mn-cs"/>
                  </a:defRPr>
                </a:pPr>
                <a:fld id="{D4893000-13C2-4750-A300-5B349EF48506}" type="CELLRANGE">
                  <a:rPr lang="en-US"/>
                  <a:pPr>
                    <a:defRPr>
                      <a:solidFill>
                        <a:srgbClr val="0D3B66"/>
                      </a:solidFill>
                    </a:defRPr>
                  </a:pPr>
                  <a:t>[CELLRANGE]</a:t>
                </a:fld>
                <a:endParaRPr lang="en-US"/>
              </a:p>
            </c:rich>
          </c:tx>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D3B66"/>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rgbClr val="EE964B"/>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rgbClr val="0D3B66"/>
                    </a:solidFill>
                    <a:latin typeface="+mn-lt"/>
                    <a:ea typeface="+mn-ea"/>
                    <a:cs typeface="+mn-cs"/>
                  </a:defRPr>
                </a:pPr>
                <a:fld id="{60D90D3D-A955-48EE-BFF0-DBA11F27051D}" type="CELLRANGE">
                  <a:rPr lang="en-US"/>
                  <a:pPr>
                    <a:defRPr>
                      <a:solidFill>
                        <a:srgbClr val="0D3B66"/>
                      </a:solidFill>
                    </a:defRPr>
                  </a:pPr>
                  <a:t>[CELLRANGE]</a:t>
                </a:fld>
                <a:endParaRPr lang="en-US"/>
              </a:p>
            </c:rich>
          </c:tx>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D3B66"/>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rgbClr val="EE964B"/>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rgbClr val="0D3B66"/>
                    </a:solidFill>
                    <a:latin typeface="+mn-lt"/>
                    <a:ea typeface="+mn-ea"/>
                    <a:cs typeface="+mn-cs"/>
                  </a:defRPr>
                </a:pPr>
                <a:fld id="{5073445B-2CF2-4D96-9B5D-4820D2D3F5A9}" type="CELLRANGE">
                  <a:rPr lang="en-US"/>
                  <a:pPr>
                    <a:defRPr>
                      <a:solidFill>
                        <a:srgbClr val="0D3B66"/>
                      </a:solidFill>
                    </a:defRPr>
                  </a:pPr>
                  <a:t>[CELLRANGE]</a:t>
                </a:fld>
                <a:endParaRPr lang="en-US"/>
              </a:p>
            </c:rich>
          </c:tx>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D3B66"/>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5"/>
        <c:spPr>
          <a:solidFill>
            <a:srgbClr val="EE964B"/>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rgbClr val="0D3B66"/>
                    </a:solidFill>
                    <a:latin typeface="+mn-lt"/>
                    <a:ea typeface="+mn-ea"/>
                    <a:cs typeface="+mn-cs"/>
                  </a:defRPr>
                </a:pPr>
                <a:fld id="{0DDEF7F2-0D5D-4E3E-A97C-297CF859CD2B}" type="CELLRANGE">
                  <a:rPr lang="en-US"/>
                  <a:pPr>
                    <a:defRPr>
                      <a:solidFill>
                        <a:srgbClr val="0D3B66"/>
                      </a:solidFill>
                    </a:defRPr>
                  </a:pPr>
                  <a:t>[CELLRANGE]</a:t>
                </a:fld>
                <a:endParaRPr lang="en-US"/>
              </a:p>
            </c:rich>
          </c:tx>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D3B66"/>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6"/>
        <c:spPr>
          <a:solidFill>
            <a:srgbClr val="EE964B"/>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rgbClr val="0D3B66"/>
                    </a:solidFill>
                    <a:latin typeface="+mn-lt"/>
                    <a:ea typeface="+mn-ea"/>
                    <a:cs typeface="+mn-cs"/>
                  </a:defRPr>
                </a:pPr>
                <a:fld id="{890BD489-CC7A-4C2B-BE8C-06CC8AF064CC}" type="CELLRANGE">
                  <a:rPr lang="en-US"/>
                  <a:pPr>
                    <a:defRPr>
                      <a:solidFill>
                        <a:srgbClr val="0D3B66"/>
                      </a:solidFill>
                    </a:defRPr>
                  </a:pPr>
                  <a:t>[CELLRANGE]</a:t>
                </a:fld>
                <a:endParaRPr lang="en-US"/>
              </a:p>
            </c:rich>
          </c:tx>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D3B66"/>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barChart>
        <c:barDir val="col"/>
        <c:grouping val="clustered"/>
        <c:varyColors val="0"/>
        <c:ser>
          <c:idx val="0"/>
          <c:order val="0"/>
          <c:tx>
            <c:strRef>
              <c:f>Analysis!$C$119:$C$124</c:f>
              <c:strCache>
                <c:ptCount val="1"/>
                <c:pt idx="0">
                  <c:v>Total</c:v>
                </c:pt>
              </c:strCache>
            </c:strRef>
          </c:tx>
          <c:spPr>
            <a:solidFill>
              <a:srgbClr val="EE964B"/>
            </a:solidFill>
            <a:ln>
              <a:noFill/>
            </a:ln>
            <a:effectLst/>
          </c:spPr>
          <c:invertIfNegative val="0"/>
          <c:dLbls>
            <c:dLbl>
              <c:idx val="0"/>
              <c:tx>
                <c:rich>
                  <a:bodyPr/>
                  <a:lstStyle/>
                  <a:p>
                    <a:fld id="{47D22453-F6B3-4E8A-A47B-3C06F232345D}"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BB00-4AD0-9780-EA67E1790060}"/>
                </c:ext>
              </c:extLst>
            </c:dLbl>
            <c:dLbl>
              <c:idx val="1"/>
              <c:tx>
                <c:rich>
                  <a:bodyPr/>
                  <a:lstStyle/>
                  <a:p>
                    <a:fld id="{D4893000-13C2-4750-A300-5B349EF48506}"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BB00-4AD0-9780-EA67E1790060}"/>
                </c:ext>
              </c:extLst>
            </c:dLbl>
            <c:dLbl>
              <c:idx val="2"/>
              <c:tx>
                <c:rich>
                  <a:bodyPr/>
                  <a:lstStyle/>
                  <a:p>
                    <a:fld id="{60D90D3D-A955-48EE-BFF0-DBA11F27051D}"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BB00-4AD0-9780-EA67E1790060}"/>
                </c:ext>
              </c:extLst>
            </c:dLbl>
            <c:dLbl>
              <c:idx val="3"/>
              <c:tx>
                <c:rich>
                  <a:bodyPr/>
                  <a:lstStyle/>
                  <a:p>
                    <a:fld id="{890BD489-CC7A-4C2B-BE8C-06CC8AF064CC}"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BB00-4AD0-9780-EA67E1790060}"/>
                </c:ext>
              </c:extLst>
            </c:dLbl>
            <c:dLbl>
              <c:idx val="4"/>
              <c:tx>
                <c:rich>
                  <a:bodyPr/>
                  <a:lstStyle/>
                  <a:p>
                    <a:fld id="{5073445B-2CF2-4D96-9B5D-4820D2D3F5A9}"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BB00-4AD0-9780-EA67E1790060}"/>
                </c:ext>
              </c:extLst>
            </c:dLbl>
            <c:dLbl>
              <c:idx val="5"/>
              <c:tx>
                <c:rich>
                  <a:bodyPr/>
                  <a:lstStyle/>
                  <a:p>
                    <a:fld id="{0DDEF7F2-0D5D-4E3E-A97C-297CF859CD2B}"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BB00-4AD0-9780-EA67E1790060}"/>
                </c:ext>
              </c:extLst>
            </c:dLbl>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D3B66"/>
                    </a:solidFill>
                    <a:latin typeface="+mn-lt"/>
                    <a:ea typeface="+mn-ea"/>
                    <a:cs typeface="+mn-cs"/>
                  </a:defRPr>
                </a:pPr>
                <a:endParaRPr lang="en-US"/>
              </a:p>
            </c:txPr>
            <c:dLblPos val="in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Analysis!$C$119:$C$124</c:f>
              <c:strCache>
                <c:ptCount val="6"/>
                <c:pt idx="0">
                  <c:v>Paseo</c:v>
                </c:pt>
                <c:pt idx="1">
                  <c:v>VTT</c:v>
                </c:pt>
                <c:pt idx="2">
                  <c:v>Amarilla</c:v>
                </c:pt>
                <c:pt idx="3">
                  <c:v>Carretera</c:v>
                </c:pt>
                <c:pt idx="4">
                  <c:v>Velo</c:v>
                </c:pt>
                <c:pt idx="5">
                  <c:v>Montana</c:v>
                </c:pt>
              </c:strCache>
            </c:strRef>
          </c:cat>
          <c:val>
            <c:numRef>
              <c:f>Analysis!$C$119:$C$124</c:f>
              <c:numCache>
                <c:formatCode>[$$-409]#,##0.00</c:formatCode>
                <c:ptCount val="6"/>
                <c:pt idx="0">
                  <c:v>7395169.7199999988</c:v>
                </c:pt>
                <c:pt idx="1">
                  <c:v>4312845.580000001</c:v>
                </c:pt>
                <c:pt idx="2">
                  <c:v>4064309.06</c:v>
                </c:pt>
                <c:pt idx="3">
                  <c:v>3576072.0500000003</c:v>
                </c:pt>
                <c:pt idx="4">
                  <c:v>3368085.41</c:v>
                </c:pt>
                <c:pt idx="5">
                  <c:v>3313993.6799999983</c:v>
                </c:pt>
              </c:numCache>
            </c:numRef>
          </c:val>
          <c:extLst>
            <c:ext xmlns:c15="http://schemas.microsoft.com/office/drawing/2012/chart" uri="{02D57815-91ED-43cb-92C2-25804820EDAC}">
              <c15:datalabelsRange>
                <c15:f>Analysis!$C$119:$C$124</c15:f>
                <c15:dlblRangeCache>
                  <c:ptCount val="6"/>
                  <c:pt idx="0">
                    <c:v>$7.4M</c:v>
                  </c:pt>
                  <c:pt idx="1">
                    <c:v>$4.31M</c:v>
                  </c:pt>
                  <c:pt idx="2">
                    <c:v>$4.06M</c:v>
                  </c:pt>
                  <c:pt idx="3">
                    <c:v>$3.37M</c:v>
                  </c:pt>
                  <c:pt idx="4">
                    <c:v>$3.31M</c:v>
                  </c:pt>
                  <c:pt idx="5">
                    <c:v>$3.58M</c:v>
                  </c:pt>
                </c15:dlblRangeCache>
              </c15:datalabelsRange>
            </c:ext>
            <c:ext xmlns:c16="http://schemas.microsoft.com/office/drawing/2014/chart" uri="{C3380CC4-5D6E-409C-BE32-E72D297353CC}">
              <c16:uniqueId val="{00000000-BB00-4AD0-9780-EA67E1790060}"/>
            </c:ext>
          </c:extLst>
        </c:ser>
        <c:dLbls>
          <c:dLblPos val="inEnd"/>
          <c:showLegendKey val="0"/>
          <c:showVal val="1"/>
          <c:showCatName val="0"/>
          <c:showSerName val="0"/>
          <c:showPercent val="0"/>
          <c:showBubbleSize val="0"/>
        </c:dLbls>
        <c:gapWidth val="64"/>
        <c:overlap val="-27"/>
        <c:axId val="503159744"/>
        <c:axId val="511270064"/>
      </c:barChart>
      <c:catAx>
        <c:axId val="50315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Georgia" panose="02040502050405020303" pitchFamily="18" charset="0"/>
                <a:ea typeface="+mn-ea"/>
                <a:cs typeface="+mn-cs"/>
              </a:defRPr>
            </a:pPr>
            <a:endParaRPr lang="en-US"/>
          </a:p>
        </c:txPr>
        <c:crossAx val="511270064"/>
        <c:crosses val="autoZero"/>
        <c:auto val="1"/>
        <c:lblAlgn val="ctr"/>
        <c:lblOffset val="100"/>
        <c:noMultiLvlLbl val="0"/>
      </c:catAx>
      <c:valAx>
        <c:axId val="511270064"/>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05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crossAx val="503159744"/>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[ElectrifyLife_Sales Analysis.xlsx]Analysis!PivotTable4</c:name>
    <c:fmtId val="0"/>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Georgia" panose="02040502050405020303" pitchFamily="18" charset="0"/>
                <a:ea typeface="+mn-ea"/>
                <a:cs typeface="+mn-cs"/>
              </a:defRPr>
            </a:pPr>
            <a:r>
              <a:rPr lang="en-US" sz="1400" b="1" i="0" u="none" strike="noStrike" kern="1200" spc="0" baseline="0">
                <a:solidFill>
                  <a:sysClr val="windowText" lastClr="000000">
                    <a:lumMod val="65000"/>
                    <a:lumOff val="35000"/>
                  </a:sysClr>
                </a:solidFill>
                <a:latin typeface="Georgia" panose="02040502050405020303" pitchFamily="18" charset="0"/>
                <a:ea typeface="+mn-ea"/>
                <a:cs typeface="+mn-cs"/>
              </a:rPr>
              <a:t>Total Discount by Product </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Georgia" panose="02040502050405020303" pitchFamily="18" charset="0"/>
              <a:ea typeface="+mn-ea"/>
              <a:cs typeface="+mn-cs"/>
            </a:defRPr>
          </a:pPr>
          <a:endParaRPr lang="en-US"/>
        </a:p>
      </c:txPr>
    </c:title>
    <c:autoTitleDeleted val="0"/>
    <c:pivotFmts>
      <c:pivotFmt>
        <c:idx val="0"/>
        <c:spPr>
          <a:solidFill>
            <a:srgbClr val="0D3B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Analysis!$B$129</c:f>
              <c:strCache>
                <c:ptCount val="1"/>
                <c:pt idx="0">
                  <c:v>Total</c:v>
                </c:pt>
              </c:strCache>
            </c:strRef>
          </c:tx>
          <c:spPr>
            <a:solidFill>
              <a:srgbClr val="0D3B6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Analysis!$A$130:$A$136</c:f>
              <c:strCache>
                <c:ptCount val="6"/>
                <c:pt idx="0">
                  <c:v>Paseo</c:v>
                </c:pt>
                <c:pt idx="1">
                  <c:v>Amarilla</c:v>
                </c:pt>
                <c:pt idx="2">
                  <c:v>VTT</c:v>
                </c:pt>
                <c:pt idx="3">
                  <c:v>Carretera</c:v>
                </c:pt>
                <c:pt idx="4">
                  <c:v>Velo</c:v>
                </c:pt>
                <c:pt idx="5">
                  <c:v>Montana</c:v>
                </c:pt>
              </c:strCache>
            </c:strRef>
          </c:cat>
          <c:val>
            <c:numRef>
              <c:f>Analysis!$B$130:$B$136</c:f>
              <c:numCache>
                <c:formatCode>[$$-409]#,##0.00</c:formatCode>
                <c:ptCount val="6"/>
                <c:pt idx="0">
                  <c:v>4137792.2799999993</c:v>
                </c:pt>
                <c:pt idx="1">
                  <c:v>2201121.9400000004</c:v>
                </c:pt>
                <c:pt idx="2">
                  <c:v>2058783.4199999992</c:v>
                </c:pt>
                <c:pt idx="3">
                  <c:v>1945912.9499999995</c:v>
                </c:pt>
                <c:pt idx="4">
                  <c:v>1932159.5900000003</c:v>
                </c:pt>
                <c:pt idx="5">
                  <c:v>1843663.3200000003</c:v>
                </c:pt>
              </c:numCache>
            </c:numRef>
          </c:val>
          <c:extLst>
            <c:ext xmlns:c16="http://schemas.microsoft.com/office/drawing/2014/chart" uri="{C3380CC4-5D6E-409C-BE32-E72D297353CC}">
              <c16:uniqueId val="{00000000-83B4-49F7-9FE7-683736AC901F}"/>
            </c:ext>
          </c:extLst>
        </c:ser>
        <c:dLbls>
          <c:dLblPos val="inEnd"/>
          <c:showLegendKey val="0"/>
          <c:showVal val="1"/>
          <c:showCatName val="0"/>
          <c:showSerName val="0"/>
          <c:showPercent val="0"/>
          <c:showBubbleSize val="0"/>
        </c:dLbls>
        <c:gapWidth val="104"/>
        <c:overlap val="-27"/>
        <c:axId val="1211641231"/>
        <c:axId val="1756252495"/>
      </c:barChart>
      <c:catAx>
        <c:axId val="121164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Georgia" panose="02040502050405020303" pitchFamily="18" charset="0"/>
                <a:ea typeface="+mn-ea"/>
                <a:cs typeface="+mn-cs"/>
              </a:defRPr>
            </a:pPr>
            <a:endParaRPr lang="en-US"/>
          </a:p>
        </c:txPr>
        <c:crossAx val="1756252495"/>
        <c:crosses val="autoZero"/>
        <c:auto val="1"/>
        <c:lblAlgn val="ctr"/>
        <c:lblOffset val="100"/>
        <c:noMultiLvlLbl val="0"/>
      </c:catAx>
      <c:valAx>
        <c:axId val="1756252495"/>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05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crossAx val="1211641231"/>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i="0" baseline="0">
                <a:effectLst/>
              </a:rPr>
              <a:t>2014 Seasonal Sales trends </a:t>
            </a:r>
            <a:endParaRPr lang="en-US">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0"/>
          <c:order val="0"/>
          <c:tx>
            <c:strRef>
              <c:f>Analysis!$I$46</c:f>
              <c:strCache>
                <c:ptCount val="1"/>
                <c:pt idx="0">
                  <c:v>Sales</c:v>
                </c:pt>
              </c:strCache>
            </c:strRef>
          </c:tx>
          <c:spPr>
            <a:ln w="28575" cap="rnd">
              <a:solidFill>
                <a:srgbClr val="0D3B66"/>
              </a:solidFill>
              <a:round/>
            </a:ln>
            <a:effectLst/>
          </c:spPr>
          <c:marker>
            <c:symbol val="none"/>
          </c:marker>
          <c:cat>
            <c:strRef>
              <c:f>Analysis!$H$47:$H$50</c:f>
              <c:strCache>
                <c:ptCount val="4"/>
                <c:pt idx="0">
                  <c:v>Winter</c:v>
                </c:pt>
                <c:pt idx="1">
                  <c:v>Spring</c:v>
                </c:pt>
                <c:pt idx="2">
                  <c:v>Summer</c:v>
                </c:pt>
                <c:pt idx="3">
                  <c:v>Fall</c:v>
                </c:pt>
              </c:strCache>
            </c:strRef>
          </c:cat>
          <c:val>
            <c:numRef>
              <c:f>Analysis!$I$47:$I$50</c:f>
              <c:numCache>
                <c:formatCode>[$$-409]#,##0.00</c:formatCode>
                <c:ptCount val="4"/>
                <c:pt idx="0">
                  <c:v>51808161.93999999</c:v>
                </c:pt>
                <c:pt idx="1">
                  <c:v>37523691.999999985</c:v>
                </c:pt>
                <c:pt idx="2">
                  <c:v>46972872.839999996</c:v>
                </c:pt>
                <c:pt idx="3">
                  <c:v>48317462.720000006</c:v>
                </c:pt>
              </c:numCache>
            </c:numRef>
          </c:val>
          <c:smooth val="0"/>
          <c:extLst>
            <c:ext xmlns:c16="http://schemas.microsoft.com/office/drawing/2014/chart" uri="{C3380CC4-5D6E-409C-BE32-E72D297353CC}">
              <c16:uniqueId val="{00000000-07DB-422C-BB9A-116F53FA9B71}"/>
            </c:ext>
          </c:extLst>
        </c:ser>
        <c:dLbls>
          <c:showLegendKey val="0"/>
          <c:showVal val="0"/>
          <c:showCatName val="0"/>
          <c:showSerName val="0"/>
          <c:showPercent val="0"/>
          <c:showBubbleSize val="0"/>
        </c:dLbls>
        <c:smooth val="0"/>
        <c:axId val="1310802687"/>
        <c:axId val="1307857071"/>
      </c:lineChart>
      <c:catAx>
        <c:axId val="1310802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Georgia" panose="02040502050405020303" pitchFamily="18" charset="0"/>
                <a:ea typeface="+mn-ea"/>
                <a:cs typeface="+mn-cs"/>
              </a:defRPr>
            </a:pPr>
            <a:endParaRPr lang="en-US"/>
          </a:p>
        </c:txPr>
        <c:crossAx val="1307857071"/>
        <c:crosses val="autoZero"/>
        <c:auto val="1"/>
        <c:lblAlgn val="ctr"/>
        <c:lblOffset val="100"/>
        <c:noMultiLvlLbl val="0"/>
      </c:catAx>
      <c:valAx>
        <c:axId val="1307857071"/>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lgn="ctr" rtl="0">
              <a:defRPr lang="en-US" sz="105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crossAx val="1310802687"/>
        <c:crosses val="autoZero"/>
        <c:crossBetween val="between"/>
        <c:dispUnits>
          <c:builtInUnit val="millions"/>
          <c:dispUnitsLbl>
            <c:spPr>
              <a:noFill/>
              <a:ln>
                <a:noFill/>
              </a:ln>
              <a:effectLst/>
            </c:spPr>
            <c:txPr>
              <a:bodyPr rot="-5400000" spcFirstLastPara="1" vertOverflow="ellipsis" vert="horz" wrap="square" anchor="ctr" anchorCtr="1"/>
              <a:lstStyle/>
              <a:p>
                <a:pPr algn="ctr" rtl="0">
                  <a:defRPr lang="en-US" sz="105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[ElectrifyLife_Sales Analysis.xlsx]Analysis!PivotTable5</c:name>
    <c:fmtId val="6"/>
  </c:pivotSource>
  <c:chart>
    <c:title>
      <c:tx>
        <c:rich>
          <a:bodyPr rot="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Georgia" panose="02040502050405020303" pitchFamily="18" charset="0"/>
                <a:ea typeface="+mn-ea"/>
                <a:cs typeface="+mn-cs"/>
              </a:defRPr>
            </a:pPr>
            <a:r>
              <a:rPr lang="en-US" sz="1200" b="1" i="0" u="none" strike="noStrike" kern="1200" spc="0" baseline="0">
                <a:solidFill>
                  <a:sysClr val="windowText" lastClr="000000">
                    <a:lumMod val="65000"/>
                    <a:lumOff val="35000"/>
                  </a:sysClr>
                </a:solidFill>
                <a:latin typeface="Georgia" panose="02040502050405020303" pitchFamily="18" charset="0"/>
                <a:ea typeface="+mn-ea"/>
                <a:cs typeface="+mn-cs"/>
              </a:rPr>
              <a:t>Discount strategy Impact on Sales across Segments</a:t>
            </a:r>
          </a:p>
        </c:rich>
      </c:tx>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Georgia" panose="02040502050405020303" pitchFamily="18" charset="0"/>
              <a:ea typeface="+mn-ea"/>
              <a:cs typeface="+mn-cs"/>
            </a:defRPr>
          </a:pPr>
          <a:endParaRPr lang="en-US"/>
        </a:p>
      </c:txPr>
    </c:title>
    <c:autoTitleDeleted val="0"/>
    <c:pivotFmts>
      <c:pivotFmt>
        <c:idx val="0"/>
        <c:spPr>
          <a:solidFill>
            <a:srgbClr val="0D3B66"/>
          </a:solidFill>
          <a:ln>
            <a:noFill/>
          </a:ln>
          <a:effectLst/>
        </c:spPr>
        <c:marker>
          <c:symbol val="none"/>
        </c:marker>
      </c:pivotFmt>
      <c:pivotFmt>
        <c:idx val="1"/>
        <c:spPr>
          <a:solidFill>
            <a:schemeClr val="accent4">
              <a:lumMod val="75000"/>
            </a:schemeClr>
          </a:solidFill>
          <a:ln>
            <a:noFill/>
          </a:ln>
          <a:effectLst/>
        </c:spPr>
        <c:marker>
          <c:symbol val="none"/>
        </c:marker>
      </c:pivotFmt>
      <c:pivotFmt>
        <c:idx val="2"/>
        <c:spPr>
          <a:solidFill>
            <a:srgbClr val="EE964B"/>
          </a:solidFill>
          <a:ln>
            <a:noFill/>
          </a:ln>
          <a:effectLst/>
        </c:spPr>
        <c:marker>
          <c:symbol val="none"/>
        </c:marker>
      </c:pivotFmt>
      <c:pivotFmt>
        <c:idx val="3"/>
        <c:spPr>
          <a:solidFill>
            <a:schemeClr val="accent4">
              <a:lumMod val="60000"/>
              <a:lumOff val="40000"/>
            </a:schemeClr>
          </a:solidFill>
          <a:ln>
            <a:noFill/>
          </a:ln>
          <a:effectLst/>
        </c:spPr>
        <c:marker>
          <c:symbol val="none"/>
        </c:marker>
      </c:pivotFmt>
      <c:pivotFmt>
        <c:idx val="4"/>
        <c:spPr>
          <a:solidFill>
            <a:srgbClr val="0D3B66"/>
          </a:solidFill>
          <a:ln>
            <a:noFill/>
          </a:ln>
          <a:effectLst/>
        </c:spPr>
        <c:marker>
          <c:symbol val="none"/>
        </c:marker>
      </c:pivotFmt>
      <c:pivotFmt>
        <c:idx val="5"/>
        <c:spPr>
          <a:solidFill>
            <a:schemeClr val="accent4">
              <a:lumMod val="75000"/>
            </a:schemeClr>
          </a:solidFill>
          <a:ln>
            <a:noFill/>
          </a:ln>
          <a:effectLst/>
        </c:spPr>
        <c:marker>
          <c:symbol val="none"/>
        </c:marker>
      </c:pivotFmt>
      <c:pivotFmt>
        <c:idx val="6"/>
        <c:spPr>
          <a:solidFill>
            <a:srgbClr val="EE964B"/>
          </a:solidFill>
          <a:ln>
            <a:noFill/>
          </a:ln>
          <a:effectLst/>
        </c:spPr>
        <c:marker>
          <c:symbol val="none"/>
        </c:marker>
      </c:pivotFmt>
      <c:pivotFmt>
        <c:idx val="7"/>
        <c:spPr>
          <a:solidFill>
            <a:schemeClr val="accent4">
              <a:lumMod val="60000"/>
              <a:lumOff val="40000"/>
            </a:schemeClr>
          </a:solidFill>
          <a:ln>
            <a:noFill/>
          </a:ln>
          <a:effectLst/>
        </c:spPr>
        <c:marker>
          <c:symbol val="none"/>
        </c:marker>
      </c:pivotFmt>
      <c:pivotFmt>
        <c:idx val="8"/>
        <c:spPr>
          <a:solidFill>
            <a:srgbClr val="0D3B66"/>
          </a:solidFill>
          <a:ln>
            <a:noFill/>
          </a:ln>
          <a:effectLst/>
        </c:spPr>
        <c:marker>
          <c:symbol val="none"/>
        </c:marker>
      </c:pivotFmt>
      <c:pivotFmt>
        <c:idx val="9"/>
        <c:spPr>
          <a:solidFill>
            <a:schemeClr val="accent4">
              <a:lumMod val="75000"/>
            </a:schemeClr>
          </a:solidFill>
          <a:ln>
            <a:noFill/>
          </a:ln>
          <a:effectLst/>
        </c:spPr>
        <c:marker>
          <c:symbol val="none"/>
        </c:marker>
      </c:pivotFmt>
      <c:pivotFmt>
        <c:idx val="10"/>
        <c:spPr>
          <a:solidFill>
            <a:srgbClr val="EE964B"/>
          </a:solidFill>
          <a:ln>
            <a:noFill/>
          </a:ln>
          <a:effectLst/>
        </c:spPr>
        <c:marker>
          <c:symbol val="none"/>
        </c:marker>
      </c:pivotFmt>
      <c:pivotFmt>
        <c:idx val="11"/>
        <c:spPr>
          <a:solidFill>
            <a:schemeClr val="accent4">
              <a:lumMod val="60000"/>
              <a:lumOff val="40000"/>
            </a:schemeClr>
          </a:solidFill>
          <a:ln>
            <a:noFill/>
          </a:ln>
          <a:effectLst/>
        </c:spPr>
        <c:marker>
          <c:symbol val="none"/>
        </c:marker>
      </c:pivotFmt>
    </c:pivotFmts>
    <c:plotArea>
      <c:layout/>
      <c:barChart>
        <c:barDir val="col"/>
        <c:grouping val="stacked"/>
        <c:varyColors val="0"/>
        <c:ser>
          <c:idx val="0"/>
          <c:order val="0"/>
          <c:tx>
            <c:strRef>
              <c:f>Analysis!$B$78:$B$79</c:f>
              <c:strCache>
                <c:ptCount val="1"/>
                <c:pt idx="0">
                  <c:v>High</c:v>
                </c:pt>
              </c:strCache>
            </c:strRef>
          </c:tx>
          <c:spPr>
            <a:solidFill>
              <a:srgbClr val="0D3B66"/>
            </a:solidFill>
            <a:ln>
              <a:noFill/>
            </a:ln>
            <a:effectLst/>
          </c:spPr>
          <c:invertIfNegative val="0"/>
          <c:cat>
            <c:strRef>
              <c:f>Analysis!$A$80:$A$85</c:f>
              <c:strCache>
                <c:ptCount val="5"/>
                <c:pt idx="0">
                  <c:v>Government</c:v>
                </c:pt>
                <c:pt idx="1">
                  <c:v>Small Business</c:v>
                </c:pt>
                <c:pt idx="2">
                  <c:v>Enterprise</c:v>
                </c:pt>
                <c:pt idx="3">
                  <c:v>Midmarket</c:v>
                </c:pt>
                <c:pt idx="4">
                  <c:v>Channel Partners</c:v>
                </c:pt>
              </c:strCache>
            </c:strRef>
          </c:cat>
          <c:val>
            <c:numRef>
              <c:f>Analysis!$B$80:$B$85</c:f>
              <c:numCache>
                <c:formatCode>[$$-409]#,##0.00</c:formatCode>
                <c:ptCount val="5"/>
                <c:pt idx="0">
                  <c:v>25466243.99000001</c:v>
                </c:pt>
                <c:pt idx="1">
                  <c:v>18699492</c:v>
                </c:pt>
                <c:pt idx="2">
                  <c:v>9173005</c:v>
                </c:pt>
                <c:pt idx="3">
                  <c:v>1419114.2999999998</c:v>
                </c:pt>
                <c:pt idx="4">
                  <c:v>878544.60000000009</c:v>
                </c:pt>
              </c:numCache>
            </c:numRef>
          </c:val>
          <c:extLst>
            <c:ext xmlns:c16="http://schemas.microsoft.com/office/drawing/2014/chart" uri="{C3380CC4-5D6E-409C-BE32-E72D297353CC}">
              <c16:uniqueId val="{00000000-BD9E-4E6C-B1ED-E65546025CE8}"/>
            </c:ext>
          </c:extLst>
        </c:ser>
        <c:ser>
          <c:idx val="1"/>
          <c:order val="1"/>
          <c:tx>
            <c:strRef>
              <c:f>Analysis!$C$78:$C$79</c:f>
              <c:strCache>
                <c:ptCount val="1"/>
                <c:pt idx="0">
                  <c:v>Medium</c:v>
                </c:pt>
              </c:strCache>
            </c:strRef>
          </c:tx>
          <c:spPr>
            <a:solidFill>
              <a:schemeClr val="accent4">
                <a:lumMod val="75000"/>
              </a:schemeClr>
            </a:solidFill>
            <a:ln>
              <a:noFill/>
            </a:ln>
            <a:effectLst/>
          </c:spPr>
          <c:invertIfNegative val="0"/>
          <c:cat>
            <c:strRef>
              <c:f>Analysis!$A$80:$A$85</c:f>
              <c:strCache>
                <c:ptCount val="5"/>
                <c:pt idx="0">
                  <c:v>Government</c:v>
                </c:pt>
                <c:pt idx="1">
                  <c:v>Small Business</c:v>
                </c:pt>
                <c:pt idx="2">
                  <c:v>Enterprise</c:v>
                </c:pt>
                <c:pt idx="3">
                  <c:v>Midmarket</c:v>
                </c:pt>
                <c:pt idx="4">
                  <c:v>Channel Partners</c:v>
                </c:pt>
              </c:strCache>
            </c:strRef>
          </c:cat>
          <c:val>
            <c:numRef>
              <c:f>Analysis!$C$80:$C$85</c:f>
              <c:numCache>
                <c:formatCode>[$$-409]#,##0.00</c:formatCode>
                <c:ptCount val="5"/>
                <c:pt idx="0">
                  <c:v>22699790.799999993</c:v>
                </c:pt>
                <c:pt idx="1">
                  <c:v>27272958</c:v>
                </c:pt>
                <c:pt idx="2">
                  <c:v>8453347.5</c:v>
                </c:pt>
                <c:pt idx="3">
                  <c:v>1301610.45</c:v>
                </c:pt>
                <c:pt idx="4">
                  <c:v>809231.5199999999</c:v>
                </c:pt>
              </c:numCache>
            </c:numRef>
          </c:val>
          <c:extLst>
            <c:ext xmlns:c16="http://schemas.microsoft.com/office/drawing/2014/chart" uri="{C3380CC4-5D6E-409C-BE32-E72D297353CC}">
              <c16:uniqueId val="{00000001-BD9E-4E6C-B1ED-E65546025CE8}"/>
            </c:ext>
          </c:extLst>
        </c:ser>
        <c:ser>
          <c:idx val="2"/>
          <c:order val="2"/>
          <c:tx>
            <c:strRef>
              <c:f>Analysis!$D$78:$D$79</c:f>
              <c:strCache>
                <c:ptCount val="1"/>
                <c:pt idx="0">
                  <c:v>Low</c:v>
                </c:pt>
              </c:strCache>
            </c:strRef>
          </c:tx>
          <c:spPr>
            <a:solidFill>
              <a:srgbClr val="EE964B"/>
            </a:solidFill>
            <a:ln>
              <a:noFill/>
            </a:ln>
            <a:effectLst/>
          </c:spPr>
          <c:invertIfNegative val="0"/>
          <c:cat>
            <c:strRef>
              <c:f>Analysis!$A$80:$A$85</c:f>
              <c:strCache>
                <c:ptCount val="5"/>
                <c:pt idx="0">
                  <c:v>Government</c:v>
                </c:pt>
                <c:pt idx="1">
                  <c:v>Small Business</c:v>
                </c:pt>
                <c:pt idx="2">
                  <c:v>Enterprise</c:v>
                </c:pt>
                <c:pt idx="3">
                  <c:v>Midmarket</c:v>
                </c:pt>
                <c:pt idx="4">
                  <c:v>Channel Partners</c:v>
                </c:pt>
              </c:strCache>
            </c:strRef>
          </c:cat>
          <c:val>
            <c:numRef>
              <c:f>Analysis!$D$80:$D$85</c:f>
              <c:numCache>
                <c:formatCode>[$$-409]#,##0.00</c:formatCode>
                <c:ptCount val="5"/>
                <c:pt idx="0">
                  <c:v>24674059.990000002</c:v>
                </c:pt>
                <c:pt idx="1">
                  <c:v>19146039</c:v>
                </c:pt>
                <c:pt idx="2">
                  <c:v>10620411.25</c:v>
                </c:pt>
                <c:pt idx="3">
                  <c:v>450484.50000000006</c:v>
                </c:pt>
                <c:pt idx="4">
                  <c:v>695166.59999999986</c:v>
                </c:pt>
              </c:numCache>
            </c:numRef>
          </c:val>
          <c:extLst>
            <c:ext xmlns:c16="http://schemas.microsoft.com/office/drawing/2014/chart" uri="{C3380CC4-5D6E-409C-BE32-E72D297353CC}">
              <c16:uniqueId val="{00000002-BD9E-4E6C-B1ED-E65546025CE8}"/>
            </c:ext>
          </c:extLst>
        </c:ser>
        <c:ser>
          <c:idx val="3"/>
          <c:order val="3"/>
          <c:tx>
            <c:strRef>
              <c:f>Analysis!$E$78:$E$79</c:f>
              <c:strCache>
                <c:ptCount val="1"/>
                <c:pt idx="0">
                  <c:v>None</c:v>
                </c:pt>
              </c:strCache>
            </c:strRef>
          </c:tx>
          <c:spPr>
            <a:solidFill>
              <a:schemeClr val="accent4">
                <a:lumMod val="60000"/>
                <a:lumOff val="40000"/>
              </a:schemeClr>
            </a:solidFill>
            <a:ln>
              <a:noFill/>
            </a:ln>
            <a:effectLst/>
          </c:spPr>
          <c:invertIfNegative val="0"/>
          <c:cat>
            <c:strRef>
              <c:f>Analysis!$A$80:$A$85</c:f>
              <c:strCache>
                <c:ptCount val="5"/>
                <c:pt idx="0">
                  <c:v>Government</c:v>
                </c:pt>
                <c:pt idx="1">
                  <c:v>Small Business</c:v>
                </c:pt>
                <c:pt idx="2">
                  <c:v>Enterprise</c:v>
                </c:pt>
                <c:pt idx="3">
                  <c:v>Midmarket</c:v>
                </c:pt>
                <c:pt idx="4">
                  <c:v>Channel Partners</c:v>
                </c:pt>
              </c:strCache>
            </c:strRef>
          </c:cat>
          <c:val>
            <c:numRef>
              <c:f>Analysis!$E$80:$E$85</c:f>
              <c:numCache>
                <c:formatCode>[$$-409]#,##0.00</c:formatCode>
                <c:ptCount val="5"/>
                <c:pt idx="0">
                  <c:v>5997056</c:v>
                </c:pt>
                <c:pt idx="1">
                  <c:v>3066000</c:v>
                </c:pt>
                <c:pt idx="2">
                  <c:v>2877500</c:v>
                </c:pt>
                <c:pt idx="3">
                  <c:v>500070</c:v>
                </c:pt>
                <c:pt idx="4">
                  <c:v>422064</c:v>
                </c:pt>
              </c:numCache>
            </c:numRef>
          </c:val>
          <c:extLst>
            <c:ext xmlns:c16="http://schemas.microsoft.com/office/drawing/2014/chart" uri="{C3380CC4-5D6E-409C-BE32-E72D297353CC}">
              <c16:uniqueId val="{00000003-BD9E-4E6C-B1ED-E65546025CE8}"/>
            </c:ext>
          </c:extLst>
        </c:ser>
        <c:dLbls>
          <c:showLegendKey val="0"/>
          <c:showVal val="0"/>
          <c:showCatName val="0"/>
          <c:showSerName val="0"/>
          <c:showPercent val="0"/>
          <c:showBubbleSize val="0"/>
        </c:dLbls>
        <c:gapWidth val="111"/>
        <c:overlap val="100"/>
        <c:axId val="1029749647"/>
        <c:axId val="962609519"/>
      </c:barChart>
      <c:catAx>
        <c:axId val="1029749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Georgia" panose="02040502050405020303" pitchFamily="18" charset="0"/>
                <a:ea typeface="+mn-ea"/>
                <a:cs typeface="+mn-cs"/>
              </a:defRPr>
            </a:pPr>
            <a:endParaRPr lang="en-US"/>
          </a:p>
        </c:txPr>
        <c:crossAx val="962609519"/>
        <c:crosses val="autoZero"/>
        <c:auto val="1"/>
        <c:lblAlgn val="ctr"/>
        <c:lblOffset val="100"/>
        <c:noMultiLvlLbl val="0"/>
      </c:catAx>
      <c:valAx>
        <c:axId val="962609519"/>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05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crossAx val="1029749647"/>
        <c:crosses val="autoZero"/>
        <c:crossBetween val="between"/>
        <c:dispUnits>
          <c:builtInUnit val="millions"/>
          <c:dispUnitsLbl>
            <c:spPr>
              <a:noFill/>
              <a:ln>
                <a:noFill/>
              </a:ln>
              <a:effectLst/>
            </c:spPr>
            <c:txPr>
              <a:bodyPr rot="-5400000" spcFirstLastPara="1" vertOverflow="ellipsis" vert="horz" wrap="square" anchor="ctr" anchorCtr="1"/>
              <a:lstStyle/>
              <a:p>
                <a:pPr>
                  <a:defRPr lang="en-US"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dispUnitsLbl>
        </c:dispUnits>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5400000" algn="t" rotWithShape="0">
        <a:prstClr val="black">
          <a:alpha val="40000"/>
        </a:prstClr>
      </a:outerShdw>
      <a:softEdge rad="3175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1" i="0" u="none" strike="noStrike" kern="1200" spc="0" baseline="0">
                <a:solidFill>
                  <a:sysClr val="windowText" lastClr="000000">
                    <a:lumMod val="65000"/>
                    <a:lumOff val="35000"/>
                  </a:sysClr>
                </a:solidFill>
                <a:latin typeface="Georgia" panose="02040502050405020303" pitchFamily="18" charset="0"/>
                <a:ea typeface="+mn-ea"/>
                <a:cs typeface="+mn-cs"/>
              </a:defRPr>
            </a:pPr>
            <a:r>
              <a:rPr lang="en-US" sz="1400"/>
              <a:t>Sales-to-Discount Ratio by Product Segments </a:t>
            </a:r>
          </a:p>
        </c:rich>
      </c:tx>
      <c:overlay val="0"/>
      <c:spPr>
        <a:noFill/>
        <a:ln>
          <a:noFill/>
        </a:ln>
        <a:effectLst/>
      </c:spPr>
      <c:txPr>
        <a:bodyPr rot="0" spcFirstLastPara="1" vertOverflow="ellipsis" vert="horz" wrap="square" anchor="ctr" anchorCtr="1"/>
        <a:lstStyle/>
        <a:p>
          <a:pPr>
            <a:defRPr lang="en-US" sz="1400" b="1" i="0" u="none" strike="noStrike" kern="1200" spc="0" baseline="0">
              <a:solidFill>
                <a:sysClr val="windowText" lastClr="000000">
                  <a:lumMod val="65000"/>
                  <a:lumOff val="35000"/>
                </a:sysClr>
              </a:solidFill>
              <a:latin typeface="Georgia" panose="02040502050405020303" pitchFamily="18" charset="0"/>
              <a:ea typeface="+mn-ea"/>
              <a:cs typeface="+mn-cs"/>
            </a:defRPr>
          </a:pPr>
          <a:endParaRPr lang="en-US"/>
        </a:p>
      </c:txPr>
    </c:title>
    <c:autoTitleDeleted val="0"/>
    <c:plotArea>
      <c:layout/>
      <c:barChart>
        <c:barDir val="bar"/>
        <c:grouping val="clustered"/>
        <c:varyColors val="0"/>
        <c:ser>
          <c:idx val="0"/>
          <c:order val="0"/>
          <c:tx>
            <c:strRef>
              <c:f>Analysis!$D$12</c:f>
              <c:strCache>
                <c:ptCount val="1"/>
                <c:pt idx="0">
                  <c:v>Sum of Ratio</c:v>
                </c:pt>
              </c:strCache>
            </c:strRef>
          </c:tx>
          <c:spPr>
            <a:solidFill>
              <a:srgbClr val="0D3B66"/>
            </a:solidFill>
            <a:ln>
              <a:noFill/>
            </a:ln>
            <a:effectLst/>
          </c:spPr>
          <c:invertIfNegative val="0"/>
          <c:dLbls>
            <c:spPr>
              <a:noFill/>
              <a:ln>
                <a:noFill/>
              </a:ln>
              <a:effectLst/>
            </c:spPr>
            <c:txPr>
              <a:bodyPr rot="0" spcFirstLastPara="1" vertOverflow="ellipsis" vert="horz" wrap="square" anchor="ctr" anchorCtr="1"/>
              <a:lstStyle/>
              <a:p>
                <a:pPr>
                  <a:defRPr lang="en-US" sz="12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Analysis!$C$13:$C$17</c:f>
              <c:strCache>
                <c:ptCount val="5"/>
                <c:pt idx="0">
                  <c:v>Government</c:v>
                </c:pt>
                <c:pt idx="1">
                  <c:v>Small Business</c:v>
                </c:pt>
                <c:pt idx="2">
                  <c:v>Enterprise</c:v>
                </c:pt>
                <c:pt idx="3">
                  <c:v>Midmarket</c:v>
                </c:pt>
                <c:pt idx="4">
                  <c:v>Channel Partners</c:v>
                </c:pt>
              </c:strCache>
            </c:strRef>
          </c:cat>
          <c:val>
            <c:numRef>
              <c:f>Analysis!$D$13:$D$17</c:f>
              <c:numCache>
                <c:formatCode>0.00%</c:formatCode>
                <c:ptCount val="5"/>
                <c:pt idx="0">
                  <c:v>0.13234579808442903</c:v>
                </c:pt>
                <c:pt idx="1">
                  <c:v>0.12445352383069669</c:v>
                </c:pt>
                <c:pt idx="2">
                  <c:v>0.116561249576964</c:v>
                </c:pt>
                <c:pt idx="3">
                  <c:v>0.108668975323232</c:v>
                </c:pt>
                <c:pt idx="4">
                  <c:v>0.1007767010695</c:v>
                </c:pt>
              </c:numCache>
            </c:numRef>
          </c:val>
          <c:extLst>
            <c:ext xmlns:c16="http://schemas.microsoft.com/office/drawing/2014/chart" uri="{C3380CC4-5D6E-409C-BE32-E72D297353CC}">
              <c16:uniqueId val="{00000000-58EA-40C8-BB4B-9F9B74F646BC}"/>
            </c:ext>
          </c:extLst>
        </c:ser>
        <c:dLbls>
          <c:showLegendKey val="0"/>
          <c:showVal val="0"/>
          <c:showCatName val="0"/>
          <c:showSerName val="0"/>
          <c:showPercent val="0"/>
          <c:showBubbleSize val="0"/>
        </c:dLbls>
        <c:gapWidth val="81"/>
        <c:axId val="503125744"/>
        <c:axId val="403479136"/>
      </c:barChart>
      <c:catAx>
        <c:axId val="503125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Georgia" panose="02040502050405020303" pitchFamily="18" charset="0"/>
                <a:ea typeface="+mn-ea"/>
                <a:cs typeface="+mn-cs"/>
              </a:defRPr>
            </a:pPr>
            <a:endParaRPr lang="en-US"/>
          </a:p>
        </c:txPr>
        <c:crossAx val="403479136"/>
        <c:crosses val="autoZero"/>
        <c:auto val="1"/>
        <c:lblAlgn val="ctr"/>
        <c:lblOffset val="100"/>
        <c:noMultiLvlLbl val="0"/>
      </c:catAx>
      <c:valAx>
        <c:axId val="403479136"/>
        <c:scaling>
          <c:orientation val="minMax"/>
        </c:scaling>
        <c:delete val="1"/>
        <c:axPos val="b"/>
        <c:numFmt formatCode="0.00%" sourceLinked="1"/>
        <c:majorTickMark val="none"/>
        <c:minorTickMark val="none"/>
        <c:tickLblPos val="nextTo"/>
        <c:crossAx val="50312574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a:outerShdw blurRad="50800" dist="38100" dir="8100000" algn="tr" rotWithShape="0">
        <a:prstClr val="black">
          <a:alpha val="40000"/>
        </a:prstClr>
      </a:outerShdw>
      <a:softEdge rad="31750"/>
    </a:effectLst>
  </c:spPr>
  <c:txPr>
    <a:bodyPr/>
    <a:lstStyle/>
    <a:p>
      <a:pPr algn="ctr" rtl="0">
        <a:defRPr lang="en-US" sz="1200" b="1" i="0" u="none" strike="noStrike" kern="1200" spc="0" baseline="0">
          <a:solidFill>
            <a:sysClr val="windowText" lastClr="000000">
              <a:lumMod val="65000"/>
              <a:lumOff val="35000"/>
            </a:sysClr>
          </a:solidFill>
          <a:latin typeface="Georgia" panose="02040502050405020303" pitchFamily="18" charset="0"/>
          <a:ea typeface="+mn-ea"/>
          <a:cs typeface="+mn-cs"/>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[ElectrifyLife_Sales Analysis.xlsx]Analysis!PivotTable2</c:name>
    <c:fmtId val="11"/>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Georgia" panose="02040502050405020303" pitchFamily="18" charset="0"/>
                <a:ea typeface="+mn-ea"/>
                <a:cs typeface="+mn-cs"/>
              </a:defRPr>
            </a:pPr>
            <a:r>
              <a:rPr lang="en-US" sz="1400" b="1" i="0" u="none" strike="noStrike" kern="1200" spc="0" baseline="0">
                <a:solidFill>
                  <a:sysClr val="windowText" lastClr="000000">
                    <a:lumMod val="65000"/>
                    <a:lumOff val="35000"/>
                  </a:sysClr>
                </a:solidFill>
                <a:latin typeface="Georgia" panose="02040502050405020303" pitchFamily="18" charset="0"/>
                <a:ea typeface="+mn-ea"/>
                <a:cs typeface="+mn-cs"/>
              </a:rPr>
              <a:t>Total Profit across Countries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Georgia" panose="02040502050405020303" pitchFamily="18" charset="0"/>
              <a:ea typeface="+mn-ea"/>
              <a:cs typeface="+mn-cs"/>
            </a:defRPr>
          </a:pPr>
          <a:endParaRPr lang="en-US"/>
        </a:p>
      </c:txPr>
    </c:title>
    <c:autoTitleDeleted val="0"/>
    <c:pivotFmts>
      <c:pivotFmt>
        <c:idx val="0"/>
        <c:spPr>
          <a:solidFill>
            <a:srgbClr val="CC99FF"/>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C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D3B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E964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E964B"/>
          </a:solidFill>
          <a:ln>
            <a:noFill/>
          </a:ln>
          <a:effectLst/>
        </c:spPr>
      </c:pivotFmt>
      <c:pivotFmt>
        <c:idx val="5"/>
        <c:spPr>
          <a:solidFill>
            <a:srgbClr val="EE964B"/>
          </a:solidFill>
          <a:ln>
            <a:noFill/>
          </a:ln>
          <a:effectLst/>
        </c:spPr>
      </c:pivotFmt>
      <c:pivotFmt>
        <c:idx val="6"/>
        <c:spPr>
          <a:solidFill>
            <a:srgbClr val="EE964B"/>
          </a:solidFill>
          <a:ln>
            <a:noFill/>
          </a:ln>
          <a:effectLst/>
        </c:spPr>
      </c:pivotFmt>
      <c:pivotFmt>
        <c:idx val="7"/>
        <c:spPr>
          <a:solidFill>
            <a:srgbClr val="EE964B"/>
          </a:solidFill>
          <a:ln>
            <a:noFill/>
          </a:ln>
          <a:effectLst/>
        </c:spPr>
      </c:pivotFmt>
      <c:pivotFmt>
        <c:idx val="8"/>
        <c:spPr>
          <a:solidFill>
            <a:srgbClr val="EE964B"/>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EE964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EE964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Analysis!$B$24</c:f>
              <c:strCache>
                <c:ptCount val="1"/>
                <c:pt idx="0">
                  <c:v>Total</c:v>
                </c:pt>
              </c:strCache>
            </c:strRef>
          </c:tx>
          <c:spPr>
            <a:solidFill>
              <a:srgbClr val="EE964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Analysis!$A$25:$A$30</c:f>
              <c:strCache>
                <c:ptCount val="5"/>
                <c:pt idx="0">
                  <c:v>Mexico</c:v>
                </c:pt>
                <c:pt idx="1">
                  <c:v>United States of America</c:v>
                </c:pt>
                <c:pt idx="2">
                  <c:v>Germany</c:v>
                </c:pt>
                <c:pt idx="3">
                  <c:v>Canada</c:v>
                </c:pt>
                <c:pt idx="4">
                  <c:v>France</c:v>
                </c:pt>
              </c:strCache>
            </c:strRef>
          </c:cat>
          <c:val>
            <c:numRef>
              <c:f>Analysis!$B$25:$B$30</c:f>
              <c:numCache>
                <c:formatCode>[$$-409]#,##0.00</c:formatCode>
                <c:ptCount val="5"/>
                <c:pt idx="0">
                  <c:v>4629705.7000000011</c:v>
                </c:pt>
                <c:pt idx="1">
                  <c:v>4885939.67</c:v>
                </c:pt>
                <c:pt idx="2">
                  <c:v>5124338.7000000011</c:v>
                </c:pt>
                <c:pt idx="3">
                  <c:v>5451114.2100000028</c:v>
                </c:pt>
                <c:pt idx="4">
                  <c:v>5939377.219999996</c:v>
                </c:pt>
              </c:numCache>
            </c:numRef>
          </c:val>
          <c:extLst>
            <c:ext xmlns:c16="http://schemas.microsoft.com/office/drawing/2014/chart" uri="{C3380CC4-5D6E-409C-BE32-E72D297353CC}">
              <c16:uniqueId val="{00000000-2BBE-478F-B34D-B9BF8F7C8051}"/>
            </c:ext>
          </c:extLst>
        </c:ser>
        <c:dLbls>
          <c:dLblPos val="outEnd"/>
          <c:showLegendKey val="0"/>
          <c:showVal val="1"/>
          <c:showCatName val="0"/>
          <c:showSerName val="0"/>
          <c:showPercent val="0"/>
          <c:showBubbleSize val="0"/>
        </c:dLbls>
        <c:gapWidth val="80"/>
        <c:axId val="260845887"/>
        <c:axId val="187625295"/>
      </c:barChart>
      <c:catAx>
        <c:axId val="26084588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Georgia" panose="02040502050405020303" pitchFamily="18" charset="0"/>
                <a:ea typeface="+mn-ea"/>
                <a:cs typeface="+mn-cs"/>
              </a:defRPr>
            </a:pPr>
            <a:endParaRPr lang="en-US"/>
          </a:p>
        </c:txPr>
        <c:crossAx val="187625295"/>
        <c:crosses val="autoZero"/>
        <c:auto val="1"/>
        <c:lblAlgn val="ctr"/>
        <c:lblOffset val="100"/>
        <c:noMultiLvlLbl val="0"/>
      </c:catAx>
      <c:valAx>
        <c:axId val="187625295"/>
        <c:scaling>
          <c:orientation val="minMax"/>
        </c:scaling>
        <c:delete val="1"/>
        <c:axPos val="b"/>
        <c:numFmt formatCode="[$$-409]#,##0.00" sourceLinked="1"/>
        <c:majorTickMark val="out"/>
        <c:minorTickMark val="none"/>
        <c:tickLblPos val="nextTo"/>
        <c:crossAx val="260845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8100000" algn="tr" rotWithShape="0">
        <a:prstClr val="black">
          <a:alpha val="40000"/>
        </a:prstClr>
      </a:outerShdw>
      <a:softEdge rad="3175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[ElectrifyLife_Sales Analysis.xlsx]Analysis!PivotTable1</c:name>
    <c:fmtId val="11"/>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Georgia" panose="02040502050405020303" pitchFamily="18" charset="0"/>
                <a:ea typeface="+mn-ea"/>
                <a:cs typeface="+mn-cs"/>
              </a:defRPr>
            </a:pPr>
            <a:r>
              <a:rPr lang="en-US" sz="1400" b="1" i="0" u="none" strike="noStrike" kern="1200" spc="0" baseline="0">
                <a:solidFill>
                  <a:sysClr val="windowText" lastClr="000000">
                    <a:lumMod val="65000"/>
                    <a:lumOff val="35000"/>
                  </a:sysClr>
                </a:solidFill>
                <a:latin typeface="Georgia" panose="02040502050405020303" pitchFamily="18" charset="0"/>
                <a:ea typeface="+mn-ea"/>
                <a:cs typeface="+mn-cs"/>
              </a:rPr>
              <a:t>Gross Profit Margin</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Georgia" panose="02040502050405020303" pitchFamily="18" charset="0"/>
              <a:ea typeface="+mn-ea"/>
              <a:cs typeface="+mn-cs"/>
            </a:defRPr>
          </a:pPr>
          <a:endParaRPr lang="en-US"/>
        </a:p>
      </c:txPr>
    </c:title>
    <c:autoTitleDeleted val="0"/>
    <c:pivotFmts>
      <c:pivotFmt>
        <c:idx val="0"/>
        <c:spPr>
          <a:solidFill>
            <a:srgbClr val="0D3B66"/>
          </a:solidFill>
          <a:ln>
            <a:noFill/>
          </a:ln>
          <a:effectLst/>
        </c:spPr>
        <c:marker>
          <c:symbol val="none"/>
        </c:marker>
      </c:pivotFmt>
      <c:pivotFmt>
        <c:idx val="1"/>
        <c:spPr>
          <a:solidFill>
            <a:srgbClr val="EE964B"/>
          </a:solidFill>
          <a:ln>
            <a:noFill/>
          </a:ln>
          <a:effectLst/>
        </c:spPr>
        <c:marker>
          <c:symbol val="none"/>
        </c:marker>
      </c:pivotFmt>
      <c:pivotFmt>
        <c:idx val="2"/>
        <c:spPr>
          <a:solidFill>
            <a:schemeClr val="accent1"/>
          </a:solidFill>
          <a:ln w="28575" cap="rnd">
            <a:solidFill>
              <a:schemeClr val="accent1"/>
            </a:solidFill>
            <a:prstDash val="sysDot"/>
            <a:round/>
          </a:ln>
          <a:effectLst/>
        </c:spPr>
        <c:marker>
          <c:symbol val="none"/>
        </c:marker>
        <c:dLbl>
          <c:idx val="0"/>
          <c:spPr>
            <a:solidFill>
              <a:srgbClr val="FAF0CA"/>
            </a:solidFill>
            <a:ln>
              <a:noFill/>
            </a:ln>
            <a:effectLst/>
          </c:spPr>
          <c:txPr>
            <a:bodyPr rot="0" spcFirstLastPara="1" vertOverflow="ellipsis" vert="horz" wrap="square" lIns="38100" tIns="19050" rIns="38100" bIns="19050" anchor="ctr" anchorCtr="1">
              <a:spAutoFit/>
            </a:bodyPr>
            <a:lstStyle/>
            <a:p>
              <a:pPr>
                <a:defRPr lang="en-US" sz="9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D3B66"/>
          </a:solidFill>
          <a:ln>
            <a:noFill/>
          </a:ln>
          <a:effectLst/>
        </c:spPr>
        <c:marker>
          <c:symbol val="none"/>
        </c:marker>
      </c:pivotFmt>
      <c:pivotFmt>
        <c:idx val="4"/>
        <c:spPr>
          <a:solidFill>
            <a:srgbClr val="EE964B"/>
          </a:solidFill>
          <a:ln>
            <a:noFill/>
          </a:ln>
          <a:effectLst/>
        </c:spPr>
        <c:marker>
          <c:symbol val="none"/>
        </c:marker>
      </c:pivotFmt>
      <c:pivotFmt>
        <c:idx val="5"/>
        <c:spPr>
          <a:solidFill>
            <a:schemeClr val="accent1"/>
          </a:solidFill>
          <a:ln w="28575" cap="rnd">
            <a:solidFill>
              <a:schemeClr val="accent1"/>
            </a:solidFill>
            <a:prstDash val="sysDot"/>
            <a:round/>
          </a:ln>
          <a:effectLst/>
        </c:spPr>
        <c:marker>
          <c:symbol val="none"/>
        </c:marker>
        <c:dLbl>
          <c:idx val="0"/>
          <c:spPr>
            <a:solidFill>
              <a:srgbClr val="FAF0CA"/>
            </a:solidFill>
            <a:ln>
              <a:noFill/>
            </a:ln>
            <a:effectLst/>
          </c:spPr>
          <c:txPr>
            <a:bodyPr rot="0" spcFirstLastPara="1" vertOverflow="ellipsis" vert="horz" wrap="square" lIns="38100" tIns="19050" rIns="38100" bIns="19050" anchor="ctr" anchorCtr="1">
              <a:spAutoFit/>
            </a:bodyPr>
            <a:lstStyle/>
            <a:p>
              <a:pPr>
                <a:defRPr lang="en-US" sz="9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D3B66"/>
          </a:solidFill>
          <a:ln>
            <a:noFill/>
          </a:ln>
          <a:effectLst/>
        </c:spPr>
        <c:marker>
          <c:symbol val="none"/>
        </c:marker>
      </c:pivotFmt>
      <c:pivotFmt>
        <c:idx val="7"/>
        <c:spPr>
          <a:solidFill>
            <a:srgbClr val="EE964B"/>
          </a:solidFill>
          <a:ln>
            <a:noFill/>
          </a:ln>
          <a:effectLst/>
        </c:spPr>
        <c:marker>
          <c:symbol val="none"/>
        </c:marker>
      </c:pivotFmt>
      <c:pivotFmt>
        <c:idx val="8"/>
        <c:spPr>
          <a:ln w="28575" cap="rnd">
            <a:solidFill>
              <a:schemeClr val="accent1"/>
            </a:solidFill>
            <a:prstDash val="sysDot"/>
            <a:round/>
          </a:ln>
          <a:effectLst/>
        </c:spPr>
        <c:marker>
          <c:symbol val="none"/>
        </c:marker>
        <c:dLbl>
          <c:idx val="0"/>
          <c:spPr>
            <a:solidFill>
              <a:srgbClr val="FAF0CA"/>
            </a:solidFill>
            <a:ln>
              <a:noFill/>
            </a:ln>
            <a:effectLst/>
          </c:spPr>
          <c:txPr>
            <a:bodyPr rot="0" spcFirstLastPara="1" vertOverflow="ellipsis" vert="horz" wrap="square" lIns="38100" tIns="19050" rIns="38100" bIns="19050" anchor="ctr" anchorCtr="1">
              <a:spAutoFit/>
            </a:bodyPr>
            <a:lstStyle/>
            <a:p>
              <a:pPr>
                <a:defRPr lang="en-US" sz="10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Analysis!$B$66</c:f>
              <c:strCache>
                <c:ptCount val="1"/>
                <c:pt idx="0">
                  <c:v>Total Sales</c:v>
                </c:pt>
              </c:strCache>
            </c:strRef>
          </c:tx>
          <c:spPr>
            <a:solidFill>
              <a:srgbClr val="0D3B66"/>
            </a:solidFill>
            <a:ln>
              <a:noFill/>
            </a:ln>
            <a:effectLst/>
          </c:spPr>
          <c:invertIfNegative val="0"/>
          <c:cat>
            <c:strRef>
              <c:f>Analysis!$A$67:$A$73</c:f>
              <c:strCache>
                <c:ptCount val="6"/>
                <c:pt idx="0">
                  <c:v>Paseo</c:v>
                </c:pt>
                <c:pt idx="1">
                  <c:v>VTT</c:v>
                </c:pt>
                <c:pt idx="2">
                  <c:v>Amarilla</c:v>
                </c:pt>
                <c:pt idx="3">
                  <c:v>Carretera</c:v>
                </c:pt>
                <c:pt idx="4">
                  <c:v>Velo</c:v>
                </c:pt>
                <c:pt idx="5">
                  <c:v>Montana</c:v>
                </c:pt>
              </c:strCache>
            </c:strRef>
          </c:cat>
          <c:val>
            <c:numRef>
              <c:f>Analysis!$B$67:$B$73</c:f>
              <c:numCache>
                <c:formatCode>[$$-409]#,##0.00</c:formatCode>
                <c:ptCount val="6"/>
                <c:pt idx="0">
                  <c:v>54192793.719999984</c:v>
                </c:pt>
                <c:pt idx="1">
                  <c:v>30220987.579999994</c:v>
                </c:pt>
                <c:pt idx="2">
                  <c:v>28455967.060000002</c:v>
                </c:pt>
                <c:pt idx="3">
                  <c:v>24816884.050000001</c:v>
                </c:pt>
                <c:pt idx="4">
                  <c:v>24105519.409999996</c:v>
                </c:pt>
                <c:pt idx="5">
                  <c:v>22830037.68</c:v>
                </c:pt>
              </c:numCache>
            </c:numRef>
          </c:val>
          <c:extLst>
            <c:ext xmlns:c16="http://schemas.microsoft.com/office/drawing/2014/chart" uri="{C3380CC4-5D6E-409C-BE32-E72D297353CC}">
              <c16:uniqueId val="{00000000-F31C-4F29-98EB-BE05F9B22F8C}"/>
            </c:ext>
          </c:extLst>
        </c:ser>
        <c:ser>
          <c:idx val="1"/>
          <c:order val="1"/>
          <c:tx>
            <c:strRef>
              <c:f>Analysis!$C$66</c:f>
              <c:strCache>
                <c:ptCount val="1"/>
                <c:pt idx="0">
                  <c:v>Total COGS</c:v>
                </c:pt>
              </c:strCache>
            </c:strRef>
          </c:tx>
          <c:spPr>
            <a:solidFill>
              <a:srgbClr val="EE964B"/>
            </a:solidFill>
            <a:ln>
              <a:noFill/>
            </a:ln>
            <a:effectLst/>
          </c:spPr>
          <c:invertIfNegative val="0"/>
          <c:cat>
            <c:strRef>
              <c:f>Analysis!$A$67:$A$73</c:f>
              <c:strCache>
                <c:ptCount val="6"/>
                <c:pt idx="0">
                  <c:v>Paseo</c:v>
                </c:pt>
                <c:pt idx="1">
                  <c:v>VTT</c:v>
                </c:pt>
                <c:pt idx="2">
                  <c:v>Amarilla</c:v>
                </c:pt>
                <c:pt idx="3">
                  <c:v>Carretera</c:v>
                </c:pt>
                <c:pt idx="4">
                  <c:v>Velo</c:v>
                </c:pt>
                <c:pt idx="5">
                  <c:v>Montana</c:v>
                </c:pt>
              </c:strCache>
            </c:strRef>
          </c:cat>
          <c:val>
            <c:numRef>
              <c:f>Analysis!$C$67:$C$73</c:f>
              <c:numCache>
                <c:formatCode>[$$-409]#,##0.00</c:formatCode>
                <c:ptCount val="6"/>
                <c:pt idx="0">
                  <c:v>46797624</c:v>
                </c:pt>
                <c:pt idx="1">
                  <c:v>25908142</c:v>
                </c:pt>
                <c:pt idx="2">
                  <c:v>24391658</c:v>
                </c:pt>
                <c:pt idx="3">
                  <c:v>21240812</c:v>
                </c:pt>
                <c:pt idx="4">
                  <c:v>20737434</c:v>
                </c:pt>
                <c:pt idx="5">
                  <c:v>19516044</c:v>
                </c:pt>
              </c:numCache>
            </c:numRef>
          </c:val>
          <c:extLst>
            <c:ext xmlns:c16="http://schemas.microsoft.com/office/drawing/2014/chart" uri="{C3380CC4-5D6E-409C-BE32-E72D297353CC}">
              <c16:uniqueId val="{00000001-F31C-4F29-98EB-BE05F9B22F8C}"/>
            </c:ext>
          </c:extLst>
        </c:ser>
        <c:dLbls>
          <c:showLegendKey val="0"/>
          <c:showVal val="0"/>
          <c:showCatName val="0"/>
          <c:showSerName val="0"/>
          <c:showPercent val="0"/>
          <c:showBubbleSize val="0"/>
        </c:dLbls>
        <c:gapWidth val="219"/>
        <c:overlap val="-27"/>
        <c:axId val="969023039"/>
        <c:axId val="1162464975"/>
      </c:barChart>
      <c:lineChart>
        <c:grouping val="standard"/>
        <c:varyColors val="0"/>
        <c:ser>
          <c:idx val="2"/>
          <c:order val="2"/>
          <c:tx>
            <c:strRef>
              <c:f>Analysis!$D$66</c:f>
              <c:strCache>
                <c:ptCount val="1"/>
                <c:pt idx="0">
                  <c:v>Gross Profit Margin</c:v>
                </c:pt>
              </c:strCache>
            </c:strRef>
          </c:tx>
          <c:spPr>
            <a:ln w="28575" cap="rnd">
              <a:solidFill>
                <a:schemeClr val="accent1"/>
              </a:solidFill>
              <a:prstDash val="sysDot"/>
              <a:round/>
            </a:ln>
            <a:effectLst/>
          </c:spPr>
          <c:marker>
            <c:symbol val="none"/>
          </c:marker>
          <c:dLbls>
            <c:spPr>
              <a:solidFill>
                <a:srgbClr val="FAF0CA"/>
              </a:solidFill>
              <a:ln>
                <a:noFill/>
              </a:ln>
              <a:effectLst/>
            </c:spPr>
            <c:txPr>
              <a:bodyPr rot="0" spcFirstLastPara="1" vertOverflow="ellipsis" vert="horz" wrap="square" lIns="38100" tIns="19050" rIns="38100" bIns="19050" anchor="ctr" anchorCtr="1">
                <a:spAutoFit/>
              </a:bodyPr>
              <a:lstStyle/>
              <a:p>
                <a:pPr>
                  <a:defRPr lang="en-US" sz="10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Analysis!$A$67:$A$73</c:f>
              <c:strCache>
                <c:ptCount val="6"/>
                <c:pt idx="0">
                  <c:v>Paseo</c:v>
                </c:pt>
                <c:pt idx="1">
                  <c:v>VTT</c:v>
                </c:pt>
                <c:pt idx="2">
                  <c:v>Amarilla</c:v>
                </c:pt>
                <c:pt idx="3">
                  <c:v>Carretera</c:v>
                </c:pt>
                <c:pt idx="4">
                  <c:v>Velo</c:v>
                </c:pt>
                <c:pt idx="5">
                  <c:v>Montana</c:v>
                </c:pt>
              </c:strCache>
            </c:strRef>
          </c:cat>
          <c:val>
            <c:numRef>
              <c:f>Analysis!$D$67:$D$73</c:f>
              <c:numCache>
                <c:formatCode>0.00%</c:formatCode>
                <c:ptCount val="6"/>
                <c:pt idx="0">
                  <c:v>0.13646038914710523</c:v>
                </c:pt>
                <c:pt idx="1">
                  <c:v>0.14271027935745578</c:v>
                </c:pt>
                <c:pt idx="2">
                  <c:v>0.14282800691434311</c:v>
                </c:pt>
                <c:pt idx="3">
                  <c:v>0.14409835025199305</c:v>
                </c:pt>
                <c:pt idx="4">
                  <c:v>0.13972258189976089</c:v>
                </c:pt>
                <c:pt idx="5">
                  <c:v>0.14515936094591669</c:v>
                </c:pt>
              </c:numCache>
            </c:numRef>
          </c:val>
          <c:smooth val="0"/>
          <c:extLst>
            <c:ext xmlns:c16="http://schemas.microsoft.com/office/drawing/2014/chart" uri="{C3380CC4-5D6E-409C-BE32-E72D297353CC}">
              <c16:uniqueId val="{00000002-F31C-4F29-98EB-BE05F9B22F8C}"/>
            </c:ext>
          </c:extLst>
        </c:ser>
        <c:dLbls>
          <c:showLegendKey val="0"/>
          <c:showVal val="0"/>
          <c:showCatName val="0"/>
          <c:showSerName val="0"/>
          <c:showPercent val="0"/>
          <c:showBubbleSize val="0"/>
        </c:dLbls>
        <c:marker val="1"/>
        <c:smooth val="0"/>
        <c:axId val="1029170847"/>
        <c:axId val="1162453743"/>
      </c:lineChart>
      <c:catAx>
        <c:axId val="969023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5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crossAx val="1162464975"/>
        <c:crosses val="autoZero"/>
        <c:auto val="1"/>
        <c:lblAlgn val="ctr"/>
        <c:lblOffset val="100"/>
        <c:noMultiLvlLbl val="0"/>
      </c:catAx>
      <c:valAx>
        <c:axId val="1162464975"/>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1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crossAx val="969023039"/>
        <c:crosses val="autoZero"/>
        <c:crossBetween val="between"/>
        <c:dispUnits>
          <c:builtInUnit val="millions"/>
          <c:dispUnitsLbl>
            <c:spPr>
              <a:noFill/>
              <a:ln>
                <a:noFill/>
              </a:ln>
              <a:effectLst/>
            </c:spPr>
            <c:txPr>
              <a:bodyPr rot="-5400000" spcFirstLastPara="1" vertOverflow="ellipsis" vert="horz" wrap="square" anchor="ctr" anchorCtr="1"/>
              <a:lstStyle/>
              <a:p>
                <a:pPr>
                  <a:defRPr lang="en-US" sz="105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dispUnitsLbl>
        </c:dispUnits>
      </c:valAx>
      <c:valAx>
        <c:axId val="1162453743"/>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lgn="ctr">
              <a:defRPr lang="en-US" sz="11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crossAx val="1029170847"/>
        <c:crosses val="max"/>
        <c:crossBetween val="between"/>
      </c:valAx>
      <c:catAx>
        <c:axId val="1029170847"/>
        <c:scaling>
          <c:orientation val="minMax"/>
        </c:scaling>
        <c:delete val="1"/>
        <c:axPos val="b"/>
        <c:numFmt formatCode="General" sourceLinked="1"/>
        <c:majorTickMark val="out"/>
        <c:minorTickMark val="none"/>
        <c:tickLblPos val="nextTo"/>
        <c:crossAx val="1162453743"/>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lgn="ctr" rtl="0">
            <a:defRPr lang="en-US" sz="105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8100000" algn="tr" rotWithShape="0">
        <a:prstClr val="black">
          <a:alpha val="40000"/>
        </a:prstClr>
      </a:outerShdw>
      <a:softEdge rad="31750"/>
    </a:effectLst>
  </c:spPr>
  <c:txPr>
    <a:bodyPr/>
    <a:lstStyle/>
    <a:p>
      <a:pPr algn="ctr">
        <a:defRPr lang="en-US" sz="105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[ElectrifyLife_Sales Analysis.xlsx]Analysis!PivotTable8</c:name>
    <c:fmtId val="3"/>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Georgia" panose="02040502050405020303" pitchFamily="18" charset="0"/>
                <a:ea typeface="+mn-ea"/>
                <a:cs typeface="+mn-cs"/>
              </a:defRPr>
            </a:pPr>
            <a:r>
              <a:rPr lang="en-US" sz="1400" b="1" i="0" u="none" strike="noStrike" kern="1200" spc="0" baseline="0">
                <a:solidFill>
                  <a:sysClr val="windowText" lastClr="000000">
                    <a:lumMod val="65000"/>
                    <a:lumOff val="35000"/>
                  </a:sysClr>
                </a:solidFill>
                <a:latin typeface="Georgia" panose="02040502050405020303" pitchFamily="18" charset="0"/>
                <a:ea typeface="+mn-ea"/>
                <a:cs typeface="+mn-cs"/>
              </a:rPr>
              <a:t>Product-Profit Analysis for 2014</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Georgia" panose="02040502050405020303" pitchFamily="18" charset="0"/>
              <a:ea typeface="+mn-ea"/>
              <a:cs typeface="+mn-cs"/>
            </a:defRPr>
          </a:pPr>
          <a:endParaRPr lang="en-US"/>
        </a:p>
      </c:txPr>
    </c:title>
    <c:autoTitleDeleted val="0"/>
    <c:pivotFmts>
      <c:pivotFmt>
        <c:idx val="0"/>
        <c:spPr>
          <a:solidFill>
            <a:srgbClr val="EE964B"/>
          </a:solidFill>
          <a:ln>
            <a:no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D3B66"/>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E964B"/>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rgbClr val="0D3B66"/>
                    </a:solidFill>
                    <a:latin typeface="+mn-lt"/>
                    <a:ea typeface="+mn-ea"/>
                    <a:cs typeface="+mn-cs"/>
                  </a:defRPr>
                </a:pPr>
                <a:fld id="{7AF63AF6-7996-4D7B-AB14-4995F236F733}" type="CELLRANGE">
                  <a:rPr lang="en-US"/>
                  <a:pPr>
                    <a:defRPr sz="900" b="0" i="0" u="none" strike="noStrike" kern="1200" baseline="0">
                      <a:solidFill>
                        <a:srgbClr val="0D3B66"/>
                      </a:solidFill>
                      <a:latin typeface="+mn-lt"/>
                      <a:ea typeface="+mn-ea"/>
                      <a:cs typeface="+mn-cs"/>
                    </a:defRPr>
                  </a:pPr>
                  <a:t>[CELLRANGE]</a:t>
                </a:fld>
                <a:endParaRPr lang="en-US"/>
              </a:p>
            </c:rich>
          </c:tx>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D3B66"/>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
        <c:spPr>
          <a:solidFill>
            <a:srgbClr val="EE964B"/>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rgbClr val="0D3B66"/>
                    </a:solidFill>
                    <a:latin typeface="+mn-lt"/>
                    <a:ea typeface="+mn-ea"/>
                    <a:cs typeface="+mn-cs"/>
                  </a:defRPr>
                </a:pPr>
                <a:fld id="{85EC6E91-59C9-4299-B230-D21A51BED739}" type="CELLRANGE">
                  <a:rPr lang="en-US"/>
                  <a:pPr>
                    <a:defRPr sz="900" b="0" i="0" u="none" strike="noStrike" kern="1200" baseline="0">
                      <a:solidFill>
                        <a:srgbClr val="0D3B66"/>
                      </a:solidFill>
                      <a:latin typeface="+mn-lt"/>
                      <a:ea typeface="+mn-ea"/>
                      <a:cs typeface="+mn-cs"/>
                    </a:defRPr>
                  </a:pPr>
                  <a:t>[CELLRANGE]</a:t>
                </a:fld>
                <a:endParaRPr lang="en-US"/>
              </a:p>
            </c:rich>
          </c:tx>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D3B66"/>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rgbClr val="EE964B"/>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rgbClr val="0D3B66"/>
                    </a:solidFill>
                    <a:latin typeface="+mn-lt"/>
                    <a:ea typeface="+mn-ea"/>
                    <a:cs typeface="+mn-cs"/>
                  </a:defRPr>
                </a:pPr>
                <a:fld id="{968C8ADD-C717-45AB-87A1-54CB20C2D451}" type="CELLRANGE">
                  <a:rPr lang="en-US"/>
                  <a:pPr>
                    <a:defRPr sz="900" b="0" i="0" u="none" strike="noStrike" kern="1200" baseline="0">
                      <a:solidFill>
                        <a:srgbClr val="0D3B66"/>
                      </a:solidFill>
                      <a:latin typeface="+mn-lt"/>
                      <a:ea typeface="+mn-ea"/>
                      <a:cs typeface="+mn-cs"/>
                    </a:defRPr>
                  </a:pPr>
                  <a:t>[CELLRANGE]</a:t>
                </a:fld>
                <a:endParaRPr lang="en-US"/>
              </a:p>
            </c:rich>
          </c:tx>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D3B66"/>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rgbClr val="EE964B"/>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rgbClr val="0D3B66"/>
                    </a:solidFill>
                    <a:latin typeface="+mn-lt"/>
                    <a:ea typeface="+mn-ea"/>
                    <a:cs typeface="+mn-cs"/>
                  </a:defRPr>
                </a:pPr>
                <a:fld id="{9383673E-4EFD-4508-B609-B01B026CB718}" type="CELLRANGE">
                  <a:rPr lang="en-US"/>
                  <a:pPr>
                    <a:defRPr sz="900" b="0" i="0" u="none" strike="noStrike" kern="1200" baseline="0">
                      <a:solidFill>
                        <a:srgbClr val="0D3B66"/>
                      </a:solidFill>
                      <a:latin typeface="+mn-lt"/>
                      <a:ea typeface="+mn-ea"/>
                      <a:cs typeface="+mn-cs"/>
                    </a:defRPr>
                  </a:pPr>
                  <a:t>[CELLRANGE]</a:t>
                </a:fld>
                <a:endParaRPr lang="en-US"/>
              </a:p>
            </c:rich>
          </c:tx>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D3B66"/>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5"/>
        <c:spPr>
          <a:solidFill>
            <a:srgbClr val="EE964B"/>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rgbClr val="0D3B66"/>
                    </a:solidFill>
                    <a:latin typeface="+mn-lt"/>
                    <a:ea typeface="+mn-ea"/>
                    <a:cs typeface="+mn-cs"/>
                  </a:defRPr>
                </a:pPr>
                <a:fld id="{2793C293-A15C-4BDB-9D19-131CEF921389}" type="CELLRANGE">
                  <a:rPr lang="en-US"/>
                  <a:pPr>
                    <a:defRPr sz="900" b="0" i="0" u="none" strike="noStrike" kern="1200" baseline="0">
                      <a:solidFill>
                        <a:srgbClr val="0D3B66"/>
                      </a:solidFill>
                      <a:latin typeface="+mn-lt"/>
                      <a:ea typeface="+mn-ea"/>
                      <a:cs typeface="+mn-cs"/>
                    </a:defRPr>
                  </a:pPr>
                  <a:t>[CELLRANGE]</a:t>
                </a:fld>
                <a:endParaRPr lang="en-US"/>
              </a:p>
            </c:rich>
          </c:tx>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D3B66"/>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6"/>
        <c:spPr>
          <a:solidFill>
            <a:srgbClr val="EE964B"/>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rgbClr val="0D3B66"/>
                    </a:solidFill>
                    <a:latin typeface="+mn-lt"/>
                    <a:ea typeface="+mn-ea"/>
                    <a:cs typeface="+mn-cs"/>
                  </a:defRPr>
                </a:pPr>
                <a:fld id="{4214AF04-5749-4F40-8F3E-CCAAE92DA6B1}" type="CELLRANGE">
                  <a:rPr lang="en-US"/>
                  <a:pPr>
                    <a:defRPr sz="900" b="0" i="0" u="none" strike="noStrike" kern="1200" baseline="0">
                      <a:solidFill>
                        <a:srgbClr val="0D3B66"/>
                      </a:solidFill>
                      <a:latin typeface="+mn-lt"/>
                      <a:ea typeface="+mn-ea"/>
                      <a:cs typeface="+mn-cs"/>
                    </a:defRPr>
                  </a:pPr>
                  <a:t>[CELLRANGE]</a:t>
                </a:fld>
                <a:endParaRPr lang="en-US"/>
              </a:p>
            </c:rich>
          </c:tx>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D3B66"/>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7"/>
        <c:spPr>
          <a:solidFill>
            <a:srgbClr val="EE964B"/>
          </a:solidFill>
          <a:ln>
            <a:no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D3B66"/>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EE964B"/>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rgbClr val="0D3B66"/>
                    </a:solidFill>
                    <a:latin typeface="+mn-lt"/>
                    <a:ea typeface="+mn-ea"/>
                    <a:cs typeface="+mn-cs"/>
                  </a:defRPr>
                </a:pPr>
                <a:fld id="{2438A6F6-A002-45FD-A454-625AC08FC300}" type="CELLRANGE">
                  <a:rPr lang="en-US"/>
                  <a:pPr>
                    <a:defRPr sz="900" b="0" i="0" u="none" strike="noStrike" kern="1200" baseline="0">
                      <a:solidFill>
                        <a:srgbClr val="0D3B66"/>
                      </a:solidFill>
                      <a:latin typeface="+mn-lt"/>
                      <a:ea typeface="+mn-ea"/>
                      <a:cs typeface="+mn-cs"/>
                    </a:defRPr>
                  </a:pPr>
                  <a:t>[CELLRANGE]</a:t>
                </a:fld>
                <a:endParaRPr lang="en-US"/>
              </a:p>
            </c:rich>
          </c:tx>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D3B66"/>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9"/>
        <c:spPr>
          <a:solidFill>
            <a:srgbClr val="EE964B"/>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rgbClr val="0D3B66"/>
                    </a:solidFill>
                    <a:latin typeface="+mn-lt"/>
                    <a:ea typeface="+mn-ea"/>
                    <a:cs typeface="+mn-cs"/>
                  </a:defRPr>
                </a:pPr>
                <a:fld id="{1B6E0704-A0D8-4C1D-BDEF-F2C818555B86}" type="CELLRANGE">
                  <a:rPr lang="en-US"/>
                  <a:pPr>
                    <a:defRPr sz="900" b="0" i="0" u="none" strike="noStrike" kern="1200" baseline="0">
                      <a:solidFill>
                        <a:srgbClr val="0D3B66"/>
                      </a:solidFill>
                      <a:latin typeface="+mn-lt"/>
                      <a:ea typeface="+mn-ea"/>
                      <a:cs typeface="+mn-cs"/>
                    </a:defRPr>
                  </a:pPr>
                  <a:t>[CELLRANGE]</a:t>
                </a:fld>
                <a:endParaRPr lang="en-US"/>
              </a:p>
            </c:rich>
          </c:tx>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D3B66"/>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0"/>
        <c:spPr>
          <a:solidFill>
            <a:srgbClr val="EE964B"/>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rgbClr val="0D3B66"/>
                    </a:solidFill>
                    <a:latin typeface="+mn-lt"/>
                    <a:ea typeface="+mn-ea"/>
                    <a:cs typeface="+mn-cs"/>
                  </a:defRPr>
                </a:pPr>
                <a:fld id="{C2EAD9B1-CF43-4081-B3D1-10F131468892}" type="CELLRANGE">
                  <a:rPr lang="en-US"/>
                  <a:pPr>
                    <a:defRPr sz="900" b="0" i="0" u="none" strike="noStrike" kern="1200" baseline="0">
                      <a:solidFill>
                        <a:srgbClr val="0D3B66"/>
                      </a:solidFill>
                      <a:latin typeface="+mn-lt"/>
                      <a:ea typeface="+mn-ea"/>
                      <a:cs typeface="+mn-cs"/>
                    </a:defRPr>
                  </a:pPr>
                  <a:t>[CELLRANGE]</a:t>
                </a:fld>
                <a:endParaRPr lang="en-US"/>
              </a:p>
            </c:rich>
          </c:tx>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D3B66"/>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1"/>
        <c:spPr>
          <a:solidFill>
            <a:srgbClr val="EE964B"/>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rgbClr val="0D3B66"/>
                    </a:solidFill>
                    <a:latin typeface="+mn-lt"/>
                    <a:ea typeface="+mn-ea"/>
                    <a:cs typeface="+mn-cs"/>
                  </a:defRPr>
                </a:pPr>
                <a:fld id="{9E1940BC-7F48-40AF-940E-8153CC2DE189}" type="CELLRANGE">
                  <a:rPr lang="en-US"/>
                  <a:pPr>
                    <a:defRPr sz="900" b="0" i="0" u="none" strike="noStrike" kern="1200" baseline="0">
                      <a:solidFill>
                        <a:srgbClr val="0D3B66"/>
                      </a:solidFill>
                      <a:latin typeface="+mn-lt"/>
                      <a:ea typeface="+mn-ea"/>
                      <a:cs typeface="+mn-cs"/>
                    </a:defRPr>
                  </a:pPr>
                  <a:t>[CELLRANGE]</a:t>
                </a:fld>
                <a:endParaRPr lang="en-US"/>
              </a:p>
            </c:rich>
          </c:tx>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D3B66"/>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2"/>
        <c:spPr>
          <a:solidFill>
            <a:srgbClr val="EE964B"/>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rgbClr val="0D3B66"/>
                    </a:solidFill>
                    <a:latin typeface="+mn-lt"/>
                    <a:ea typeface="+mn-ea"/>
                    <a:cs typeface="+mn-cs"/>
                  </a:defRPr>
                </a:pPr>
                <a:fld id="{BDD29B4C-FB4D-4D7F-8902-63C65D26E644}" type="CELLRANGE">
                  <a:rPr lang="en-US"/>
                  <a:pPr>
                    <a:defRPr sz="900" b="0" i="0" u="none" strike="noStrike" kern="1200" baseline="0">
                      <a:solidFill>
                        <a:srgbClr val="0D3B66"/>
                      </a:solidFill>
                      <a:latin typeface="+mn-lt"/>
                      <a:ea typeface="+mn-ea"/>
                      <a:cs typeface="+mn-cs"/>
                    </a:defRPr>
                  </a:pPr>
                  <a:t>[CELLRANGE]</a:t>
                </a:fld>
                <a:endParaRPr lang="en-US"/>
              </a:p>
            </c:rich>
          </c:tx>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D3B66"/>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3"/>
        <c:spPr>
          <a:solidFill>
            <a:srgbClr val="EE964B"/>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rgbClr val="0D3B66"/>
                    </a:solidFill>
                    <a:latin typeface="+mn-lt"/>
                    <a:ea typeface="+mn-ea"/>
                    <a:cs typeface="+mn-cs"/>
                  </a:defRPr>
                </a:pPr>
                <a:fld id="{356A3871-C069-4F77-BAC8-8C731AC04EE8}" type="CELLRANGE">
                  <a:rPr lang="en-US"/>
                  <a:pPr>
                    <a:defRPr sz="900" b="0" i="0" u="none" strike="noStrike" kern="1200" baseline="0">
                      <a:solidFill>
                        <a:srgbClr val="0D3B66"/>
                      </a:solidFill>
                      <a:latin typeface="+mn-lt"/>
                      <a:ea typeface="+mn-ea"/>
                      <a:cs typeface="+mn-cs"/>
                    </a:defRPr>
                  </a:pPr>
                  <a:t>[CELLRANGE]</a:t>
                </a:fld>
                <a:endParaRPr lang="en-US"/>
              </a:p>
            </c:rich>
          </c:tx>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D3B66"/>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4"/>
        <c:spPr>
          <a:solidFill>
            <a:srgbClr val="EE964B"/>
          </a:solidFill>
          <a:ln>
            <a:no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D3B66"/>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5"/>
        <c:spPr>
          <a:solidFill>
            <a:srgbClr val="EE964B"/>
          </a:solidFill>
          <a:ln>
            <a:noFill/>
          </a:ln>
          <a:effectLst/>
        </c:spPr>
        <c:dLbl>
          <c:idx val="0"/>
          <c:tx>
            <c:rich>
              <a:bodyPr rot="0" spcFirstLastPara="1" vertOverflow="ellipsis" vert="horz" wrap="square" lIns="38100" tIns="19050" rIns="38100" bIns="19050" anchor="ctr" anchorCtr="1">
                <a:spAutoFit/>
              </a:bodyPr>
              <a:lstStyle/>
              <a:p>
                <a:pPr>
                  <a:defRPr sz="1000" b="0" i="0" u="none" strike="noStrike" kern="1200" baseline="0">
                    <a:solidFill>
                      <a:srgbClr val="0D3B66"/>
                    </a:solidFill>
                    <a:latin typeface="Times New Roman" panose="02020603050405020304" pitchFamily="18" charset="0"/>
                    <a:ea typeface="+mn-ea"/>
                    <a:cs typeface="Times New Roman" panose="02020603050405020304" pitchFamily="18" charset="0"/>
                  </a:defRPr>
                </a:pPr>
                <a:fld id="{72C91EB1-A980-40FD-8631-DD7251B0C45E}" type="CELLRANGE">
                  <a:rPr lang="en-US"/>
                  <a:pPr>
                    <a:defRPr sz="1000">
                      <a:solidFill>
                        <a:srgbClr val="0D3B66"/>
                      </a:solidFill>
                      <a:latin typeface="Times New Roman" panose="02020603050405020304" pitchFamily="18" charset="0"/>
                      <a:cs typeface="Times New Roman" panose="02020603050405020304" pitchFamily="18" charset="0"/>
                    </a:defRPr>
                  </a:pPr>
                  <a:t>[CELLRANGE]</a:t>
                </a:fld>
                <a:endParaRPr lang="en-US"/>
              </a:p>
            </c:rich>
          </c:tx>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D3B66"/>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6"/>
        <c:spPr>
          <a:solidFill>
            <a:srgbClr val="EE964B"/>
          </a:solidFill>
          <a:ln>
            <a:noFill/>
          </a:ln>
          <a:effectLst/>
        </c:spPr>
        <c:dLbl>
          <c:idx val="0"/>
          <c:tx>
            <c:rich>
              <a:bodyPr rot="0" spcFirstLastPara="1" vertOverflow="ellipsis" vert="horz" wrap="square" lIns="38100" tIns="19050" rIns="38100" bIns="19050" anchor="ctr" anchorCtr="1">
                <a:spAutoFit/>
              </a:bodyPr>
              <a:lstStyle/>
              <a:p>
                <a:pPr>
                  <a:defRPr sz="1000" b="0" i="0" u="none" strike="noStrike" kern="1200" baseline="0">
                    <a:solidFill>
                      <a:srgbClr val="0D3B66"/>
                    </a:solidFill>
                    <a:latin typeface="Times New Roman" panose="02020603050405020304" pitchFamily="18" charset="0"/>
                    <a:ea typeface="+mn-ea"/>
                    <a:cs typeface="Times New Roman" panose="02020603050405020304" pitchFamily="18" charset="0"/>
                  </a:defRPr>
                </a:pPr>
                <a:fld id="{09B23B2D-6551-4D3E-87D0-9A1BBDEAEE63}" type="CELLRANGE">
                  <a:rPr lang="en-US"/>
                  <a:pPr>
                    <a:defRPr sz="1000">
                      <a:solidFill>
                        <a:srgbClr val="0D3B66"/>
                      </a:solidFill>
                      <a:latin typeface="Times New Roman" panose="02020603050405020304" pitchFamily="18" charset="0"/>
                      <a:cs typeface="Times New Roman" panose="02020603050405020304" pitchFamily="18" charset="0"/>
                    </a:defRPr>
                  </a:pPr>
                  <a:t>[CELLRANGE]</a:t>
                </a:fld>
                <a:endParaRPr lang="en-US"/>
              </a:p>
            </c:rich>
          </c:tx>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D3B66"/>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7"/>
        <c:spPr>
          <a:solidFill>
            <a:srgbClr val="EE964B"/>
          </a:solidFill>
          <a:ln>
            <a:noFill/>
          </a:ln>
          <a:effectLst/>
        </c:spPr>
        <c:dLbl>
          <c:idx val="0"/>
          <c:tx>
            <c:rich>
              <a:bodyPr rot="0" spcFirstLastPara="1" vertOverflow="ellipsis" vert="horz" wrap="square" lIns="38100" tIns="19050" rIns="38100" bIns="19050" anchor="ctr" anchorCtr="1">
                <a:spAutoFit/>
              </a:bodyPr>
              <a:lstStyle/>
              <a:p>
                <a:pPr>
                  <a:defRPr sz="1000" b="0" i="0" u="none" strike="noStrike" kern="1200" baseline="0">
                    <a:solidFill>
                      <a:srgbClr val="0D3B66"/>
                    </a:solidFill>
                    <a:latin typeface="Times New Roman" panose="02020603050405020304" pitchFamily="18" charset="0"/>
                    <a:ea typeface="+mn-ea"/>
                    <a:cs typeface="Times New Roman" panose="02020603050405020304" pitchFamily="18" charset="0"/>
                  </a:defRPr>
                </a:pPr>
                <a:fld id="{A6398594-B07B-481D-9BA5-6223F4F3BE93}" type="CELLRANGE">
                  <a:rPr lang="en-US"/>
                  <a:pPr>
                    <a:defRPr sz="1000">
                      <a:solidFill>
                        <a:srgbClr val="0D3B66"/>
                      </a:solidFill>
                      <a:latin typeface="Times New Roman" panose="02020603050405020304" pitchFamily="18" charset="0"/>
                      <a:cs typeface="Times New Roman" panose="02020603050405020304" pitchFamily="18" charset="0"/>
                    </a:defRPr>
                  </a:pPr>
                  <a:t>[CELLRANGE]</a:t>
                </a:fld>
                <a:endParaRPr lang="en-US"/>
              </a:p>
            </c:rich>
          </c:tx>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D3B66"/>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8"/>
        <c:spPr>
          <a:solidFill>
            <a:srgbClr val="EE964B"/>
          </a:solidFill>
          <a:ln>
            <a:noFill/>
          </a:ln>
          <a:effectLst/>
        </c:spPr>
        <c:dLbl>
          <c:idx val="0"/>
          <c:tx>
            <c:rich>
              <a:bodyPr rot="0" spcFirstLastPara="1" vertOverflow="ellipsis" vert="horz" wrap="square" lIns="38100" tIns="19050" rIns="38100" bIns="19050" anchor="ctr" anchorCtr="1">
                <a:spAutoFit/>
              </a:bodyPr>
              <a:lstStyle/>
              <a:p>
                <a:pPr>
                  <a:defRPr sz="1000" b="0" i="0" u="none" strike="noStrike" kern="1200" baseline="0">
                    <a:solidFill>
                      <a:srgbClr val="0D3B66"/>
                    </a:solidFill>
                    <a:latin typeface="Times New Roman" panose="02020603050405020304" pitchFamily="18" charset="0"/>
                    <a:ea typeface="+mn-ea"/>
                    <a:cs typeface="Times New Roman" panose="02020603050405020304" pitchFamily="18" charset="0"/>
                  </a:defRPr>
                </a:pPr>
                <a:fld id="{641D2071-2096-4596-ADC9-64A510F49D6B}" type="CELLRANGE">
                  <a:rPr lang="en-US"/>
                  <a:pPr>
                    <a:defRPr sz="1000">
                      <a:solidFill>
                        <a:srgbClr val="0D3B66"/>
                      </a:solidFill>
                      <a:latin typeface="Times New Roman" panose="02020603050405020304" pitchFamily="18" charset="0"/>
                      <a:cs typeface="Times New Roman" panose="02020603050405020304" pitchFamily="18" charset="0"/>
                    </a:defRPr>
                  </a:pPr>
                  <a:t>[CELLRANGE]</a:t>
                </a:fld>
                <a:endParaRPr lang="en-US"/>
              </a:p>
            </c:rich>
          </c:tx>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D3B66"/>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9"/>
        <c:spPr>
          <a:solidFill>
            <a:srgbClr val="EE964B"/>
          </a:solidFill>
          <a:ln>
            <a:noFill/>
          </a:ln>
          <a:effectLst/>
        </c:spPr>
        <c:dLbl>
          <c:idx val="0"/>
          <c:tx>
            <c:rich>
              <a:bodyPr rot="0" spcFirstLastPara="1" vertOverflow="ellipsis" vert="horz" wrap="square" lIns="38100" tIns="19050" rIns="38100" bIns="19050" anchor="ctr" anchorCtr="1">
                <a:spAutoFit/>
              </a:bodyPr>
              <a:lstStyle/>
              <a:p>
                <a:pPr>
                  <a:defRPr sz="1000" b="0" i="0" u="none" strike="noStrike" kern="1200" baseline="0">
                    <a:solidFill>
                      <a:srgbClr val="0D3B66"/>
                    </a:solidFill>
                    <a:latin typeface="Times New Roman" panose="02020603050405020304" pitchFamily="18" charset="0"/>
                    <a:ea typeface="+mn-ea"/>
                    <a:cs typeface="Times New Roman" panose="02020603050405020304" pitchFamily="18" charset="0"/>
                  </a:defRPr>
                </a:pPr>
                <a:fld id="{4346C157-0841-41FB-A880-A7E406A2CF35}" type="CELLRANGE">
                  <a:rPr lang="en-US"/>
                  <a:pPr>
                    <a:defRPr sz="1000">
                      <a:solidFill>
                        <a:srgbClr val="0D3B66"/>
                      </a:solidFill>
                      <a:latin typeface="Times New Roman" panose="02020603050405020304" pitchFamily="18" charset="0"/>
                      <a:cs typeface="Times New Roman" panose="02020603050405020304" pitchFamily="18" charset="0"/>
                    </a:defRPr>
                  </a:pPr>
                  <a:t>[CELLRANGE]</a:t>
                </a:fld>
                <a:endParaRPr lang="en-US"/>
              </a:p>
            </c:rich>
          </c:tx>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D3B66"/>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0"/>
      </c:pivotFmt>
      <c:pivotFmt>
        <c:idx val="21"/>
        <c:spPr>
          <a:solidFill>
            <a:srgbClr val="EE964B"/>
          </a:solidFill>
          <a:ln>
            <a:noFill/>
          </a:ln>
          <a:effectLst/>
        </c:spPr>
        <c:dLbl>
          <c:idx val="0"/>
          <c:tx>
            <c:rich>
              <a:bodyPr rot="0" spcFirstLastPara="1" vertOverflow="ellipsis" vert="horz" wrap="square" lIns="38100" tIns="19050" rIns="38100" bIns="19050" anchor="ctr" anchorCtr="1">
                <a:spAutoFit/>
              </a:bodyPr>
              <a:lstStyle/>
              <a:p>
                <a:pPr>
                  <a:defRPr sz="1000" b="0" i="0" u="none" strike="noStrike" kern="1200" baseline="0">
                    <a:solidFill>
                      <a:srgbClr val="0D3B66"/>
                    </a:solidFill>
                    <a:latin typeface="Times New Roman" panose="02020603050405020304" pitchFamily="18" charset="0"/>
                    <a:ea typeface="+mn-ea"/>
                    <a:cs typeface="Times New Roman" panose="02020603050405020304" pitchFamily="18" charset="0"/>
                  </a:defRPr>
                </a:pPr>
                <a:fld id="{CB973D83-300B-4B1C-BDA9-827BE3A53D34}" type="CELLRANGE">
                  <a:rPr lang="en-US"/>
                  <a:pPr>
                    <a:defRPr sz="1000">
                      <a:solidFill>
                        <a:srgbClr val="0D3B66"/>
                      </a:solidFill>
                      <a:latin typeface="Times New Roman" panose="02020603050405020304" pitchFamily="18" charset="0"/>
                      <a:cs typeface="Times New Roman" panose="02020603050405020304" pitchFamily="18" charset="0"/>
                    </a:defRPr>
                  </a:pPr>
                  <a:t>[CELLRANGE]</a:t>
                </a:fld>
                <a:endParaRPr lang="en-US"/>
              </a:p>
            </c:rich>
          </c:tx>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D3B66"/>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barChart>
        <c:barDir val="col"/>
        <c:grouping val="clustered"/>
        <c:varyColors val="0"/>
        <c:ser>
          <c:idx val="0"/>
          <c:order val="0"/>
          <c:tx>
            <c:strRef>
              <c:f>Analysis!$C$119:$C$124</c:f>
              <c:strCache>
                <c:ptCount val="1"/>
                <c:pt idx="0">
                  <c:v>Total</c:v>
                </c:pt>
              </c:strCache>
            </c:strRef>
          </c:tx>
          <c:spPr>
            <a:solidFill>
              <a:srgbClr val="EE964B"/>
            </a:solidFill>
            <a:ln>
              <a:noFill/>
            </a:ln>
            <a:effectLst/>
          </c:spPr>
          <c:invertIfNegative val="0"/>
          <c:dLbls>
            <c:dLbl>
              <c:idx val="0"/>
              <c:tx>
                <c:rich>
                  <a:bodyPr/>
                  <a:lstStyle/>
                  <a:p>
                    <a:fld id="{72C91EB1-A980-40FD-8631-DD7251B0C45E}"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860B-4C20-9BD0-BA0EB9CCDBDB}"/>
                </c:ext>
              </c:extLst>
            </c:dLbl>
            <c:dLbl>
              <c:idx val="1"/>
              <c:tx>
                <c:rich>
                  <a:bodyPr/>
                  <a:lstStyle/>
                  <a:p>
                    <a:fld id="{09B23B2D-6551-4D3E-87D0-9A1BBDEAEE63}"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860B-4C20-9BD0-BA0EB9CCDBDB}"/>
                </c:ext>
              </c:extLst>
            </c:dLbl>
            <c:dLbl>
              <c:idx val="2"/>
              <c:tx>
                <c:rich>
                  <a:bodyPr/>
                  <a:lstStyle/>
                  <a:p>
                    <a:fld id="{A6398594-B07B-481D-9BA5-6223F4F3BE93}"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860B-4C20-9BD0-BA0EB9CCDBDB}"/>
                </c:ext>
              </c:extLst>
            </c:dLbl>
            <c:dLbl>
              <c:idx val="3"/>
              <c:tx>
                <c:rich>
                  <a:bodyPr/>
                  <a:lstStyle/>
                  <a:p>
                    <a:fld id="{CB973D83-300B-4B1C-BDA9-827BE3A53D34}"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860B-4C20-9BD0-BA0EB9CCDBDB}"/>
                </c:ext>
              </c:extLst>
            </c:dLbl>
            <c:dLbl>
              <c:idx val="4"/>
              <c:tx>
                <c:rich>
                  <a:bodyPr/>
                  <a:lstStyle/>
                  <a:p>
                    <a:fld id="{641D2071-2096-4596-ADC9-64A510F49D6B}"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860B-4C20-9BD0-BA0EB9CCDBDB}"/>
                </c:ext>
              </c:extLst>
            </c:dLbl>
            <c:dLbl>
              <c:idx val="5"/>
              <c:tx>
                <c:rich>
                  <a:bodyPr/>
                  <a:lstStyle/>
                  <a:p>
                    <a:fld id="{4346C157-0841-41FB-A880-A7E406A2CF35}"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860B-4C20-9BD0-BA0EB9CCDBDB}"/>
                </c:ext>
              </c:extLst>
            </c:dLbl>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D3B66"/>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Analysis!$C$119:$C$124</c:f>
              <c:strCache>
                <c:ptCount val="6"/>
                <c:pt idx="0">
                  <c:v>Paseo</c:v>
                </c:pt>
                <c:pt idx="1">
                  <c:v>VTT</c:v>
                </c:pt>
                <c:pt idx="2">
                  <c:v>Amarilla</c:v>
                </c:pt>
                <c:pt idx="3">
                  <c:v>Carretera</c:v>
                </c:pt>
                <c:pt idx="4">
                  <c:v>Velo</c:v>
                </c:pt>
                <c:pt idx="5">
                  <c:v>Montana</c:v>
                </c:pt>
              </c:strCache>
            </c:strRef>
          </c:cat>
          <c:val>
            <c:numRef>
              <c:f>Analysis!$C$119:$C$124</c:f>
              <c:numCache>
                <c:formatCode>[$$-409]#,##0.00</c:formatCode>
                <c:ptCount val="6"/>
                <c:pt idx="0">
                  <c:v>7395169.7199999988</c:v>
                </c:pt>
                <c:pt idx="1">
                  <c:v>4312845.580000001</c:v>
                </c:pt>
                <c:pt idx="2">
                  <c:v>4064309.06</c:v>
                </c:pt>
                <c:pt idx="3">
                  <c:v>3576072.0500000003</c:v>
                </c:pt>
                <c:pt idx="4">
                  <c:v>3368085.41</c:v>
                </c:pt>
                <c:pt idx="5">
                  <c:v>3313993.6799999983</c:v>
                </c:pt>
              </c:numCache>
            </c:numRef>
          </c:val>
          <c:extLst>
            <c:ext xmlns:c15="http://schemas.microsoft.com/office/drawing/2012/chart" uri="{02D57815-91ED-43cb-92C2-25804820EDAC}">
              <c15:datalabelsRange>
                <c15:f>Analysis!$C$119:$C$124</c15:f>
                <c15:dlblRangeCache>
                  <c:ptCount val="6"/>
                  <c:pt idx="0">
                    <c:v>$7.4M</c:v>
                  </c:pt>
                  <c:pt idx="1">
                    <c:v>$4.31M</c:v>
                  </c:pt>
                  <c:pt idx="2">
                    <c:v>$4.06M</c:v>
                  </c:pt>
                  <c:pt idx="3">
                    <c:v>$3.37M</c:v>
                  </c:pt>
                  <c:pt idx="4">
                    <c:v>$3.31M</c:v>
                  </c:pt>
                  <c:pt idx="5">
                    <c:v>$3.58M</c:v>
                  </c:pt>
                </c15:dlblRangeCache>
              </c15:datalabelsRange>
            </c:ext>
            <c:ext xmlns:c16="http://schemas.microsoft.com/office/drawing/2014/chart" uri="{C3380CC4-5D6E-409C-BE32-E72D297353CC}">
              <c16:uniqueId val="{00000006-860B-4C20-9BD0-BA0EB9CCDBDB}"/>
            </c:ext>
          </c:extLst>
        </c:ser>
        <c:dLbls>
          <c:dLblPos val="inEnd"/>
          <c:showLegendKey val="0"/>
          <c:showVal val="1"/>
          <c:showCatName val="0"/>
          <c:showSerName val="0"/>
          <c:showPercent val="0"/>
          <c:showBubbleSize val="0"/>
        </c:dLbls>
        <c:gapWidth val="46"/>
        <c:overlap val="-27"/>
        <c:axId val="503159744"/>
        <c:axId val="511270064"/>
      </c:barChart>
      <c:catAx>
        <c:axId val="50315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Georgia" panose="02040502050405020303" pitchFamily="18" charset="0"/>
                <a:ea typeface="+mn-ea"/>
                <a:cs typeface="+mn-cs"/>
              </a:defRPr>
            </a:pPr>
            <a:endParaRPr lang="en-US"/>
          </a:p>
        </c:txPr>
        <c:crossAx val="511270064"/>
        <c:crosses val="autoZero"/>
        <c:auto val="1"/>
        <c:lblAlgn val="ctr"/>
        <c:lblOffset val="100"/>
        <c:noMultiLvlLbl val="0"/>
      </c:catAx>
      <c:valAx>
        <c:axId val="511270064"/>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1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crossAx val="503159744"/>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5400000" algn="t" rotWithShape="0">
        <a:prstClr val="black">
          <a:alpha val="40000"/>
        </a:prstClr>
      </a:outerShdw>
      <a:softEdge rad="3175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[ElectrifyLife_Sales Analysis.xlsx]Analysis!PivotTable2</c:name>
    <c:fmtId val="2"/>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Georgia" panose="02040502050405020303" pitchFamily="18" charset="0"/>
                <a:ea typeface="+mn-ea"/>
                <a:cs typeface="+mn-cs"/>
              </a:defRPr>
            </a:pPr>
            <a:r>
              <a:rPr lang="en-US" sz="1400" b="1" i="0" u="none" strike="noStrike" kern="1200" spc="0" baseline="0">
                <a:solidFill>
                  <a:sysClr val="windowText" lastClr="000000">
                    <a:lumMod val="65000"/>
                    <a:lumOff val="35000"/>
                  </a:sysClr>
                </a:solidFill>
                <a:latin typeface="Georgia" panose="02040502050405020303" pitchFamily="18" charset="0"/>
                <a:ea typeface="+mn-ea"/>
                <a:cs typeface="+mn-cs"/>
              </a:rPr>
              <a:t>Total Profit across Countries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Georgia" panose="02040502050405020303" pitchFamily="18" charset="0"/>
              <a:ea typeface="+mn-ea"/>
              <a:cs typeface="+mn-cs"/>
            </a:defRPr>
          </a:pPr>
          <a:endParaRPr lang="en-US"/>
        </a:p>
      </c:txPr>
    </c:title>
    <c:autoTitleDeleted val="0"/>
    <c:pivotFmts>
      <c:pivotFmt>
        <c:idx val="0"/>
        <c:spPr>
          <a:solidFill>
            <a:srgbClr val="CC99FF"/>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C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D3B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E964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E964B"/>
          </a:solidFill>
          <a:ln>
            <a:noFill/>
          </a:ln>
          <a:effectLst/>
        </c:spPr>
      </c:pivotFmt>
      <c:pivotFmt>
        <c:idx val="5"/>
        <c:spPr>
          <a:solidFill>
            <a:srgbClr val="EE964B"/>
          </a:solidFill>
          <a:ln>
            <a:noFill/>
          </a:ln>
          <a:effectLst/>
        </c:spPr>
      </c:pivotFmt>
      <c:pivotFmt>
        <c:idx val="6"/>
        <c:spPr>
          <a:solidFill>
            <a:srgbClr val="EE964B"/>
          </a:solidFill>
          <a:ln>
            <a:noFill/>
          </a:ln>
          <a:effectLst/>
        </c:spPr>
      </c:pivotFmt>
      <c:pivotFmt>
        <c:idx val="7"/>
        <c:spPr>
          <a:solidFill>
            <a:srgbClr val="EE964B"/>
          </a:solidFill>
          <a:ln>
            <a:noFill/>
          </a:ln>
          <a:effectLst/>
        </c:spPr>
      </c:pivotFmt>
      <c:pivotFmt>
        <c:idx val="8"/>
        <c:spPr>
          <a:solidFill>
            <a:srgbClr val="EE964B"/>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Analysis!$B$24</c:f>
              <c:strCache>
                <c:ptCount val="1"/>
                <c:pt idx="0">
                  <c:v>Total</c:v>
                </c:pt>
              </c:strCache>
            </c:strRef>
          </c:tx>
          <c:spPr>
            <a:solidFill>
              <a:srgbClr val="EE964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Analysis!$A$25:$A$30</c:f>
              <c:strCache>
                <c:ptCount val="5"/>
                <c:pt idx="0">
                  <c:v>Mexico</c:v>
                </c:pt>
                <c:pt idx="1">
                  <c:v>United States of America</c:v>
                </c:pt>
                <c:pt idx="2">
                  <c:v>Germany</c:v>
                </c:pt>
                <c:pt idx="3">
                  <c:v>Canada</c:v>
                </c:pt>
                <c:pt idx="4">
                  <c:v>France</c:v>
                </c:pt>
              </c:strCache>
            </c:strRef>
          </c:cat>
          <c:val>
            <c:numRef>
              <c:f>Analysis!$B$25:$B$30</c:f>
              <c:numCache>
                <c:formatCode>[$$-409]#,##0.00</c:formatCode>
                <c:ptCount val="5"/>
                <c:pt idx="0">
                  <c:v>4629705.7000000011</c:v>
                </c:pt>
                <c:pt idx="1">
                  <c:v>4885939.67</c:v>
                </c:pt>
                <c:pt idx="2">
                  <c:v>5124338.7000000011</c:v>
                </c:pt>
                <c:pt idx="3">
                  <c:v>5451114.2100000028</c:v>
                </c:pt>
                <c:pt idx="4">
                  <c:v>5939377.219999996</c:v>
                </c:pt>
              </c:numCache>
            </c:numRef>
          </c:val>
          <c:extLst>
            <c:ext xmlns:c16="http://schemas.microsoft.com/office/drawing/2014/chart" uri="{C3380CC4-5D6E-409C-BE32-E72D297353CC}">
              <c16:uniqueId val="{00000000-F3AA-44EA-B680-D16C53C0395D}"/>
            </c:ext>
          </c:extLst>
        </c:ser>
        <c:dLbls>
          <c:dLblPos val="outEnd"/>
          <c:showLegendKey val="0"/>
          <c:showVal val="1"/>
          <c:showCatName val="0"/>
          <c:showSerName val="0"/>
          <c:showPercent val="0"/>
          <c:showBubbleSize val="0"/>
        </c:dLbls>
        <c:gapWidth val="80"/>
        <c:axId val="260845887"/>
        <c:axId val="187625295"/>
      </c:barChart>
      <c:catAx>
        <c:axId val="26084588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Georgia" panose="02040502050405020303" pitchFamily="18" charset="0"/>
                <a:ea typeface="+mn-ea"/>
                <a:cs typeface="+mn-cs"/>
              </a:defRPr>
            </a:pPr>
            <a:endParaRPr lang="en-US"/>
          </a:p>
        </c:txPr>
        <c:crossAx val="187625295"/>
        <c:crosses val="autoZero"/>
        <c:auto val="1"/>
        <c:lblAlgn val="ctr"/>
        <c:lblOffset val="100"/>
        <c:noMultiLvlLbl val="0"/>
      </c:catAx>
      <c:valAx>
        <c:axId val="187625295"/>
        <c:scaling>
          <c:orientation val="minMax"/>
        </c:scaling>
        <c:delete val="1"/>
        <c:axPos val="b"/>
        <c:numFmt formatCode="[$$-409]#,##0.00" sourceLinked="1"/>
        <c:majorTickMark val="out"/>
        <c:minorTickMark val="none"/>
        <c:tickLblPos val="nextTo"/>
        <c:crossAx val="260845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[ElectrifyLife_Sales Analysis.xlsx]Analysis!PivotTable3</c:name>
    <c:fmtId val="0"/>
  </c:pivotSource>
  <c:chart>
    <c:title>
      <c:tx>
        <c:rich>
          <a:bodyPr rot="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Georgia" panose="02040502050405020303" pitchFamily="18" charset="0"/>
                <a:ea typeface="+mn-ea"/>
                <a:cs typeface="+mn-cs"/>
              </a:defRPr>
            </a:pPr>
            <a:r>
              <a:rPr lang="en-US" sz="1200" b="1" i="0" u="none" strike="noStrike" kern="1200" spc="0" baseline="0">
                <a:solidFill>
                  <a:sysClr val="windowText" lastClr="000000">
                    <a:lumMod val="65000"/>
                    <a:lumOff val="35000"/>
                  </a:sysClr>
                </a:solidFill>
                <a:latin typeface="Georgia" panose="02040502050405020303" pitchFamily="18" charset="0"/>
                <a:ea typeface="+mn-ea"/>
                <a:cs typeface="+mn-cs"/>
              </a:rPr>
              <a:t>Sales trends by Year and Season </a:t>
            </a:r>
          </a:p>
        </c:rich>
      </c:tx>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Georgia" panose="02040502050405020303" pitchFamily="18"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pivotFmt>
      <c:pivotFmt>
        <c:idx val="2"/>
        <c:spPr>
          <a:solidFill>
            <a:schemeClr val="accent1"/>
          </a:solidFill>
          <a:ln w="28575" cap="rnd">
            <a:solidFill>
              <a:schemeClr val="accent1"/>
            </a:solidFill>
            <a:round/>
          </a:ln>
          <a:effectLst/>
        </c:spPr>
      </c:pivotFmt>
      <c:pivotFmt>
        <c:idx val="3"/>
        <c:spPr>
          <a:solidFill>
            <a:schemeClr val="accent1"/>
          </a:solidFill>
          <a:ln w="28575" cap="rnd">
            <a:solidFill>
              <a:schemeClr val="accent1"/>
            </a:solidFill>
            <a:round/>
          </a:ln>
          <a:effectLst/>
        </c:spPr>
      </c:pivotFmt>
      <c:pivotFmt>
        <c:idx val="4"/>
        <c:spPr>
          <a:solidFill>
            <a:schemeClr val="accent1"/>
          </a:solidFill>
          <a:ln w="28575" cap="rnd">
            <a:solidFill>
              <a:schemeClr val="accent1"/>
            </a:solidFill>
            <a:round/>
          </a:ln>
          <a:effectLst/>
        </c:spPr>
      </c:pivotFmt>
      <c:pivotFmt>
        <c:idx val="5"/>
        <c:spPr>
          <a:solidFill>
            <a:schemeClr val="accent1"/>
          </a:solidFill>
          <a:ln w="28575" cap="rnd">
            <a:solidFill>
              <a:schemeClr val="accent1"/>
            </a:solidFill>
            <a:round/>
          </a:ln>
          <a:effectLst/>
        </c:spPr>
      </c:pivotFmt>
      <c:pivotFmt>
        <c:idx val="6"/>
        <c:spPr>
          <a:solidFill>
            <a:schemeClr val="accent1"/>
          </a:solidFill>
          <a:ln w="28575" cap="rnd">
            <a:solidFill>
              <a:schemeClr val="accent1"/>
            </a:solidFill>
            <a:round/>
          </a:ln>
          <a:effectLst/>
        </c:spPr>
      </c:pivotFmt>
      <c:pivotFmt>
        <c:idx val="7"/>
        <c:spPr>
          <a:solidFill>
            <a:schemeClr val="accent1"/>
          </a:solidFill>
          <a:ln w="28575" cap="rnd">
            <a:solidFill>
              <a:schemeClr val="accent1"/>
            </a:solidFill>
            <a:round/>
          </a:ln>
          <a:effectLst/>
        </c:spPr>
      </c:pivotFmt>
      <c:pivotFmt>
        <c:idx val="8"/>
        <c:spPr>
          <a:solidFill>
            <a:schemeClr val="accent1"/>
          </a:solidFill>
          <a:ln w="28575" cap="rnd">
            <a:solidFill>
              <a:schemeClr val="accent1"/>
            </a:solidFill>
            <a:round/>
          </a:ln>
          <a:effectLst/>
        </c:spPr>
      </c:pivotFmt>
      <c:pivotFmt>
        <c:idx val="9"/>
        <c:spPr>
          <a:solidFill>
            <a:schemeClr val="accent1"/>
          </a:solidFill>
          <a:ln w="28575" cap="rnd">
            <a:solidFill>
              <a:schemeClr val="accent1"/>
            </a:solidFill>
            <a:round/>
          </a:ln>
          <a:effectLst/>
        </c:spPr>
      </c:pivotFmt>
      <c:pivotFmt>
        <c:idx val="10"/>
        <c:spPr>
          <a:solidFill>
            <a:schemeClr val="accent1"/>
          </a:solidFill>
          <a:ln w="28575" cap="rnd">
            <a:solidFill>
              <a:schemeClr val="accent1"/>
            </a:solidFill>
            <a:round/>
          </a:ln>
          <a:effectLst/>
        </c:spPr>
      </c:pivotFmt>
      <c:pivotFmt>
        <c:idx val="11"/>
        <c:spPr>
          <a:solidFill>
            <a:schemeClr val="accent1"/>
          </a:solidFill>
          <a:ln w="28575" cap="rnd">
            <a:solidFill>
              <a:schemeClr val="accent1"/>
            </a:solidFill>
            <a:round/>
          </a:ln>
          <a:effectLst/>
        </c:spPr>
      </c:pivotFmt>
      <c:pivotFmt>
        <c:idx val="12"/>
        <c:spPr>
          <a:solidFill>
            <a:schemeClr val="accent1"/>
          </a:solidFill>
          <a:ln w="28575" cap="rnd">
            <a:solidFill>
              <a:schemeClr val="accent1"/>
            </a:solidFill>
            <a:round/>
          </a:ln>
          <a:effectLst/>
        </c:spPr>
      </c:pivotFmt>
      <c:pivotFmt>
        <c:idx val="13"/>
        <c:spPr>
          <a:solidFill>
            <a:schemeClr val="accent1"/>
          </a:solidFill>
          <a:ln w="28575" cap="rnd">
            <a:solidFill>
              <a:schemeClr val="accent1"/>
            </a:solidFill>
            <a:round/>
          </a:ln>
          <a:effectLst/>
        </c:spPr>
      </c:pivotFmt>
      <c:pivotFmt>
        <c:idx val="14"/>
        <c:spPr>
          <a:ln w="28575" cap="rnd">
            <a:solidFill>
              <a:srgbClr val="0D3B66"/>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Analysis!$B$50</c:f>
              <c:strCache>
                <c:ptCount val="1"/>
                <c:pt idx="0">
                  <c:v>Total</c:v>
                </c:pt>
              </c:strCache>
            </c:strRef>
          </c:tx>
          <c:spPr>
            <a:ln w="28575" cap="rnd">
              <a:solidFill>
                <a:srgbClr val="0D3B66"/>
              </a:solidFill>
              <a:round/>
            </a:ln>
            <a:effectLst/>
          </c:spPr>
          <c:marker>
            <c:symbol val="none"/>
          </c:marker>
          <c:cat>
            <c:multiLvlStrRef>
              <c:f>Analysis!$A$51:$A$56</c:f>
              <c:multiLvlStrCache>
                <c:ptCount val="4"/>
                <c:lvl>
                  <c:pt idx="0">
                    <c:v>Fall</c:v>
                  </c:pt>
                  <c:pt idx="1">
                    <c:v>Spring</c:v>
                  </c:pt>
                  <c:pt idx="2">
                    <c:v>Summer</c:v>
                  </c:pt>
                  <c:pt idx="3">
                    <c:v>Winter</c:v>
                  </c:pt>
                </c:lvl>
                <c:lvl>
                  <c:pt idx="0">
                    <c:v>2014</c:v>
                  </c:pt>
                </c:lvl>
              </c:multiLvlStrCache>
            </c:multiLvlStrRef>
          </c:cat>
          <c:val>
            <c:numRef>
              <c:f>Analysis!$B$51:$B$56</c:f>
              <c:numCache>
                <c:formatCode>[$$-409]#,##0.00</c:formatCode>
                <c:ptCount val="4"/>
                <c:pt idx="0">
                  <c:v>48317462.720000006</c:v>
                </c:pt>
                <c:pt idx="1">
                  <c:v>37523691.999999985</c:v>
                </c:pt>
                <c:pt idx="2">
                  <c:v>46972872.839999996</c:v>
                </c:pt>
                <c:pt idx="3">
                  <c:v>51808161.93999999</c:v>
                </c:pt>
              </c:numCache>
            </c:numRef>
          </c:val>
          <c:smooth val="0"/>
          <c:extLst>
            <c:ext xmlns:c16="http://schemas.microsoft.com/office/drawing/2014/chart" uri="{C3380CC4-5D6E-409C-BE32-E72D297353CC}">
              <c16:uniqueId val="{00000001-0738-4407-AF94-8F889A38CD7B}"/>
            </c:ext>
          </c:extLst>
        </c:ser>
        <c:dLbls>
          <c:showLegendKey val="0"/>
          <c:showVal val="0"/>
          <c:showCatName val="0"/>
          <c:showSerName val="0"/>
          <c:showPercent val="0"/>
          <c:showBubbleSize val="0"/>
        </c:dLbls>
        <c:smooth val="0"/>
        <c:axId val="902484480"/>
        <c:axId val="943618576"/>
      </c:lineChart>
      <c:catAx>
        <c:axId val="90248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Georgia" panose="02040502050405020303" pitchFamily="18" charset="0"/>
                <a:ea typeface="+mn-ea"/>
                <a:cs typeface="+mn-cs"/>
              </a:defRPr>
            </a:pPr>
            <a:endParaRPr lang="en-US"/>
          </a:p>
        </c:txPr>
        <c:crossAx val="943618576"/>
        <c:crosses val="autoZero"/>
        <c:auto val="1"/>
        <c:lblAlgn val="ctr"/>
        <c:lblOffset val="100"/>
        <c:noMultiLvlLbl val="0"/>
      </c:catAx>
      <c:valAx>
        <c:axId val="943618576"/>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lgn="ctr" rtl="0">
              <a:defRPr lang="en-US" sz="105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crossAx val="902484480"/>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[ElectrifyLife_Sales Analysis.xlsx]Analysis!PivotTable5</c:name>
    <c:fmtId val="2"/>
  </c:pivotSource>
  <c:chart>
    <c:title>
      <c:tx>
        <c:rich>
          <a:bodyPr rot="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Georgia" panose="02040502050405020303" pitchFamily="18" charset="0"/>
                <a:ea typeface="+mn-ea"/>
                <a:cs typeface="+mn-cs"/>
              </a:defRPr>
            </a:pPr>
            <a:r>
              <a:rPr lang="en-US" sz="1200" b="1" i="0" u="none" strike="noStrike" kern="1200" spc="0" baseline="0">
                <a:solidFill>
                  <a:sysClr val="windowText" lastClr="000000">
                    <a:lumMod val="65000"/>
                    <a:lumOff val="35000"/>
                  </a:sysClr>
                </a:solidFill>
                <a:latin typeface="Georgia" panose="02040502050405020303" pitchFamily="18" charset="0"/>
                <a:ea typeface="+mn-ea"/>
                <a:cs typeface="+mn-cs"/>
              </a:rPr>
              <a:t>Discount strategy Impact on Sales across Segments</a:t>
            </a:r>
          </a:p>
        </c:rich>
      </c:tx>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Georgia" panose="02040502050405020303" pitchFamily="18" charset="0"/>
              <a:ea typeface="+mn-ea"/>
              <a:cs typeface="+mn-cs"/>
            </a:defRPr>
          </a:pPr>
          <a:endParaRPr lang="en-US"/>
        </a:p>
      </c:txPr>
    </c:title>
    <c:autoTitleDeleted val="0"/>
    <c:pivotFmts>
      <c:pivotFmt>
        <c:idx val="0"/>
        <c:spPr>
          <a:solidFill>
            <a:srgbClr val="0D3B66"/>
          </a:solidFill>
          <a:ln>
            <a:noFill/>
          </a:ln>
          <a:effectLst/>
        </c:spPr>
        <c:marker>
          <c:symbol val="none"/>
        </c:marker>
      </c:pivotFmt>
      <c:pivotFmt>
        <c:idx val="1"/>
        <c:spPr>
          <a:solidFill>
            <a:schemeClr val="accent4">
              <a:lumMod val="75000"/>
            </a:schemeClr>
          </a:solidFill>
          <a:ln>
            <a:noFill/>
          </a:ln>
          <a:effectLst/>
        </c:spPr>
        <c:marker>
          <c:symbol val="none"/>
        </c:marker>
      </c:pivotFmt>
      <c:pivotFmt>
        <c:idx val="2"/>
        <c:spPr>
          <a:solidFill>
            <a:srgbClr val="EE964B"/>
          </a:solidFill>
          <a:ln>
            <a:noFill/>
          </a:ln>
          <a:effectLst/>
        </c:spPr>
        <c:marker>
          <c:symbol val="none"/>
        </c:marker>
      </c:pivotFmt>
      <c:pivotFmt>
        <c:idx val="3"/>
        <c:spPr>
          <a:solidFill>
            <a:schemeClr val="accent4">
              <a:lumMod val="60000"/>
              <a:lumOff val="40000"/>
            </a:schemeClr>
          </a:solidFill>
          <a:ln>
            <a:noFill/>
          </a:ln>
          <a:effectLst/>
        </c:spPr>
        <c:marker>
          <c:symbol val="none"/>
        </c:marker>
      </c:pivotFmt>
    </c:pivotFmts>
    <c:plotArea>
      <c:layout/>
      <c:barChart>
        <c:barDir val="col"/>
        <c:grouping val="stacked"/>
        <c:varyColors val="0"/>
        <c:ser>
          <c:idx val="0"/>
          <c:order val="0"/>
          <c:tx>
            <c:strRef>
              <c:f>Analysis!$B$78:$B$79</c:f>
              <c:strCache>
                <c:ptCount val="1"/>
                <c:pt idx="0">
                  <c:v>High</c:v>
                </c:pt>
              </c:strCache>
            </c:strRef>
          </c:tx>
          <c:spPr>
            <a:solidFill>
              <a:srgbClr val="0D3B66"/>
            </a:solidFill>
            <a:ln>
              <a:noFill/>
            </a:ln>
            <a:effectLst/>
          </c:spPr>
          <c:invertIfNegative val="0"/>
          <c:cat>
            <c:strRef>
              <c:f>Analysis!$A$80:$A$85</c:f>
              <c:strCache>
                <c:ptCount val="5"/>
                <c:pt idx="0">
                  <c:v>Government</c:v>
                </c:pt>
                <c:pt idx="1">
                  <c:v>Small Business</c:v>
                </c:pt>
                <c:pt idx="2">
                  <c:v>Enterprise</c:v>
                </c:pt>
                <c:pt idx="3">
                  <c:v>Midmarket</c:v>
                </c:pt>
                <c:pt idx="4">
                  <c:v>Channel Partners</c:v>
                </c:pt>
              </c:strCache>
            </c:strRef>
          </c:cat>
          <c:val>
            <c:numRef>
              <c:f>Analysis!$B$80:$B$85</c:f>
              <c:numCache>
                <c:formatCode>[$$-409]#,##0.00</c:formatCode>
                <c:ptCount val="5"/>
                <c:pt idx="0">
                  <c:v>25466243.99000001</c:v>
                </c:pt>
                <c:pt idx="1">
                  <c:v>18699492</c:v>
                </c:pt>
                <c:pt idx="2">
                  <c:v>9173005</c:v>
                </c:pt>
                <c:pt idx="3">
                  <c:v>1419114.2999999998</c:v>
                </c:pt>
                <c:pt idx="4">
                  <c:v>878544.60000000009</c:v>
                </c:pt>
              </c:numCache>
            </c:numRef>
          </c:val>
          <c:extLst>
            <c:ext xmlns:c16="http://schemas.microsoft.com/office/drawing/2014/chart" uri="{C3380CC4-5D6E-409C-BE32-E72D297353CC}">
              <c16:uniqueId val="{00000000-F31C-450C-8DC9-D5E4226EE865}"/>
            </c:ext>
          </c:extLst>
        </c:ser>
        <c:ser>
          <c:idx val="1"/>
          <c:order val="1"/>
          <c:tx>
            <c:strRef>
              <c:f>Analysis!$C$78:$C$79</c:f>
              <c:strCache>
                <c:ptCount val="1"/>
                <c:pt idx="0">
                  <c:v>Medium</c:v>
                </c:pt>
              </c:strCache>
            </c:strRef>
          </c:tx>
          <c:spPr>
            <a:solidFill>
              <a:schemeClr val="accent4">
                <a:lumMod val="75000"/>
              </a:schemeClr>
            </a:solidFill>
            <a:ln>
              <a:noFill/>
            </a:ln>
            <a:effectLst/>
          </c:spPr>
          <c:invertIfNegative val="0"/>
          <c:cat>
            <c:strRef>
              <c:f>Analysis!$A$80:$A$85</c:f>
              <c:strCache>
                <c:ptCount val="5"/>
                <c:pt idx="0">
                  <c:v>Government</c:v>
                </c:pt>
                <c:pt idx="1">
                  <c:v>Small Business</c:v>
                </c:pt>
                <c:pt idx="2">
                  <c:v>Enterprise</c:v>
                </c:pt>
                <c:pt idx="3">
                  <c:v>Midmarket</c:v>
                </c:pt>
                <c:pt idx="4">
                  <c:v>Channel Partners</c:v>
                </c:pt>
              </c:strCache>
            </c:strRef>
          </c:cat>
          <c:val>
            <c:numRef>
              <c:f>Analysis!$C$80:$C$85</c:f>
              <c:numCache>
                <c:formatCode>[$$-409]#,##0.00</c:formatCode>
                <c:ptCount val="5"/>
                <c:pt idx="0">
                  <c:v>22699790.799999993</c:v>
                </c:pt>
                <c:pt idx="1">
                  <c:v>27272958</c:v>
                </c:pt>
                <c:pt idx="2">
                  <c:v>8453347.5</c:v>
                </c:pt>
                <c:pt idx="3">
                  <c:v>1301610.45</c:v>
                </c:pt>
                <c:pt idx="4">
                  <c:v>809231.5199999999</c:v>
                </c:pt>
              </c:numCache>
            </c:numRef>
          </c:val>
          <c:extLst>
            <c:ext xmlns:c16="http://schemas.microsoft.com/office/drawing/2014/chart" uri="{C3380CC4-5D6E-409C-BE32-E72D297353CC}">
              <c16:uniqueId val="{00000001-F31C-450C-8DC9-D5E4226EE865}"/>
            </c:ext>
          </c:extLst>
        </c:ser>
        <c:ser>
          <c:idx val="2"/>
          <c:order val="2"/>
          <c:tx>
            <c:strRef>
              <c:f>Analysis!$D$78:$D$79</c:f>
              <c:strCache>
                <c:ptCount val="1"/>
                <c:pt idx="0">
                  <c:v>Low</c:v>
                </c:pt>
              </c:strCache>
            </c:strRef>
          </c:tx>
          <c:spPr>
            <a:solidFill>
              <a:srgbClr val="EE964B"/>
            </a:solidFill>
            <a:ln>
              <a:noFill/>
            </a:ln>
            <a:effectLst/>
          </c:spPr>
          <c:invertIfNegative val="0"/>
          <c:cat>
            <c:strRef>
              <c:f>Analysis!$A$80:$A$85</c:f>
              <c:strCache>
                <c:ptCount val="5"/>
                <c:pt idx="0">
                  <c:v>Government</c:v>
                </c:pt>
                <c:pt idx="1">
                  <c:v>Small Business</c:v>
                </c:pt>
                <c:pt idx="2">
                  <c:v>Enterprise</c:v>
                </c:pt>
                <c:pt idx="3">
                  <c:v>Midmarket</c:v>
                </c:pt>
                <c:pt idx="4">
                  <c:v>Channel Partners</c:v>
                </c:pt>
              </c:strCache>
            </c:strRef>
          </c:cat>
          <c:val>
            <c:numRef>
              <c:f>Analysis!$D$80:$D$85</c:f>
              <c:numCache>
                <c:formatCode>[$$-409]#,##0.00</c:formatCode>
                <c:ptCount val="5"/>
                <c:pt idx="0">
                  <c:v>24674059.990000002</c:v>
                </c:pt>
                <c:pt idx="1">
                  <c:v>19146039</c:v>
                </c:pt>
                <c:pt idx="2">
                  <c:v>10620411.25</c:v>
                </c:pt>
                <c:pt idx="3">
                  <c:v>450484.50000000006</c:v>
                </c:pt>
                <c:pt idx="4">
                  <c:v>695166.59999999986</c:v>
                </c:pt>
              </c:numCache>
            </c:numRef>
          </c:val>
          <c:extLst>
            <c:ext xmlns:c16="http://schemas.microsoft.com/office/drawing/2014/chart" uri="{C3380CC4-5D6E-409C-BE32-E72D297353CC}">
              <c16:uniqueId val="{00000002-F31C-450C-8DC9-D5E4226EE865}"/>
            </c:ext>
          </c:extLst>
        </c:ser>
        <c:ser>
          <c:idx val="3"/>
          <c:order val="3"/>
          <c:tx>
            <c:strRef>
              <c:f>Analysis!$E$78:$E$79</c:f>
              <c:strCache>
                <c:ptCount val="1"/>
                <c:pt idx="0">
                  <c:v>None</c:v>
                </c:pt>
              </c:strCache>
            </c:strRef>
          </c:tx>
          <c:spPr>
            <a:solidFill>
              <a:schemeClr val="accent4">
                <a:lumMod val="60000"/>
                <a:lumOff val="40000"/>
              </a:schemeClr>
            </a:solidFill>
            <a:ln>
              <a:noFill/>
            </a:ln>
            <a:effectLst/>
          </c:spPr>
          <c:invertIfNegative val="0"/>
          <c:cat>
            <c:strRef>
              <c:f>Analysis!$A$80:$A$85</c:f>
              <c:strCache>
                <c:ptCount val="5"/>
                <c:pt idx="0">
                  <c:v>Government</c:v>
                </c:pt>
                <c:pt idx="1">
                  <c:v>Small Business</c:v>
                </c:pt>
                <c:pt idx="2">
                  <c:v>Enterprise</c:v>
                </c:pt>
                <c:pt idx="3">
                  <c:v>Midmarket</c:v>
                </c:pt>
                <c:pt idx="4">
                  <c:v>Channel Partners</c:v>
                </c:pt>
              </c:strCache>
            </c:strRef>
          </c:cat>
          <c:val>
            <c:numRef>
              <c:f>Analysis!$E$80:$E$85</c:f>
              <c:numCache>
                <c:formatCode>[$$-409]#,##0.00</c:formatCode>
                <c:ptCount val="5"/>
                <c:pt idx="0">
                  <c:v>5997056</c:v>
                </c:pt>
                <c:pt idx="1">
                  <c:v>3066000</c:v>
                </c:pt>
                <c:pt idx="2">
                  <c:v>2877500</c:v>
                </c:pt>
                <c:pt idx="3">
                  <c:v>500070</c:v>
                </c:pt>
                <c:pt idx="4">
                  <c:v>422064</c:v>
                </c:pt>
              </c:numCache>
            </c:numRef>
          </c:val>
          <c:extLst>
            <c:ext xmlns:c16="http://schemas.microsoft.com/office/drawing/2014/chart" uri="{C3380CC4-5D6E-409C-BE32-E72D297353CC}">
              <c16:uniqueId val="{00000003-F31C-450C-8DC9-D5E4226EE865}"/>
            </c:ext>
          </c:extLst>
        </c:ser>
        <c:dLbls>
          <c:showLegendKey val="0"/>
          <c:showVal val="0"/>
          <c:showCatName val="0"/>
          <c:showSerName val="0"/>
          <c:showPercent val="0"/>
          <c:showBubbleSize val="0"/>
        </c:dLbls>
        <c:gapWidth val="111"/>
        <c:overlap val="100"/>
        <c:axId val="1029749647"/>
        <c:axId val="962609519"/>
      </c:barChart>
      <c:catAx>
        <c:axId val="1029749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Georgia" panose="02040502050405020303" pitchFamily="18" charset="0"/>
                <a:ea typeface="+mn-ea"/>
                <a:cs typeface="+mn-cs"/>
              </a:defRPr>
            </a:pPr>
            <a:endParaRPr lang="en-US"/>
          </a:p>
        </c:txPr>
        <c:crossAx val="962609519"/>
        <c:crosses val="autoZero"/>
        <c:auto val="1"/>
        <c:lblAlgn val="ctr"/>
        <c:lblOffset val="100"/>
        <c:noMultiLvlLbl val="0"/>
      </c:catAx>
      <c:valAx>
        <c:axId val="962609519"/>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05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crossAx val="1029749647"/>
        <c:crosses val="autoZero"/>
        <c:crossBetween val="between"/>
        <c:dispUnits>
          <c:builtInUnit val="millions"/>
          <c:dispUnitsLbl>
            <c:spPr>
              <a:noFill/>
              <a:ln>
                <a:noFill/>
              </a:ln>
              <a:effectLst/>
            </c:spPr>
            <c:txPr>
              <a:bodyPr rot="-5400000" spcFirstLastPara="1" vertOverflow="ellipsis" vert="horz" wrap="square" anchor="ctr" anchorCtr="1"/>
              <a:lstStyle/>
              <a:p>
                <a:pPr>
                  <a:defRPr lang="en-US"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dispUnitsLbl>
        </c:dispUnits>
      </c:valAx>
      <c:spPr>
        <a:noFill/>
        <a:ln>
          <a:noFill/>
        </a:ln>
        <a:effectLst/>
      </c:spPr>
    </c:plotArea>
    <c:legend>
      <c:legendPos val="b"/>
      <c:layout>
        <c:manualLayout>
          <c:xMode val="edge"/>
          <c:yMode val="edge"/>
          <c:x val="0.30991859013125139"/>
          <c:y val="0.93844205080436793"/>
          <c:w val="0.52235321389542011"/>
          <c:h val="6.155784291147049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13" Type="http://schemas.openxmlformats.org/officeDocument/2006/relationships/image" Target="../media/image6.svg"/><Relationship Id="rId3" Type="http://schemas.openxmlformats.org/officeDocument/2006/relationships/image" Target="../media/image2.svg"/><Relationship Id="rId7" Type="http://schemas.openxmlformats.org/officeDocument/2006/relationships/chart" Target="../charts/chart4.xml"/><Relationship Id="rId12" Type="http://schemas.openxmlformats.org/officeDocument/2006/relationships/image" Target="../media/image5.png"/><Relationship Id="rId17" Type="http://schemas.openxmlformats.org/officeDocument/2006/relationships/image" Target="../media/image10.svg"/><Relationship Id="rId2" Type="http://schemas.openxmlformats.org/officeDocument/2006/relationships/image" Target="../media/image1.png"/><Relationship Id="rId16" Type="http://schemas.openxmlformats.org/officeDocument/2006/relationships/image" Target="../media/image9.png"/><Relationship Id="rId1" Type="http://schemas.openxmlformats.org/officeDocument/2006/relationships/hyperlink" Target="#Financials!A1"/><Relationship Id="rId6" Type="http://schemas.openxmlformats.org/officeDocument/2006/relationships/chart" Target="../charts/chart3.xml"/><Relationship Id="rId11" Type="http://schemas.openxmlformats.org/officeDocument/2006/relationships/image" Target="../media/image4.svg"/><Relationship Id="rId5" Type="http://schemas.openxmlformats.org/officeDocument/2006/relationships/chart" Target="../charts/chart2.xml"/><Relationship Id="rId15" Type="http://schemas.openxmlformats.org/officeDocument/2006/relationships/image" Target="../media/image8.svg"/><Relationship Id="rId10" Type="http://schemas.openxmlformats.org/officeDocument/2006/relationships/image" Target="../media/image3.png"/><Relationship Id="rId4" Type="http://schemas.openxmlformats.org/officeDocument/2006/relationships/chart" Target="../charts/chart1.xml"/><Relationship Id="rId9" Type="http://schemas.openxmlformats.org/officeDocument/2006/relationships/chart" Target="../charts/chart6.xml"/><Relationship Id="rId14" Type="http://schemas.openxmlformats.org/officeDocument/2006/relationships/image" Target="../media/image7.png"/></Relationships>
</file>

<file path=xl/drawings/_rels/drawing2.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1.png"/><Relationship Id="rId1" Type="http://schemas.openxmlformats.org/officeDocument/2006/relationships/hyperlink" Target="#Dashboard!A1"/></Relationships>
</file>

<file path=xl/drawings/_rels/drawing3.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30</xdr:col>
      <xdr:colOff>153629</xdr:colOff>
      <xdr:row>47</xdr:row>
      <xdr:rowOff>179717</xdr:rowOff>
    </xdr:to>
    <xdr:sp macro="" textlink="">
      <xdr:nvSpPr>
        <xdr:cNvPr id="2" name="Rectangle 1">
          <a:extLst>
            <a:ext uri="{FF2B5EF4-FFF2-40B4-BE49-F238E27FC236}">
              <a16:creationId xmlns:a16="http://schemas.microsoft.com/office/drawing/2014/main" id="{8A2772C2-367B-426C-AE23-D24E650157F2}"/>
            </a:ext>
          </a:extLst>
        </xdr:cNvPr>
        <xdr:cNvSpPr/>
      </xdr:nvSpPr>
      <xdr:spPr>
        <a:xfrm>
          <a:off x="0" y="0"/>
          <a:ext cx="18589113" cy="8844394"/>
        </a:xfrm>
        <a:prstGeom prst="rect">
          <a:avLst/>
        </a:prstGeom>
        <a:solidFill>
          <a:srgbClr val="D3D3D3"/>
        </a:solidFill>
        <a:ln w="19050">
          <a:solidFill>
            <a:srgbClr val="F4D35E"/>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40533</xdr:rowOff>
    </xdr:from>
    <xdr:to>
      <xdr:col>29</xdr:col>
      <xdr:colOff>222926</xdr:colOff>
      <xdr:row>2</xdr:row>
      <xdr:rowOff>121596</xdr:rowOff>
    </xdr:to>
    <xdr:sp macro="" textlink="">
      <xdr:nvSpPr>
        <xdr:cNvPr id="3" name="Rectangle 2">
          <a:extLst>
            <a:ext uri="{FF2B5EF4-FFF2-40B4-BE49-F238E27FC236}">
              <a16:creationId xmlns:a16="http://schemas.microsoft.com/office/drawing/2014/main" id="{2D83D3D7-829E-4E8D-A3B6-5C28573E0A55}"/>
            </a:ext>
          </a:extLst>
        </xdr:cNvPr>
        <xdr:cNvSpPr/>
      </xdr:nvSpPr>
      <xdr:spPr>
        <a:xfrm>
          <a:off x="0" y="40533"/>
          <a:ext cx="17854309" cy="4458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a:ln>
                <a:solidFill>
                  <a:srgbClr val="EE964B"/>
                </a:solidFill>
              </a:ln>
              <a:solidFill>
                <a:schemeClr val="accent6">
                  <a:lumMod val="75000"/>
                </a:schemeClr>
              </a:solidFill>
              <a:latin typeface="Georgia" panose="02040502050405020303" pitchFamily="18" charset="0"/>
              <a:ea typeface="+mn-ea"/>
              <a:cs typeface="+mn-cs"/>
            </a:rPr>
            <a:t>ELECTRIFY LIFE SALES DASHBOARD</a:t>
          </a:r>
        </a:p>
        <a:p>
          <a:pPr algn="l"/>
          <a:endParaRPr lang="en-US" sz="1100"/>
        </a:p>
      </xdr:txBody>
    </xdr:sp>
    <xdr:clientData/>
  </xdr:twoCellAnchor>
  <xdr:twoCellAnchor>
    <xdr:from>
      <xdr:col>26</xdr:col>
      <xdr:colOff>482878</xdr:colOff>
      <xdr:row>10</xdr:row>
      <xdr:rowOff>92178</xdr:rowOff>
    </xdr:from>
    <xdr:to>
      <xdr:col>30</xdr:col>
      <xdr:colOff>92177</xdr:colOff>
      <xdr:row>47</xdr:row>
      <xdr:rowOff>51402</xdr:rowOff>
    </xdr:to>
    <xdr:grpSp>
      <xdr:nvGrpSpPr>
        <xdr:cNvPr id="8" name="Group 7">
          <a:extLst>
            <a:ext uri="{FF2B5EF4-FFF2-40B4-BE49-F238E27FC236}">
              <a16:creationId xmlns:a16="http://schemas.microsoft.com/office/drawing/2014/main" id="{7C15D5B1-16AA-4E01-AD77-E8AA920BA10D}"/>
            </a:ext>
          </a:extLst>
        </xdr:cNvPr>
        <xdr:cNvGrpSpPr/>
      </xdr:nvGrpSpPr>
      <xdr:grpSpPr>
        <a:xfrm>
          <a:off x="16123931" y="1930336"/>
          <a:ext cx="2015614" cy="6760408"/>
          <a:chOff x="15638381" y="2158488"/>
          <a:chExt cx="1748235" cy="7071550"/>
        </a:xfrm>
      </xdr:grpSpPr>
      <xdr:sp macro="" textlink="">
        <xdr:nvSpPr>
          <xdr:cNvPr id="6" name="Rectangle 5">
            <a:extLst>
              <a:ext uri="{FF2B5EF4-FFF2-40B4-BE49-F238E27FC236}">
                <a16:creationId xmlns:a16="http://schemas.microsoft.com/office/drawing/2014/main" id="{01F0CDEE-BCD0-4769-8DFF-07AB0366E22A}"/>
              </a:ext>
            </a:extLst>
          </xdr:cNvPr>
          <xdr:cNvSpPr/>
        </xdr:nvSpPr>
        <xdr:spPr>
          <a:xfrm>
            <a:off x="15638381" y="2158488"/>
            <a:ext cx="1748235" cy="7071550"/>
          </a:xfrm>
          <a:prstGeom prst="rect">
            <a:avLst/>
          </a:prstGeom>
          <a:solidFill>
            <a:sysClr val="window" lastClr="FFFFFF"/>
          </a:solidFill>
          <a:ln w="12700">
            <a:solidFill>
              <a:srgbClr val="0D3B66"/>
            </a:solidFill>
          </a:ln>
          <a:effectLst>
            <a:outerShdw blurRad="50800" dist="38100" dir="10800000" algn="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sle15="http://schemas.microsoft.com/office/drawing/2012/slicer">
        <mc:Choice Requires="sle15">
          <xdr:graphicFrame macro="">
            <xdr:nvGraphicFramePr>
              <xdr:cNvPr id="19" name="Product 4">
                <a:extLst>
                  <a:ext uri="{FF2B5EF4-FFF2-40B4-BE49-F238E27FC236}">
                    <a16:creationId xmlns:a16="http://schemas.microsoft.com/office/drawing/2014/main" id="{BB44B78C-6978-4DD3-B0AA-28125D3B983E}"/>
                  </a:ext>
                </a:extLst>
              </xdr:cNvPr>
              <xdr:cNvGraphicFramePr/>
            </xdr:nvGraphicFramePr>
            <xdr:xfrm>
              <a:off x="15764098" y="2312119"/>
              <a:ext cx="1451912" cy="2094133"/>
            </xdr:xfrm>
            <a:graphic>
              <a:graphicData uri="http://schemas.microsoft.com/office/drawing/2010/slicer">
                <sle:slicer xmlns:sle="http://schemas.microsoft.com/office/drawing/2010/slicer" name="Product 4"/>
              </a:graphicData>
            </a:graphic>
          </xdr:graphicFrame>
        </mc:Choice>
        <mc:Fallback xmlns="">
          <xdr:sp macro="" textlink="">
            <xdr:nvSpPr>
              <xdr:cNvPr id="0" name=""/>
              <xdr:cNvSpPr>
                <a:spLocks noTextEdit="1"/>
              </xdr:cNvSpPr>
            </xdr:nvSpPr>
            <xdr:spPr>
              <a:xfrm>
                <a:off x="16608963" y="2083031"/>
                <a:ext cx="1716949" cy="200789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20" name="Segment 1">
                <a:extLst>
                  <a:ext uri="{FF2B5EF4-FFF2-40B4-BE49-F238E27FC236}">
                    <a16:creationId xmlns:a16="http://schemas.microsoft.com/office/drawing/2014/main" id="{A75401AD-F36A-4EAA-AFF8-D3FF548931C2}"/>
                  </a:ext>
                </a:extLst>
              </xdr:cNvPr>
              <xdr:cNvGraphicFramePr/>
            </xdr:nvGraphicFramePr>
            <xdr:xfrm>
              <a:off x="15773684" y="4804665"/>
              <a:ext cx="1454027" cy="2035187"/>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16620299" y="4472937"/>
                <a:ext cx="1719450" cy="195138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21" name="Country 1">
                <a:extLst>
                  <a:ext uri="{FF2B5EF4-FFF2-40B4-BE49-F238E27FC236}">
                    <a16:creationId xmlns:a16="http://schemas.microsoft.com/office/drawing/2014/main" id="{630932C4-7E70-4F63-9F4D-64AEC0BEB6FB}"/>
                  </a:ext>
                </a:extLst>
              </xdr:cNvPr>
              <xdr:cNvGraphicFramePr/>
            </xdr:nvGraphicFramePr>
            <xdr:xfrm>
              <a:off x="15766529" y="7111163"/>
              <a:ext cx="1443939" cy="1925034"/>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6611838" y="6684456"/>
                <a:ext cx="1707521" cy="184576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grpSp>
    <xdr:clientData/>
  </xdr:twoCellAnchor>
  <xdr:twoCellAnchor>
    <xdr:from>
      <xdr:col>0</xdr:col>
      <xdr:colOff>185055</xdr:colOff>
      <xdr:row>20</xdr:row>
      <xdr:rowOff>107539</xdr:rowOff>
    </xdr:from>
    <xdr:to>
      <xdr:col>3</xdr:col>
      <xdr:colOff>399436</xdr:colOff>
      <xdr:row>47</xdr:row>
      <xdr:rowOff>46088</xdr:rowOff>
    </xdr:to>
    <xdr:grpSp>
      <xdr:nvGrpSpPr>
        <xdr:cNvPr id="7" name="Group 6">
          <a:extLst>
            <a:ext uri="{FF2B5EF4-FFF2-40B4-BE49-F238E27FC236}">
              <a16:creationId xmlns:a16="http://schemas.microsoft.com/office/drawing/2014/main" id="{877A3B95-B07E-4CA5-B846-1C0C10E56AF9}"/>
            </a:ext>
          </a:extLst>
        </xdr:cNvPr>
        <xdr:cNvGrpSpPr/>
      </xdr:nvGrpSpPr>
      <xdr:grpSpPr>
        <a:xfrm>
          <a:off x="185055" y="3783855"/>
          <a:ext cx="2019118" cy="4901575"/>
          <a:chOff x="-26014" y="3084292"/>
          <a:chExt cx="1761554" cy="5142633"/>
        </a:xfrm>
      </xdr:grpSpPr>
      <xdr:sp macro="" textlink="">
        <xdr:nvSpPr>
          <xdr:cNvPr id="5" name="Rectangle 4">
            <a:extLst>
              <a:ext uri="{FF2B5EF4-FFF2-40B4-BE49-F238E27FC236}">
                <a16:creationId xmlns:a16="http://schemas.microsoft.com/office/drawing/2014/main" id="{7A35B1E3-6EC7-4BF6-9810-B84CF1DB239C}"/>
              </a:ext>
            </a:extLst>
          </xdr:cNvPr>
          <xdr:cNvSpPr/>
        </xdr:nvSpPr>
        <xdr:spPr>
          <a:xfrm>
            <a:off x="-26014" y="3084292"/>
            <a:ext cx="1761554" cy="5142633"/>
          </a:xfrm>
          <a:prstGeom prst="rect">
            <a:avLst/>
          </a:prstGeom>
          <a:solidFill>
            <a:sysClr val="window" lastClr="FFFFFF"/>
          </a:solidFill>
          <a:ln w="12700">
            <a:solidFill>
              <a:srgbClr val="0D3B66"/>
            </a:solid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tsle="http://schemas.microsoft.com/office/drawing/2012/timeslicer">
        <mc:Choice Requires="tsle">
          <xdr:graphicFrame macro="">
            <xdr:nvGraphicFramePr>
              <xdr:cNvPr id="22" name="Date 4">
                <a:extLst>
                  <a:ext uri="{FF2B5EF4-FFF2-40B4-BE49-F238E27FC236}">
                    <a16:creationId xmlns:a16="http://schemas.microsoft.com/office/drawing/2014/main" id="{DE2D7F37-12BA-47D1-8C2C-33FB6CAD332E}"/>
                  </a:ext>
                </a:extLst>
              </xdr:cNvPr>
              <xdr:cNvGraphicFramePr/>
            </xdr:nvGraphicFramePr>
            <xdr:xfrm>
              <a:off x="41065" y="6560249"/>
              <a:ext cx="1601932" cy="1422364"/>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63420" y="7117497"/>
                <a:ext cx="1871451" cy="135971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pic>
        <xdr:nvPicPr>
          <xdr:cNvPr id="10" name="Graphic 9" descr="Database">
            <a:hlinkClick xmlns:r="http://schemas.openxmlformats.org/officeDocument/2006/relationships" r:id="rId1"/>
            <a:extLst>
              <a:ext uri="{FF2B5EF4-FFF2-40B4-BE49-F238E27FC236}">
                <a16:creationId xmlns:a16="http://schemas.microsoft.com/office/drawing/2014/main" id="{383096AF-8F7E-4A59-AD54-41427EB5FD3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7250" y="3219053"/>
            <a:ext cx="1709149" cy="2260644"/>
          </a:xfrm>
          <a:prstGeom prst="rect">
            <a:avLst/>
          </a:prstGeom>
        </xdr:spPr>
      </xdr:pic>
      <xdr:sp macro="" textlink="">
        <xdr:nvSpPr>
          <xdr:cNvPr id="11" name="TextBox 10">
            <a:extLst>
              <a:ext uri="{FF2B5EF4-FFF2-40B4-BE49-F238E27FC236}">
                <a16:creationId xmlns:a16="http://schemas.microsoft.com/office/drawing/2014/main" id="{3143E3FF-EA0F-4684-B5E4-CDAC403C789A}"/>
              </a:ext>
            </a:extLst>
          </xdr:cNvPr>
          <xdr:cNvSpPr txBox="1"/>
        </xdr:nvSpPr>
        <xdr:spPr>
          <a:xfrm>
            <a:off x="275845" y="5366098"/>
            <a:ext cx="1211348" cy="398156"/>
          </a:xfrm>
          <a:prstGeom prst="rect">
            <a:avLst/>
          </a:prstGeom>
          <a:solidFill>
            <a:srgbClr val="F7A07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latin typeface="Georgia" panose="02040502050405020303" pitchFamily="18" charset="0"/>
              </a:rPr>
              <a:t>DATA</a:t>
            </a:r>
          </a:p>
        </xdr:txBody>
      </xdr:sp>
    </xdr:grpSp>
    <xdr:clientData/>
  </xdr:twoCellAnchor>
  <xdr:twoCellAnchor>
    <xdr:from>
      <xdr:col>3</xdr:col>
      <xdr:colOff>584910</xdr:colOff>
      <xdr:row>29</xdr:row>
      <xdr:rowOff>39033</xdr:rowOff>
    </xdr:from>
    <xdr:to>
      <xdr:col>26</xdr:col>
      <xdr:colOff>387750</xdr:colOff>
      <xdr:row>47</xdr:row>
      <xdr:rowOff>97061</xdr:rowOff>
    </xdr:to>
    <xdr:grpSp>
      <xdr:nvGrpSpPr>
        <xdr:cNvPr id="18" name="Group 17">
          <a:extLst>
            <a:ext uri="{FF2B5EF4-FFF2-40B4-BE49-F238E27FC236}">
              <a16:creationId xmlns:a16="http://schemas.microsoft.com/office/drawing/2014/main" id="{15DEBB25-9888-4317-A472-CE8FA9C727C0}"/>
            </a:ext>
          </a:extLst>
        </xdr:cNvPr>
        <xdr:cNvGrpSpPr/>
      </xdr:nvGrpSpPr>
      <xdr:grpSpPr>
        <a:xfrm>
          <a:off x="2389647" y="5369691"/>
          <a:ext cx="13639156" cy="3366712"/>
          <a:chOff x="1731541" y="5667442"/>
          <a:chExt cx="13743976" cy="3564960"/>
        </a:xfrm>
      </xdr:grpSpPr>
      <xdr:graphicFrame macro="">
        <xdr:nvGraphicFramePr>
          <xdr:cNvPr id="13" name="Chart 12">
            <a:extLst>
              <a:ext uri="{FF2B5EF4-FFF2-40B4-BE49-F238E27FC236}">
                <a16:creationId xmlns:a16="http://schemas.microsoft.com/office/drawing/2014/main" id="{06909F3B-071D-40F3-8A40-0FBD0759904B}"/>
              </a:ext>
            </a:extLst>
          </xdr:cNvPr>
          <xdr:cNvGraphicFramePr>
            <a:graphicFrameLocks/>
          </xdr:cNvGraphicFramePr>
        </xdr:nvGraphicFramePr>
        <xdr:xfrm>
          <a:off x="10966656" y="5667442"/>
          <a:ext cx="4508861" cy="3535057"/>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4" name="Chart 13">
            <a:extLst>
              <a:ext uri="{FF2B5EF4-FFF2-40B4-BE49-F238E27FC236}">
                <a16:creationId xmlns:a16="http://schemas.microsoft.com/office/drawing/2014/main" id="{2480ED92-DDC2-4BE4-9D73-8A3D502BAD10}"/>
              </a:ext>
            </a:extLst>
          </xdr:cNvPr>
          <xdr:cNvGraphicFramePr>
            <a:graphicFrameLocks/>
          </xdr:cNvGraphicFramePr>
        </xdr:nvGraphicFramePr>
        <xdr:xfrm>
          <a:off x="6315467" y="5697345"/>
          <a:ext cx="4508861" cy="3535057"/>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6" name="Chart 15">
            <a:extLst>
              <a:ext uri="{FF2B5EF4-FFF2-40B4-BE49-F238E27FC236}">
                <a16:creationId xmlns:a16="http://schemas.microsoft.com/office/drawing/2014/main" id="{BFA9ECAB-E537-4D71-B44C-4AE389667A78}"/>
              </a:ext>
            </a:extLst>
          </xdr:cNvPr>
          <xdr:cNvGraphicFramePr>
            <a:graphicFrameLocks/>
          </xdr:cNvGraphicFramePr>
        </xdr:nvGraphicFramePr>
        <xdr:xfrm>
          <a:off x="1731541" y="5685838"/>
          <a:ext cx="4499841" cy="3535057"/>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3</xdr:col>
      <xdr:colOff>517773</xdr:colOff>
      <xdr:row>10</xdr:row>
      <xdr:rowOff>129937</xdr:rowOff>
    </xdr:from>
    <xdr:to>
      <xdr:col>26</xdr:col>
      <xdr:colOff>368400</xdr:colOff>
      <xdr:row>28</xdr:row>
      <xdr:rowOff>171890</xdr:rowOff>
    </xdr:to>
    <xdr:grpSp>
      <xdr:nvGrpSpPr>
        <xdr:cNvPr id="27" name="Group 26">
          <a:extLst>
            <a:ext uri="{FF2B5EF4-FFF2-40B4-BE49-F238E27FC236}">
              <a16:creationId xmlns:a16="http://schemas.microsoft.com/office/drawing/2014/main" id="{02928E32-96FE-4151-9ECE-FEDF226BCC26}"/>
            </a:ext>
          </a:extLst>
        </xdr:cNvPr>
        <xdr:cNvGrpSpPr/>
      </xdr:nvGrpSpPr>
      <xdr:grpSpPr>
        <a:xfrm>
          <a:off x="2322510" y="1968095"/>
          <a:ext cx="13686943" cy="3350637"/>
          <a:chOff x="1695129" y="2093595"/>
          <a:chExt cx="13791763" cy="3559360"/>
        </a:xfrm>
      </xdr:grpSpPr>
      <xdr:graphicFrame macro="">
        <xdr:nvGraphicFramePr>
          <xdr:cNvPr id="12" name="Chart 11">
            <a:extLst>
              <a:ext uri="{FF2B5EF4-FFF2-40B4-BE49-F238E27FC236}">
                <a16:creationId xmlns:a16="http://schemas.microsoft.com/office/drawing/2014/main" id="{8717223F-DD94-4013-8BAD-48B28488B378}"/>
              </a:ext>
            </a:extLst>
          </xdr:cNvPr>
          <xdr:cNvGraphicFramePr>
            <a:graphicFrameLocks/>
          </xdr:cNvGraphicFramePr>
        </xdr:nvGraphicFramePr>
        <xdr:xfrm>
          <a:off x="6329246" y="2113567"/>
          <a:ext cx="4508861" cy="3539388"/>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15" name="Chart 14">
            <a:extLst>
              <a:ext uri="{FF2B5EF4-FFF2-40B4-BE49-F238E27FC236}">
                <a16:creationId xmlns:a16="http://schemas.microsoft.com/office/drawing/2014/main" id="{B3D924A5-A78B-4970-9EA9-07019AAFA67C}"/>
              </a:ext>
            </a:extLst>
          </xdr:cNvPr>
          <xdr:cNvGraphicFramePr>
            <a:graphicFrameLocks/>
          </xdr:cNvGraphicFramePr>
        </xdr:nvGraphicFramePr>
        <xdr:xfrm>
          <a:off x="10978031" y="2103306"/>
          <a:ext cx="4508861" cy="3535058"/>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17" name="Chart 16">
            <a:extLst>
              <a:ext uri="{FF2B5EF4-FFF2-40B4-BE49-F238E27FC236}">
                <a16:creationId xmlns:a16="http://schemas.microsoft.com/office/drawing/2014/main" id="{E6238517-AB6C-4D07-B0E8-66C07F92B15D}"/>
              </a:ext>
            </a:extLst>
          </xdr:cNvPr>
          <xdr:cNvGraphicFramePr>
            <a:graphicFrameLocks/>
          </xdr:cNvGraphicFramePr>
        </xdr:nvGraphicFramePr>
        <xdr:xfrm>
          <a:off x="1695129" y="2093595"/>
          <a:ext cx="4499841" cy="3535058"/>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xdr:from>
      <xdr:col>1</xdr:col>
      <xdr:colOff>153629</xdr:colOff>
      <xdr:row>3</xdr:row>
      <xdr:rowOff>69344</xdr:rowOff>
    </xdr:from>
    <xdr:to>
      <xdr:col>29</xdr:col>
      <xdr:colOff>30726</xdr:colOff>
      <xdr:row>9</xdr:row>
      <xdr:rowOff>163987</xdr:rowOff>
    </xdr:to>
    <xdr:grpSp>
      <xdr:nvGrpSpPr>
        <xdr:cNvPr id="28" name="Group 27">
          <a:extLst>
            <a:ext uri="{FF2B5EF4-FFF2-40B4-BE49-F238E27FC236}">
              <a16:creationId xmlns:a16="http://schemas.microsoft.com/office/drawing/2014/main" id="{D8847589-9793-4EE5-9CBB-0B69DDB710FF}"/>
            </a:ext>
          </a:extLst>
        </xdr:cNvPr>
        <xdr:cNvGrpSpPr/>
      </xdr:nvGrpSpPr>
      <xdr:grpSpPr>
        <a:xfrm>
          <a:off x="755208" y="620791"/>
          <a:ext cx="16721307" cy="1197538"/>
          <a:chOff x="255755" y="534438"/>
          <a:chExt cx="14984167" cy="1271982"/>
        </a:xfrm>
      </xdr:grpSpPr>
      <xdr:grpSp>
        <xdr:nvGrpSpPr>
          <xdr:cNvPr id="58" name="Group 57">
            <a:extLst>
              <a:ext uri="{FF2B5EF4-FFF2-40B4-BE49-F238E27FC236}">
                <a16:creationId xmlns:a16="http://schemas.microsoft.com/office/drawing/2014/main" id="{F69824AA-EA20-4ED1-882A-4CC046C032D6}"/>
              </a:ext>
            </a:extLst>
          </xdr:cNvPr>
          <xdr:cNvGrpSpPr/>
        </xdr:nvGrpSpPr>
        <xdr:grpSpPr>
          <a:xfrm>
            <a:off x="255755" y="561792"/>
            <a:ext cx="2838101" cy="1193086"/>
            <a:chOff x="2031266" y="623798"/>
            <a:chExt cx="2556000" cy="1222076"/>
          </a:xfrm>
        </xdr:grpSpPr>
        <xdr:sp macro="" textlink="">
          <xdr:nvSpPr>
            <xdr:cNvPr id="4" name="Rectangle: Rounded Corners 3">
              <a:extLst>
                <a:ext uri="{FF2B5EF4-FFF2-40B4-BE49-F238E27FC236}">
                  <a16:creationId xmlns:a16="http://schemas.microsoft.com/office/drawing/2014/main" id="{A4D97BDD-B5D3-40ED-BF0E-98311EE6FA39}"/>
                </a:ext>
              </a:extLst>
            </xdr:cNvPr>
            <xdr:cNvSpPr/>
          </xdr:nvSpPr>
          <xdr:spPr>
            <a:xfrm>
              <a:off x="2031266" y="623798"/>
              <a:ext cx="2556000" cy="1222076"/>
            </a:xfrm>
            <a:prstGeom prst="roundRect">
              <a:avLst/>
            </a:prstGeom>
            <a:solidFill>
              <a:sysClr val="window" lastClr="FFFFFF"/>
            </a:solidFill>
            <a:effectLst>
              <a:outerShdw blurRad="50800" dist="38100" dir="8100000" algn="tr" rotWithShape="0">
                <a:prstClr val="black">
                  <a:alpha val="40000"/>
                </a:prstClr>
              </a:outerShdw>
            </a:effectLst>
            <a:scene3d>
              <a:camera prst="perspectiveFront"/>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3" name="TextBox 32">
              <a:extLst>
                <a:ext uri="{FF2B5EF4-FFF2-40B4-BE49-F238E27FC236}">
                  <a16:creationId xmlns:a16="http://schemas.microsoft.com/office/drawing/2014/main" id="{E8878C43-597D-490B-B286-17A9CBA2E36F}"/>
                </a:ext>
              </a:extLst>
            </xdr:cNvPr>
            <xdr:cNvSpPr txBox="1"/>
          </xdr:nvSpPr>
          <xdr:spPr>
            <a:xfrm>
              <a:off x="2192547" y="682924"/>
              <a:ext cx="2156604" cy="4313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rgbClr val="002060"/>
                  </a:solidFill>
                  <a:latin typeface="Georgia" panose="02040502050405020303" pitchFamily="18" charset="0"/>
                </a:rPr>
                <a:t>Total</a:t>
              </a:r>
              <a:r>
                <a:rPr lang="en-US" sz="1800" b="1" baseline="0">
                  <a:solidFill>
                    <a:srgbClr val="002060"/>
                  </a:solidFill>
                  <a:latin typeface="Georgia" panose="02040502050405020303" pitchFamily="18" charset="0"/>
                </a:rPr>
                <a:t> Unit Sold</a:t>
              </a:r>
            </a:p>
            <a:p>
              <a:pPr algn="ctr"/>
              <a:endParaRPr lang="en-US" sz="1800" b="1">
                <a:latin typeface="Georgia" panose="02040502050405020303" pitchFamily="18" charset="0"/>
              </a:endParaRPr>
            </a:p>
          </xdr:txBody>
        </xdr:sp>
        <xdr:sp macro="" textlink="">
          <xdr:nvSpPr>
            <xdr:cNvPr id="34" name="TextBox 33">
              <a:extLst>
                <a:ext uri="{FF2B5EF4-FFF2-40B4-BE49-F238E27FC236}">
                  <a16:creationId xmlns:a16="http://schemas.microsoft.com/office/drawing/2014/main" id="{048225F8-BFCA-4DF1-A0B0-CA0FA124CA85}"/>
                </a:ext>
              </a:extLst>
            </xdr:cNvPr>
            <xdr:cNvSpPr txBox="1"/>
          </xdr:nvSpPr>
          <xdr:spPr>
            <a:xfrm>
              <a:off x="2832071" y="1112329"/>
              <a:ext cx="1375623" cy="3793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000" b="1">
                  <a:solidFill>
                    <a:srgbClr val="002060"/>
                  </a:solidFill>
                  <a:latin typeface="Times New Roman" panose="02020603050405020304" pitchFamily="18" charset="0"/>
                  <a:ea typeface="Verdana" panose="020B0604030504040204" pitchFamily="34" charset="0"/>
                  <a:cs typeface="Times New Roman" panose="02020603050405020304" pitchFamily="18" charset="0"/>
                </a:rPr>
                <a:t>1,722,264 </a:t>
              </a:r>
            </a:p>
          </xdr:txBody>
        </xdr:sp>
        <xdr:pic>
          <xdr:nvPicPr>
            <xdr:cNvPr id="9" name="Graphic 8" descr="Box">
              <a:extLst>
                <a:ext uri="{FF2B5EF4-FFF2-40B4-BE49-F238E27FC236}">
                  <a16:creationId xmlns:a16="http://schemas.microsoft.com/office/drawing/2014/main" id="{9273624F-0084-4560-B48B-DC2F554268C8}"/>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2440629" y="1129612"/>
              <a:ext cx="396000" cy="396000"/>
            </a:xfrm>
            <a:prstGeom prst="rect">
              <a:avLst/>
            </a:prstGeom>
          </xdr:spPr>
        </xdr:pic>
      </xdr:grpSp>
      <xdr:grpSp>
        <xdr:nvGrpSpPr>
          <xdr:cNvPr id="59" name="Group 58">
            <a:extLst>
              <a:ext uri="{FF2B5EF4-FFF2-40B4-BE49-F238E27FC236}">
                <a16:creationId xmlns:a16="http://schemas.microsoft.com/office/drawing/2014/main" id="{A41F1DBC-2B9D-446B-9CFA-C3A0559BC418}"/>
              </a:ext>
            </a:extLst>
          </xdr:cNvPr>
          <xdr:cNvGrpSpPr/>
        </xdr:nvGrpSpPr>
        <xdr:grpSpPr>
          <a:xfrm>
            <a:off x="9342271" y="568648"/>
            <a:ext cx="2838101" cy="1215396"/>
            <a:chOff x="10189953" y="539151"/>
            <a:chExt cx="2556000" cy="1222076"/>
          </a:xfrm>
        </xdr:grpSpPr>
        <xdr:sp macro="" textlink="">
          <xdr:nvSpPr>
            <xdr:cNvPr id="25" name="Rectangle: Rounded Corners 24">
              <a:extLst>
                <a:ext uri="{FF2B5EF4-FFF2-40B4-BE49-F238E27FC236}">
                  <a16:creationId xmlns:a16="http://schemas.microsoft.com/office/drawing/2014/main" id="{97EA6610-3236-4FCE-8C26-CD11540E7457}"/>
                </a:ext>
              </a:extLst>
            </xdr:cNvPr>
            <xdr:cNvSpPr/>
          </xdr:nvSpPr>
          <xdr:spPr>
            <a:xfrm>
              <a:off x="10189953" y="539151"/>
              <a:ext cx="2556000" cy="1222076"/>
            </a:xfrm>
            <a:prstGeom prst="roundRect">
              <a:avLst/>
            </a:prstGeom>
            <a:solidFill>
              <a:sysClr val="window" lastClr="FFFFFF"/>
            </a:solidFill>
            <a:effectLst>
              <a:outerShdw blurRad="50800" dist="38100" dir="8100000" algn="tr" rotWithShape="0">
                <a:prstClr val="black">
                  <a:alpha val="40000"/>
                </a:prstClr>
              </a:outerShdw>
            </a:effectLst>
            <a:scene3d>
              <a:camera prst="perspectiveFront"/>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2" name="TextBox 41">
              <a:extLst>
                <a:ext uri="{FF2B5EF4-FFF2-40B4-BE49-F238E27FC236}">
                  <a16:creationId xmlns:a16="http://schemas.microsoft.com/office/drawing/2014/main" id="{E97F5D35-1ED4-4509-BB5E-AAF6F919C650}"/>
                </a:ext>
              </a:extLst>
            </xdr:cNvPr>
            <xdr:cNvSpPr txBox="1"/>
          </xdr:nvSpPr>
          <xdr:spPr>
            <a:xfrm>
              <a:off x="10531415" y="629009"/>
              <a:ext cx="1742785" cy="3953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rgbClr val="002060"/>
                  </a:solidFill>
                  <a:latin typeface="Times New Roman" panose="02020603050405020304" pitchFamily="18" charset="0"/>
                  <a:ea typeface="Verdana" panose="020B0604030504040204" pitchFamily="34" charset="0"/>
                  <a:cs typeface="Times New Roman" panose="02020603050405020304" pitchFamily="18" charset="0"/>
                </a:rPr>
                <a:t>Total Profit</a:t>
              </a:r>
            </a:p>
            <a:p>
              <a:pPr algn="ctr"/>
              <a:endParaRPr lang="en-US" sz="1800" b="1">
                <a:latin typeface="Georgia" panose="02040502050405020303" pitchFamily="18" charset="0"/>
              </a:endParaRPr>
            </a:p>
          </xdr:txBody>
        </xdr:sp>
        <xdr:sp macro="" textlink="">
          <xdr:nvSpPr>
            <xdr:cNvPr id="43" name="TextBox 42">
              <a:extLst>
                <a:ext uri="{FF2B5EF4-FFF2-40B4-BE49-F238E27FC236}">
                  <a16:creationId xmlns:a16="http://schemas.microsoft.com/office/drawing/2014/main" id="{08CADA0E-4EEB-4AB9-9B24-65217E923CFA}"/>
                </a:ext>
              </a:extLst>
            </xdr:cNvPr>
            <xdr:cNvSpPr txBox="1"/>
          </xdr:nvSpPr>
          <xdr:spPr>
            <a:xfrm>
              <a:off x="10772271" y="1043313"/>
              <a:ext cx="1851085" cy="3600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000" b="1">
                  <a:solidFill>
                    <a:srgbClr val="002060"/>
                  </a:solidFill>
                  <a:latin typeface="Times New Roman" panose="02020603050405020304" pitchFamily="18" charset="0"/>
                  <a:ea typeface="Verdana" panose="020B0604030504040204" pitchFamily="34" charset="0"/>
                  <a:cs typeface="Times New Roman" panose="02020603050405020304" pitchFamily="18" charset="0"/>
                </a:rPr>
                <a:t>$26,030,475.50   </a:t>
              </a:r>
            </a:p>
          </xdr:txBody>
        </xdr:sp>
      </xdr:grpSp>
      <xdr:grpSp>
        <xdr:nvGrpSpPr>
          <xdr:cNvPr id="60" name="Group 59">
            <a:extLst>
              <a:ext uri="{FF2B5EF4-FFF2-40B4-BE49-F238E27FC236}">
                <a16:creationId xmlns:a16="http://schemas.microsoft.com/office/drawing/2014/main" id="{89ED8814-DF00-4821-AE45-5820953EE961}"/>
              </a:ext>
            </a:extLst>
          </xdr:cNvPr>
          <xdr:cNvGrpSpPr/>
        </xdr:nvGrpSpPr>
        <xdr:grpSpPr>
          <a:xfrm>
            <a:off x="12401820" y="613334"/>
            <a:ext cx="2838102" cy="1193086"/>
            <a:chOff x="12903678" y="557123"/>
            <a:chExt cx="2713727" cy="1222076"/>
          </a:xfrm>
        </xdr:grpSpPr>
        <xdr:sp macro="" textlink="">
          <xdr:nvSpPr>
            <xdr:cNvPr id="26" name="Rectangle: Rounded Corners 25">
              <a:extLst>
                <a:ext uri="{FF2B5EF4-FFF2-40B4-BE49-F238E27FC236}">
                  <a16:creationId xmlns:a16="http://schemas.microsoft.com/office/drawing/2014/main" id="{72088EA3-738D-4B53-A146-774E54B7AC09}"/>
                </a:ext>
              </a:extLst>
            </xdr:cNvPr>
            <xdr:cNvSpPr/>
          </xdr:nvSpPr>
          <xdr:spPr>
            <a:xfrm>
              <a:off x="12903678" y="557123"/>
              <a:ext cx="2713727" cy="1222076"/>
            </a:xfrm>
            <a:prstGeom prst="roundRect">
              <a:avLst/>
            </a:prstGeom>
            <a:solidFill>
              <a:sysClr val="window" lastClr="FFFFFF"/>
            </a:solidFill>
            <a:effectLst>
              <a:outerShdw blurRad="50800" dist="38100" dir="8100000" algn="tr" rotWithShape="0">
                <a:prstClr val="black">
                  <a:alpha val="40000"/>
                </a:prstClr>
              </a:outerShdw>
            </a:effectLst>
            <a:scene3d>
              <a:camera prst="perspectiveFront"/>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4" name="TextBox 43">
              <a:extLst>
                <a:ext uri="{FF2B5EF4-FFF2-40B4-BE49-F238E27FC236}">
                  <a16:creationId xmlns:a16="http://schemas.microsoft.com/office/drawing/2014/main" id="{E7BA009D-990D-4950-8AD1-D5DE78145DD5}"/>
                </a:ext>
              </a:extLst>
            </xdr:cNvPr>
            <xdr:cNvSpPr txBox="1"/>
          </xdr:nvSpPr>
          <xdr:spPr>
            <a:xfrm>
              <a:off x="12939623" y="611036"/>
              <a:ext cx="2569953" cy="5032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rgbClr val="002060"/>
                  </a:solidFill>
                  <a:latin typeface="Georgia" panose="02040502050405020303" pitchFamily="18" charset="0"/>
                </a:rPr>
                <a:t>Gross Profit</a:t>
              </a:r>
              <a:r>
                <a:rPr lang="en-US" sz="1800" b="1" baseline="0">
                  <a:solidFill>
                    <a:srgbClr val="002060"/>
                  </a:solidFill>
                  <a:latin typeface="Georgia" panose="02040502050405020303" pitchFamily="18" charset="0"/>
                </a:rPr>
                <a:t> Margin</a:t>
              </a:r>
            </a:p>
            <a:p>
              <a:pPr algn="ctr"/>
              <a:endParaRPr lang="en-US" sz="1800" b="1">
                <a:latin typeface="Georgia" panose="02040502050405020303" pitchFamily="18" charset="0"/>
              </a:endParaRPr>
            </a:p>
          </xdr:txBody>
        </xdr:sp>
        <xdr:sp macro="" textlink="">
          <xdr:nvSpPr>
            <xdr:cNvPr id="45" name="TextBox 44">
              <a:extLst>
                <a:ext uri="{FF2B5EF4-FFF2-40B4-BE49-F238E27FC236}">
                  <a16:creationId xmlns:a16="http://schemas.microsoft.com/office/drawing/2014/main" id="{C00C9FA0-BE21-4A07-87F4-BD40D439D314}"/>
                </a:ext>
              </a:extLst>
            </xdr:cNvPr>
            <xdr:cNvSpPr txBox="1"/>
          </xdr:nvSpPr>
          <xdr:spPr>
            <a:xfrm>
              <a:off x="13886806" y="1045530"/>
              <a:ext cx="1138762" cy="3549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002060"/>
                  </a:solidFill>
                  <a:latin typeface="Times New Roman" panose="02020603050405020304" pitchFamily="18" charset="0"/>
                  <a:ea typeface="Verdana" panose="020B0604030504040204" pitchFamily="34" charset="0"/>
                  <a:cs typeface="Times New Roman" panose="02020603050405020304" pitchFamily="18" charset="0"/>
                </a:rPr>
                <a:t>14.23% </a:t>
              </a:r>
              <a:endParaRPr lang="en-US" sz="2000" b="1">
                <a:solidFill>
                  <a:srgbClr val="002060"/>
                </a:solidFill>
                <a:latin typeface="Georgia" panose="02040502050405020303" pitchFamily="18" charset="0"/>
              </a:endParaRPr>
            </a:p>
          </xdr:txBody>
        </xdr:sp>
        <xdr:pic>
          <xdr:nvPicPr>
            <xdr:cNvPr id="48" name="Graphic 47" descr="Upward trend">
              <a:extLst>
                <a:ext uri="{FF2B5EF4-FFF2-40B4-BE49-F238E27FC236}">
                  <a16:creationId xmlns:a16="http://schemas.microsoft.com/office/drawing/2014/main" id="{BA203EDA-E9DA-4C89-8238-7706E5FC050B}"/>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3446206" y="1057725"/>
              <a:ext cx="396000" cy="396000"/>
            </a:xfrm>
            <a:prstGeom prst="rect">
              <a:avLst/>
            </a:prstGeom>
          </xdr:spPr>
        </xdr:pic>
      </xdr:grpSp>
      <xdr:grpSp>
        <xdr:nvGrpSpPr>
          <xdr:cNvPr id="57" name="Group 56">
            <a:extLst>
              <a:ext uri="{FF2B5EF4-FFF2-40B4-BE49-F238E27FC236}">
                <a16:creationId xmlns:a16="http://schemas.microsoft.com/office/drawing/2014/main" id="{150B861A-BE18-4C77-9545-4B788AD6A91B}"/>
              </a:ext>
            </a:extLst>
          </xdr:cNvPr>
          <xdr:cNvGrpSpPr/>
        </xdr:nvGrpSpPr>
        <xdr:grpSpPr>
          <a:xfrm>
            <a:off x="3264389" y="534438"/>
            <a:ext cx="2850201" cy="1204921"/>
            <a:chOff x="7440283" y="539151"/>
            <a:chExt cx="2566896" cy="1222076"/>
          </a:xfrm>
        </xdr:grpSpPr>
        <xdr:sp macro="" textlink="">
          <xdr:nvSpPr>
            <xdr:cNvPr id="24" name="Rectangle: Rounded Corners 23">
              <a:extLst>
                <a:ext uri="{FF2B5EF4-FFF2-40B4-BE49-F238E27FC236}">
                  <a16:creationId xmlns:a16="http://schemas.microsoft.com/office/drawing/2014/main" id="{E794277A-A930-4918-96C6-F1614E19E1C1}"/>
                </a:ext>
              </a:extLst>
            </xdr:cNvPr>
            <xdr:cNvSpPr/>
          </xdr:nvSpPr>
          <xdr:spPr>
            <a:xfrm>
              <a:off x="7440283" y="539151"/>
              <a:ext cx="2556000" cy="1222076"/>
            </a:xfrm>
            <a:prstGeom prst="roundRect">
              <a:avLst/>
            </a:prstGeom>
            <a:solidFill>
              <a:sysClr val="window" lastClr="FFFFFF"/>
            </a:solidFill>
            <a:effectLst>
              <a:outerShdw blurRad="50800" dist="38100" dir="8100000" algn="tr" rotWithShape="0">
                <a:prstClr val="black">
                  <a:alpha val="40000"/>
                </a:prstClr>
              </a:outerShdw>
            </a:effectLst>
            <a:scene3d>
              <a:camera prst="perspectiveFront"/>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0" name="TextBox 39">
              <a:extLst>
                <a:ext uri="{FF2B5EF4-FFF2-40B4-BE49-F238E27FC236}">
                  <a16:creationId xmlns:a16="http://schemas.microsoft.com/office/drawing/2014/main" id="{E6B29515-FCAB-4E7E-87F5-A62130A258FA}"/>
                </a:ext>
              </a:extLst>
            </xdr:cNvPr>
            <xdr:cNvSpPr txBox="1"/>
          </xdr:nvSpPr>
          <xdr:spPr>
            <a:xfrm>
              <a:off x="7835660" y="646981"/>
              <a:ext cx="1745230" cy="3774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rgbClr val="002060"/>
                  </a:solidFill>
                  <a:latin typeface="Georgia" panose="02040502050405020303" pitchFamily="18" charset="0"/>
                </a:rPr>
                <a:t>Total</a:t>
              </a:r>
              <a:r>
                <a:rPr lang="en-US" sz="1800" b="1" baseline="0">
                  <a:solidFill>
                    <a:srgbClr val="002060"/>
                  </a:solidFill>
                  <a:latin typeface="Georgia" panose="02040502050405020303" pitchFamily="18" charset="0"/>
                </a:rPr>
                <a:t> COGs</a:t>
              </a:r>
            </a:p>
            <a:p>
              <a:pPr algn="ctr"/>
              <a:endParaRPr lang="en-US" sz="1800" b="1">
                <a:latin typeface="Georgia" panose="02040502050405020303" pitchFamily="18" charset="0"/>
              </a:endParaRPr>
            </a:p>
          </xdr:txBody>
        </xdr:sp>
        <xdr:sp macro="" textlink="">
          <xdr:nvSpPr>
            <xdr:cNvPr id="41" name="TextBox 40">
              <a:extLst>
                <a:ext uri="{FF2B5EF4-FFF2-40B4-BE49-F238E27FC236}">
                  <a16:creationId xmlns:a16="http://schemas.microsoft.com/office/drawing/2014/main" id="{07E36AF4-5657-45F9-A6F7-F624D97AC6D2}"/>
                </a:ext>
              </a:extLst>
            </xdr:cNvPr>
            <xdr:cNvSpPr txBox="1"/>
          </xdr:nvSpPr>
          <xdr:spPr>
            <a:xfrm>
              <a:off x="8033128" y="1045899"/>
              <a:ext cx="1974051" cy="3767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000" b="1">
                  <a:solidFill>
                    <a:srgbClr val="002060"/>
                  </a:solidFill>
                  <a:latin typeface="Times New Roman" panose="02020603050405020304" pitchFamily="18" charset="0"/>
                  <a:ea typeface="Verdana" panose="020B0604030504040204" pitchFamily="34" charset="0"/>
                  <a:cs typeface="Times New Roman" panose="02020603050405020304" pitchFamily="18" charset="0"/>
                </a:rPr>
                <a:t>$158,591,714.00 </a:t>
              </a:r>
            </a:p>
          </xdr:txBody>
        </xdr:sp>
      </xdr:grpSp>
      <xdr:grpSp>
        <xdr:nvGrpSpPr>
          <xdr:cNvPr id="55" name="Group 54">
            <a:extLst>
              <a:ext uri="{FF2B5EF4-FFF2-40B4-BE49-F238E27FC236}">
                <a16:creationId xmlns:a16="http://schemas.microsoft.com/office/drawing/2014/main" id="{65BCD54C-F279-4871-A5F7-68A37290ED68}"/>
              </a:ext>
            </a:extLst>
          </xdr:cNvPr>
          <xdr:cNvGrpSpPr/>
        </xdr:nvGrpSpPr>
        <xdr:grpSpPr>
          <a:xfrm>
            <a:off x="6308577" y="548421"/>
            <a:ext cx="2842177" cy="1215396"/>
            <a:chOff x="4690613" y="557123"/>
            <a:chExt cx="2559672" cy="1222076"/>
          </a:xfrm>
        </xdr:grpSpPr>
        <xdr:sp macro="" textlink="">
          <xdr:nvSpPr>
            <xdr:cNvPr id="23" name="Rectangle: Rounded Corners 22">
              <a:extLst>
                <a:ext uri="{FF2B5EF4-FFF2-40B4-BE49-F238E27FC236}">
                  <a16:creationId xmlns:a16="http://schemas.microsoft.com/office/drawing/2014/main" id="{7B3B21DF-E3F5-41D9-8716-9AF5B2268A5A}"/>
                </a:ext>
              </a:extLst>
            </xdr:cNvPr>
            <xdr:cNvSpPr/>
          </xdr:nvSpPr>
          <xdr:spPr>
            <a:xfrm>
              <a:off x="4690613" y="557123"/>
              <a:ext cx="2556000" cy="1222076"/>
            </a:xfrm>
            <a:prstGeom prst="roundRect">
              <a:avLst/>
            </a:prstGeom>
            <a:solidFill>
              <a:sysClr val="window" lastClr="FFFFFF"/>
            </a:solidFill>
            <a:effectLst>
              <a:outerShdw blurRad="50800" dist="38100" dir="8100000" algn="tr" rotWithShape="0">
                <a:prstClr val="black">
                  <a:alpha val="40000"/>
                </a:prstClr>
              </a:outerShdw>
            </a:effectLst>
            <a:scene3d>
              <a:camera prst="perspectiveFront"/>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38" name="TextBox 37">
              <a:extLst>
                <a:ext uri="{FF2B5EF4-FFF2-40B4-BE49-F238E27FC236}">
                  <a16:creationId xmlns:a16="http://schemas.microsoft.com/office/drawing/2014/main" id="{B00FC279-DCAC-48D6-91D0-BDDB3EB654D9}"/>
                </a:ext>
              </a:extLst>
            </xdr:cNvPr>
            <xdr:cNvSpPr txBox="1"/>
          </xdr:nvSpPr>
          <xdr:spPr>
            <a:xfrm>
              <a:off x="5014104" y="718868"/>
              <a:ext cx="1994858" cy="3594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rgbClr val="002060"/>
                  </a:solidFill>
                  <a:latin typeface="Georgia" panose="02040502050405020303" pitchFamily="18" charset="0"/>
                </a:rPr>
                <a:t>Total</a:t>
              </a:r>
              <a:r>
                <a:rPr lang="en-US" sz="1800" b="1" baseline="0">
                  <a:solidFill>
                    <a:srgbClr val="002060"/>
                  </a:solidFill>
                  <a:latin typeface="Georgia" panose="02040502050405020303" pitchFamily="18" charset="0"/>
                </a:rPr>
                <a:t> Sales </a:t>
              </a:r>
            </a:p>
            <a:p>
              <a:pPr algn="ctr"/>
              <a:endParaRPr lang="en-US" sz="1800" b="1">
                <a:latin typeface="Georgia" panose="02040502050405020303" pitchFamily="18" charset="0"/>
              </a:endParaRPr>
            </a:p>
          </xdr:txBody>
        </xdr:sp>
        <xdr:sp macro="" textlink="">
          <xdr:nvSpPr>
            <xdr:cNvPr id="39" name="TextBox 38">
              <a:extLst>
                <a:ext uri="{FF2B5EF4-FFF2-40B4-BE49-F238E27FC236}">
                  <a16:creationId xmlns:a16="http://schemas.microsoft.com/office/drawing/2014/main" id="{8161A950-6C86-46C5-B3E2-6C142A26B822}"/>
                </a:ext>
              </a:extLst>
            </xdr:cNvPr>
            <xdr:cNvSpPr txBox="1"/>
          </xdr:nvSpPr>
          <xdr:spPr>
            <a:xfrm>
              <a:off x="5256924" y="1097228"/>
              <a:ext cx="1993361" cy="306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000" b="1">
                  <a:solidFill>
                    <a:srgbClr val="002060"/>
                  </a:solidFill>
                  <a:latin typeface="Times New Roman" panose="02020603050405020304" pitchFamily="18" charset="0"/>
                  <a:ea typeface="Verdana" panose="020B0604030504040204" pitchFamily="34" charset="0"/>
                  <a:cs typeface="Times New Roman" panose="02020603050405020304" pitchFamily="18" charset="0"/>
                </a:rPr>
                <a:t>$184,622,189.50 </a:t>
              </a:r>
            </a:p>
          </xdr:txBody>
        </xdr:sp>
        <xdr:pic>
          <xdr:nvPicPr>
            <xdr:cNvPr id="54" name="Graphic 53" descr="Bar graph with upward trend">
              <a:extLst>
                <a:ext uri="{FF2B5EF4-FFF2-40B4-BE49-F238E27FC236}">
                  <a16:creationId xmlns:a16="http://schemas.microsoft.com/office/drawing/2014/main" id="{F1AD63D1-B096-4FF5-9522-154A3FB67D2E}"/>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4877945" y="1068165"/>
              <a:ext cx="396000" cy="396000"/>
            </a:xfrm>
            <a:prstGeom prst="rect">
              <a:avLst/>
            </a:prstGeom>
          </xdr:spPr>
        </xdr:pic>
      </xdr:grpSp>
    </xdr:grpSp>
    <xdr:clientData/>
  </xdr:twoCellAnchor>
  <xdr:twoCellAnchor>
    <xdr:from>
      <xdr:col>0</xdr:col>
      <xdr:colOff>122904</xdr:colOff>
      <xdr:row>10</xdr:row>
      <xdr:rowOff>61453</xdr:rowOff>
    </xdr:from>
    <xdr:to>
      <xdr:col>3</xdr:col>
      <xdr:colOff>384773</xdr:colOff>
      <xdr:row>19</xdr:row>
      <xdr:rowOff>30726</xdr:rowOff>
    </xdr:to>
    <xdr:grpSp>
      <xdr:nvGrpSpPr>
        <xdr:cNvPr id="73" name="Group 72">
          <a:extLst>
            <a:ext uri="{FF2B5EF4-FFF2-40B4-BE49-F238E27FC236}">
              <a16:creationId xmlns:a16="http://schemas.microsoft.com/office/drawing/2014/main" id="{B34F2974-972A-4173-8D8A-6B7458E4C69C}"/>
            </a:ext>
          </a:extLst>
        </xdr:cNvPr>
        <xdr:cNvGrpSpPr/>
      </xdr:nvGrpSpPr>
      <xdr:grpSpPr>
        <a:xfrm>
          <a:off x="122904" y="1899611"/>
          <a:ext cx="2066606" cy="1623615"/>
          <a:chOff x="-65367" y="3346344"/>
          <a:chExt cx="1665188" cy="1482855"/>
        </a:xfrm>
      </xdr:grpSpPr>
      <xdr:sp macro="" textlink="">
        <xdr:nvSpPr>
          <xdr:cNvPr id="62" name="Star: 12 Points 61">
            <a:extLst>
              <a:ext uri="{FF2B5EF4-FFF2-40B4-BE49-F238E27FC236}">
                <a16:creationId xmlns:a16="http://schemas.microsoft.com/office/drawing/2014/main" id="{B2ED0527-C145-458D-A1C7-641B2AA0F538}"/>
              </a:ext>
            </a:extLst>
          </xdr:cNvPr>
          <xdr:cNvSpPr/>
        </xdr:nvSpPr>
        <xdr:spPr>
          <a:xfrm>
            <a:off x="-65367" y="3346344"/>
            <a:ext cx="1665188" cy="1482855"/>
          </a:xfrm>
          <a:prstGeom prst="star12">
            <a:avLst/>
          </a:prstGeom>
          <a:solidFill>
            <a:srgbClr val="E5B80B"/>
          </a:solidFill>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3" name="TextBox 62">
            <a:extLst>
              <a:ext uri="{FF2B5EF4-FFF2-40B4-BE49-F238E27FC236}">
                <a16:creationId xmlns:a16="http://schemas.microsoft.com/office/drawing/2014/main" id="{C585D992-B989-4B13-87FE-5B549FAFD4B5}"/>
              </a:ext>
            </a:extLst>
          </xdr:cNvPr>
          <xdr:cNvSpPr txBox="1"/>
        </xdr:nvSpPr>
        <xdr:spPr>
          <a:xfrm>
            <a:off x="253723" y="3569676"/>
            <a:ext cx="1070226" cy="421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ysClr val="windowText" lastClr="000000"/>
                </a:solidFill>
                <a:latin typeface="Georgia" panose="02040502050405020303" pitchFamily="18" charset="0"/>
              </a:rPr>
              <a:t>TOP</a:t>
            </a:r>
            <a:r>
              <a:rPr lang="en-US" sz="1200" b="1" baseline="0">
                <a:solidFill>
                  <a:sysClr val="windowText" lastClr="000000"/>
                </a:solidFill>
                <a:latin typeface="Georgia" panose="02040502050405020303" pitchFamily="18" charset="0"/>
              </a:rPr>
              <a:t> PRODUCT</a:t>
            </a:r>
            <a:endParaRPr lang="en-US" sz="1200" b="1">
              <a:solidFill>
                <a:sysClr val="windowText" lastClr="000000"/>
              </a:solidFill>
              <a:latin typeface="Georgia" panose="02040502050405020303" pitchFamily="18" charset="0"/>
            </a:endParaRPr>
          </a:p>
        </xdr:txBody>
      </xdr:sp>
      <xdr:sp macro="" textlink="">
        <xdr:nvSpPr>
          <xdr:cNvPr id="64" name="TextBox 63">
            <a:extLst>
              <a:ext uri="{FF2B5EF4-FFF2-40B4-BE49-F238E27FC236}">
                <a16:creationId xmlns:a16="http://schemas.microsoft.com/office/drawing/2014/main" id="{117B114E-B9BF-4B3D-AE92-CC1C1A4CDDB2}"/>
              </a:ext>
            </a:extLst>
          </xdr:cNvPr>
          <xdr:cNvSpPr txBox="1"/>
        </xdr:nvSpPr>
        <xdr:spPr>
          <a:xfrm>
            <a:off x="264381" y="3965911"/>
            <a:ext cx="1059523" cy="26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ysClr val="windowText" lastClr="000000"/>
                </a:solidFill>
                <a:latin typeface="Georgia" panose="02040502050405020303" pitchFamily="18" charset="0"/>
              </a:rPr>
              <a:t>PASEO</a:t>
            </a:r>
          </a:p>
        </xdr:txBody>
      </xdr:sp>
      <xdr:sp macro="" textlink="">
        <xdr:nvSpPr>
          <xdr:cNvPr id="68" name="TextBox 67">
            <a:extLst>
              <a:ext uri="{FF2B5EF4-FFF2-40B4-BE49-F238E27FC236}">
                <a16:creationId xmlns:a16="http://schemas.microsoft.com/office/drawing/2014/main" id="{C1FE0A98-E69F-4EEC-A052-327E07AC7E6E}"/>
              </a:ext>
            </a:extLst>
          </xdr:cNvPr>
          <xdr:cNvSpPr txBox="1"/>
        </xdr:nvSpPr>
        <xdr:spPr>
          <a:xfrm>
            <a:off x="169194" y="4239123"/>
            <a:ext cx="1262769" cy="229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i="0" u="none" strike="noStrike">
                <a:solidFill>
                  <a:sysClr val="windowText" lastClr="000000"/>
                </a:solidFill>
                <a:effectLst/>
                <a:latin typeface="+mn-lt"/>
                <a:ea typeface="+mn-ea"/>
                <a:cs typeface="+mn-cs"/>
              </a:rPr>
              <a:t>$</a:t>
            </a:r>
            <a:r>
              <a:rPr lang="en-US" sz="14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9,594,875.90</a:t>
            </a:r>
            <a:r>
              <a:rPr lang="en-US" sz="1200" b="1">
                <a:solidFill>
                  <a:sysClr val="windowText" lastClr="000000"/>
                </a:solidFill>
              </a:rPr>
              <a:t> </a:t>
            </a:r>
          </a:p>
        </xdr:txBody>
      </xdr:sp>
    </xdr:grpSp>
    <xdr:clientData/>
  </xdr:twoCellAnchor>
  <xdr:twoCellAnchor>
    <xdr:from>
      <xdr:col>18</xdr:col>
      <xdr:colOff>337984</xdr:colOff>
      <xdr:row>5</xdr:row>
      <xdr:rowOff>138266</xdr:rowOff>
    </xdr:from>
    <xdr:to>
      <xdr:col>19</xdr:col>
      <xdr:colOff>223868</xdr:colOff>
      <xdr:row>7</xdr:row>
      <xdr:rowOff>140356</xdr:rowOff>
    </xdr:to>
    <xdr:sp macro="" textlink="">
      <xdr:nvSpPr>
        <xdr:cNvPr id="65" name="object 41">
          <a:extLst>
            <a:ext uri="{FF2B5EF4-FFF2-40B4-BE49-F238E27FC236}">
              <a16:creationId xmlns:a16="http://schemas.microsoft.com/office/drawing/2014/main" id="{0A70C25F-2946-4D5E-8250-25FB635F0242}"/>
            </a:ext>
          </a:extLst>
        </xdr:cNvPr>
        <xdr:cNvSpPr/>
      </xdr:nvSpPr>
      <xdr:spPr>
        <a:xfrm>
          <a:off x="11399274" y="1060040"/>
          <a:ext cx="500400" cy="370800"/>
        </a:xfrm>
        <a:custGeom>
          <a:avLst/>
          <a:gdLst/>
          <a:ahLst/>
          <a:cxnLst/>
          <a:rect l="l" t="t" r="r" b="b"/>
          <a:pathLst>
            <a:path w="782319" h="866775">
              <a:moveTo>
                <a:pt x="509066" y="614146"/>
              </a:moveTo>
              <a:lnTo>
                <a:pt x="505955" y="575716"/>
              </a:lnTo>
              <a:lnTo>
                <a:pt x="493052" y="549148"/>
              </a:lnTo>
              <a:lnTo>
                <a:pt x="478904" y="534352"/>
              </a:lnTo>
              <a:lnTo>
                <a:pt x="478904" y="611301"/>
              </a:lnTo>
              <a:lnTo>
                <a:pt x="471462" y="636536"/>
              </a:lnTo>
              <a:lnTo>
                <a:pt x="456387" y="655713"/>
              </a:lnTo>
              <a:lnTo>
                <a:pt x="436689" y="668299"/>
              </a:lnTo>
              <a:lnTo>
                <a:pt x="415378" y="673785"/>
              </a:lnTo>
              <a:lnTo>
                <a:pt x="407479" y="674433"/>
              </a:lnTo>
              <a:lnTo>
                <a:pt x="401434" y="681050"/>
              </a:lnTo>
              <a:lnTo>
                <a:pt x="401650" y="721817"/>
              </a:lnTo>
              <a:lnTo>
                <a:pt x="385610" y="721817"/>
              </a:lnTo>
              <a:lnTo>
                <a:pt x="385610" y="684644"/>
              </a:lnTo>
              <a:lnTo>
                <a:pt x="379298" y="678002"/>
              </a:lnTo>
              <a:lnTo>
                <a:pt x="324104" y="669912"/>
              </a:lnTo>
              <a:lnTo>
                <a:pt x="306095" y="663816"/>
              </a:lnTo>
              <a:lnTo>
                <a:pt x="314426" y="638022"/>
              </a:lnTo>
              <a:lnTo>
                <a:pt x="321538" y="640778"/>
              </a:lnTo>
              <a:lnTo>
                <a:pt x="329514" y="643534"/>
              </a:lnTo>
              <a:lnTo>
                <a:pt x="338201" y="646087"/>
              </a:lnTo>
              <a:lnTo>
                <a:pt x="347395" y="648271"/>
              </a:lnTo>
              <a:lnTo>
                <a:pt x="373621" y="651065"/>
              </a:lnTo>
              <a:lnTo>
                <a:pt x="401040" y="648284"/>
              </a:lnTo>
              <a:lnTo>
                <a:pt x="423570" y="638022"/>
              </a:lnTo>
              <a:lnTo>
                <a:pt x="423976" y="637832"/>
              </a:lnTo>
              <a:lnTo>
                <a:pt x="434797" y="620712"/>
              </a:lnTo>
              <a:lnTo>
                <a:pt x="436753" y="617613"/>
              </a:lnTo>
              <a:lnTo>
                <a:pt x="435686" y="592442"/>
              </a:lnTo>
              <a:lnTo>
                <a:pt x="422922" y="576033"/>
              </a:lnTo>
              <a:lnTo>
                <a:pt x="404571" y="566077"/>
              </a:lnTo>
              <a:lnTo>
                <a:pt x="386753" y="560311"/>
              </a:lnTo>
              <a:lnTo>
                <a:pt x="364947" y="552323"/>
              </a:lnTo>
              <a:lnTo>
                <a:pt x="340779" y="539242"/>
              </a:lnTo>
              <a:lnTo>
                <a:pt x="320548" y="521512"/>
              </a:lnTo>
              <a:lnTo>
                <a:pt x="310527" y="499567"/>
              </a:lnTo>
              <a:lnTo>
                <a:pt x="311556" y="473557"/>
              </a:lnTo>
              <a:lnTo>
                <a:pt x="342506" y="435584"/>
              </a:lnTo>
              <a:lnTo>
                <a:pt x="379882" y="423989"/>
              </a:lnTo>
              <a:lnTo>
                <a:pt x="384886" y="417804"/>
              </a:lnTo>
              <a:lnTo>
                <a:pt x="384886" y="379374"/>
              </a:lnTo>
              <a:lnTo>
                <a:pt x="401002" y="379374"/>
              </a:lnTo>
              <a:lnTo>
                <a:pt x="401002" y="412838"/>
              </a:lnTo>
              <a:lnTo>
                <a:pt x="407085" y="419417"/>
              </a:lnTo>
              <a:lnTo>
                <a:pt x="452716" y="425704"/>
              </a:lnTo>
              <a:lnTo>
                <a:pt x="464121" y="428764"/>
              </a:lnTo>
              <a:lnTo>
                <a:pt x="459168" y="450837"/>
              </a:lnTo>
              <a:lnTo>
                <a:pt x="444842" y="447332"/>
              </a:lnTo>
              <a:lnTo>
                <a:pt x="428180" y="444144"/>
              </a:lnTo>
              <a:lnTo>
                <a:pt x="410641" y="442074"/>
              </a:lnTo>
              <a:lnTo>
                <a:pt x="393687" y="441947"/>
              </a:lnTo>
              <a:lnTo>
                <a:pt x="380022" y="444715"/>
              </a:lnTo>
              <a:lnTo>
                <a:pt x="368706" y="450710"/>
              </a:lnTo>
              <a:lnTo>
                <a:pt x="360273" y="459511"/>
              </a:lnTo>
              <a:lnTo>
                <a:pt x="355257" y="470725"/>
              </a:lnTo>
              <a:lnTo>
                <a:pt x="354279" y="483717"/>
              </a:lnTo>
              <a:lnTo>
                <a:pt x="357606" y="496366"/>
              </a:lnTo>
              <a:lnTo>
                <a:pt x="390131" y="525386"/>
              </a:lnTo>
              <a:lnTo>
                <a:pt x="449275" y="550799"/>
              </a:lnTo>
              <a:lnTo>
                <a:pt x="452628" y="552564"/>
              </a:lnTo>
              <a:lnTo>
                <a:pt x="459397" y="557161"/>
              </a:lnTo>
              <a:lnTo>
                <a:pt x="469087" y="567702"/>
              </a:lnTo>
              <a:lnTo>
                <a:pt x="477113" y="585368"/>
              </a:lnTo>
              <a:lnTo>
                <a:pt x="478904" y="611301"/>
              </a:lnTo>
              <a:lnTo>
                <a:pt x="478904" y="534352"/>
              </a:lnTo>
              <a:lnTo>
                <a:pt x="477596" y="532980"/>
              </a:lnTo>
              <a:lnTo>
                <a:pt x="466813" y="525792"/>
              </a:lnTo>
              <a:lnTo>
                <a:pt x="462000" y="523252"/>
              </a:lnTo>
              <a:lnTo>
                <a:pt x="432777" y="511543"/>
              </a:lnTo>
              <a:lnTo>
                <a:pt x="418769" y="505548"/>
              </a:lnTo>
              <a:lnTo>
                <a:pt x="404787" y="498843"/>
              </a:lnTo>
              <a:lnTo>
                <a:pt x="391947" y="491528"/>
              </a:lnTo>
              <a:lnTo>
                <a:pt x="385889" y="487667"/>
              </a:lnTo>
              <a:lnTo>
                <a:pt x="383679" y="481901"/>
              </a:lnTo>
              <a:lnTo>
                <a:pt x="385800" y="473557"/>
              </a:lnTo>
              <a:lnTo>
                <a:pt x="392125" y="472427"/>
              </a:lnTo>
              <a:lnTo>
                <a:pt x="395795" y="472186"/>
              </a:lnTo>
              <a:lnTo>
                <a:pt x="418122" y="473252"/>
              </a:lnTo>
              <a:lnTo>
                <a:pt x="440753" y="477469"/>
              </a:lnTo>
              <a:lnTo>
                <a:pt x="458355" y="482066"/>
              </a:lnTo>
              <a:lnTo>
                <a:pt x="465607" y="484289"/>
              </a:lnTo>
              <a:lnTo>
                <a:pt x="469671" y="485648"/>
              </a:lnTo>
              <a:lnTo>
                <a:pt x="474129" y="485203"/>
              </a:lnTo>
              <a:lnTo>
                <a:pt x="481584" y="480999"/>
              </a:lnTo>
              <a:lnTo>
                <a:pt x="484251" y="477405"/>
              </a:lnTo>
              <a:lnTo>
                <a:pt x="485419" y="472186"/>
              </a:lnTo>
              <a:lnTo>
                <a:pt x="490220" y="450837"/>
              </a:lnTo>
              <a:lnTo>
                <a:pt x="497776" y="417156"/>
              </a:lnTo>
              <a:lnTo>
                <a:pt x="495147" y="410730"/>
              </a:lnTo>
              <a:lnTo>
                <a:pt x="489762" y="407289"/>
              </a:lnTo>
              <a:lnTo>
                <a:pt x="476923" y="401167"/>
              </a:lnTo>
              <a:lnTo>
                <a:pt x="461492" y="396595"/>
              </a:lnTo>
              <a:lnTo>
                <a:pt x="445592" y="393357"/>
              </a:lnTo>
              <a:lnTo>
                <a:pt x="431304" y="391261"/>
              </a:lnTo>
              <a:lnTo>
                <a:pt x="431304" y="379374"/>
              </a:lnTo>
              <a:lnTo>
                <a:pt x="431304" y="355866"/>
              </a:lnTo>
              <a:lnTo>
                <a:pt x="424522" y="349084"/>
              </a:lnTo>
              <a:lnTo>
                <a:pt x="361378" y="349084"/>
              </a:lnTo>
              <a:lnTo>
                <a:pt x="354584" y="355866"/>
              </a:lnTo>
              <a:lnTo>
                <a:pt x="354584" y="398792"/>
              </a:lnTo>
              <a:lnTo>
                <a:pt x="319328" y="414223"/>
              </a:lnTo>
              <a:lnTo>
                <a:pt x="294932" y="437108"/>
              </a:lnTo>
              <a:lnTo>
                <a:pt x="281825" y="466915"/>
              </a:lnTo>
              <a:lnTo>
                <a:pt x="280428" y="503097"/>
              </a:lnTo>
              <a:lnTo>
                <a:pt x="296468" y="540219"/>
              </a:lnTo>
              <a:lnTo>
                <a:pt x="326275" y="566191"/>
              </a:lnTo>
              <a:lnTo>
                <a:pt x="357670" y="582206"/>
              </a:lnTo>
              <a:lnTo>
                <a:pt x="396481" y="595604"/>
              </a:lnTo>
              <a:lnTo>
                <a:pt x="405282" y="600875"/>
              </a:lnTo>
              <a:lnTo>
                <a:pt x="407847" y="605802"/>
              </a:lnTo>
              <a:lnTo>
                <a:pt x="407200" y="610946"/>
              </a:lnTo>
              <a:lnTo>
                <a:pt x="401675" y="616165"/>
              </a:lnTo>
              <a:lnTo>
                <a:pt x="389293" y="619671"/>
              </a:lnTo>
              <a:lnTo>
                <a:pt x="372440" y="620712"/>
              </a:lnTo>
              <a:lnTo>
                <a:pt x="353517" y="618591"/>
              </a:lnTo>
              <a:lnTo>
                <a:pt x="315887" y="605523"/>
              </a:lnTo>
              <a:lnTo>
                <a:pt x="308483" y="601662"/>
              </a:lnTo>
              <a:lnTo>
                <a:pt x="303771" y="601395"/>
              </a:lnTo>
              <a:lnTo>
                <a:pt x="295414" y="604748"/>
              </a:lnTo>
              <a:lnTo>
                <a:pt x="292201" y="608203"/>
              </a:lnTo>
              <a:lnTo>
                <a:pt x="271183" y="673366"/>
              </a:lnTo>
              <a:lnTo>
                <a:pt x="273837" y="680605"/>
              </a:lnTo>
              <a:lnTo>
                <a:pt x="319036" y="699897"/>
              </a:lnTo>
              <a:lnTo>
                <a:pt x="355307" y="706526"/>
              </a:lnTo>
              <a:lnTo>
                <a:pt x="355307" y="745350"/>
              </a:lnTo>
              <a:lnTo>
                <a:pt x="362089" y="752119"/>
              </a:lnTo>
              <a:lnTo>
                <a:pt x="420890" y="752119"/>
              </a:lnTo>
              <a:lnTo>
                <a:pt x="424764" y="750519"/>
              </a:lnTo>
              <a:lnTo>
                <a:pt x="430453" y="744804"/>
              </a:lnTo>
              <a:lnTo>
                <a:pt x="432041" y="740930"/>
              </a:lnTo>
              <a:lnTo>
                <a:pt x="431939" y="721817"/>
              </a:lnTo>
              <a:lnTo>
                <a:pt x="431838" y="701713"/>
              </a:lnTo>
              <a:lnTo>
                <a:pt x="458622" y="691032"/>
              </a:lnTo>
              <a:lnTo>
                <a:pt x="482409" y="672515"/>
              </a:lnTo>
              <a:lnTo>
                <a:pt x="500227" y="646722"/>
              </a:lnTo>
              <a:lnTo>
                <a:pt x="509066" y="614146"/>
              </a:lnTo>
              <a:close/>
            </a:path>
            <a:path w="782319" h="866775">
              <a:moveTo>
                <a:pt x="589915" y="6781"/>
              </a:moveTo>
              <a:lnTo>
                <a:pt x="583133" y="0"/>
              </a:lnTo>
              <a:lnTo>
                <a:pt x="559117" y="0"/>
              </a:lnTo>
              <a:lnTo>
                <a:pt x="559117" y="30302"/>
              </a:lnTo>
              <a:lnTo>
                <a:pt x="553300" y="74574"/>
              </a:lnTo>
              <a:lnTo>
                <a:pt x="541350" y="120764"/>
              </a:lnTo>
              <a:lnTo>
                <a:pt x="523875" y="163906"/>
              </a:lnTo>
              <a:lnTo>
                <a:pt x="501446" y="199034"/>
              </a:lnTo>
              <a:lnTo>
                <a:pt x="277558" y="199034"/>
              </a:lnTo>
              <a:lnTo>
                <a:pt x="255130" y="163906"/>
              </a:lnTo>
              <a:lnTo>
                <a:pt x="237655" y="120764"/>
              </a:lnTo>
              <a:lnTo>
                <a:pt x="225717" y="74574"/>
              </a:lnTo>
              <a:lnTo>
                <a:pt x="219900" y="30302"/>
              </a:lnTo>
              <a:lnTo>
                <a:pt x="559117" y="30302"/>
              </a:lnTo>
              <a:lnTo>
                <a:pt x="559117" y="0"/>
              </a:lnTo>
              <a:lnTo>
                <a:pt x="195897" y="0"/>
              </a:lnTo>
              <a:lnTo>
                <a:pt x="189115" y="6781"/>
              </a:lnTo>
              <a:lnTo>
                <a:pt x="189115" y="15151"/>
              </a:lnTo>
              <a:lnTo>
                <a:pt x="192214" y="57683"/>
              </a:lnTo>
              <a:lnTo>
                <a:pt x="201231" y="103708"/>
              </a:lnTo>
              <a:lnTo>
                <a:pt x="215760" y="149402"/>
              </a:lnTo>
              <a:lnTo>
                <a:pt x="235381" y="190944"/>
              </a:lnTo>
              <a:lnTo>
                <a:pt x="259689" y="224523"/>
              </a:lnTo>
              <a:lnTo>
                <a:pt x="266560" y="229323"/>
              </a:lnTo>
              <a:lnTo>
                <a:pt x="512457" y="229323"/>
              </a:lnTo>
              <a:lnTo>
                <a:pt x="537781" y="199034"/>
              </a:lnTo>
              <a:lnTo>
                <a:pt x="563257" y="149390"/>
              </a:lnTo>
              <a:lnTo>
                <a:pt x="577786" y="103695"/>
              </a:lnTo>
              <a:lnTo>
                <a:pt x="586816" y="57683"/>
              </a:lnTo>
              <a:lnTo>
                <a:pt x="588810" y="30302"/>
              </a:lnTo>
              <a:lnTo>
                <a:pt x="589915" y="15151"/>
              </a:lnTo>
              <a:lnTo>
                <a:pt x="589915" y="6781"/>
              </a:lnTo>
              <a:close/>
            </a:path>
            <a:path w="782319" h="866775">
              <a:moveTo>
                <a:pt x="782180" y="671830"/>
              </a:moveTo>
              <a:lnTo>
                <a:pt x="779868" y="629310"/>
              </a:lnTo>
              <a:lnTo>
                <a:pt x="773049" y="585190"/>
              </a:lnTo>
              <a:lnTo>
                <a:pt x="761860" y="540334"/>
              </a:lnTo>
              <a:lnTo>
                <a:pt x="751878" y="511289"/>
              </a:lnTo>
              <a:lnTo>
                <a:pt x="751878" y="671830"/>
              </a:lnTo>
              <a:lnTo>
                <a:pt x="749566" y="710133"/>
              </a:lnTo>
              <a:lnTo>
                <a:pt x="730821" y="769327"/>
              </a:lnTo>
              <a:lnTo>
                <a:pt x="680745" y="812914"/>
              </a:lnTo>
              <a:lnTo>
                <a:pt x="637654" y="825995"/>
              </a:lnTo>
              <a:lnTo>
                <a:pt x="586524" y="832129"/>
              </a:lnTo>
              <a:lnTo>
                <a:pt x="528840" y="833628"/>
              </a:lnTo>
              <a:lnTo>
                <a:pt x="410273" y="831875"/>
              </a:lnTo>
              <a:lnTo>
                <a:pt x="391109" y="831786"/>
              </a:lnTo>
              <a:lnTo>
                <a:pt x="366369" y="831989"/>
              </a:lnTo>
              <a:lnTo>
                <a:pt x="237070" y="835761"/>
              </a:lnTo>
              <a:lnTo>
                <a:pt x="183845" y="835228"/>
              </a:lnTo>
              <a:lnTo>
                <a:pt x="136664" y="830326"/>
              </a:lnTo>
              <a:lnTo>
                <a:pt x="96926" y="818896"/>
              </a:lnTo>
              <a:lnTo>
                <a:pt x="50292" y="778738"/>
              </a:lnTo>
              <a:lnTo>
                <a:pt x="32499" y="721855"/>
              </a:lnTo>
              <a:lnTo>
                <a:pt x="30289" y="684644"/>
              </a:lnTo>
              <a:lnTo>
                <a:pt x="33642" y="630301"/>
              </a:lnTo>
              <a:lnTo>
                <a:pt x="43218" y="577443"/>
              </a:lnTo>
              <a:lnTo>
                <a:pt x="58267" y="526719"/>
              </a:lnTo>
              <a:lnTo>
                <a:pt x="78079" y="478790"/>
              </a:lnTo>
              <a:lnTo>
                <a:pt x="101892" y="434314"/>
              </a:lnTo>
              <a:lnTo>
                <a:pt x="128981" y="393979"/>
              </a:lnTo>
              <a:lnTo>
                <a:pt x="158623" y="358419"/>
              </a:lnTo>
              <a:lnTo>
                <a:pt x="190055" y="328320"/>
              </a:lnTo>
              <a:lnTo>
                <a:pt x="222567" y="304330"/>
              </a:lnTo>
              <a:lnTo>
                <a:pt x="255409" y="287121"/>
              </a:lnTo>
              <a:lnTo>
                <a:pt x="526783" y="287121"/>
              </a:lnTo>
              <a:lnTo>
                <a:pt x="563308" y="305968"/>
              </a:lnTo>
              <a:lnTo>
                <a:pt x="597954" y="331279"/>
              </a:lnTo>
              <a:lnTo>
                <a:pt x="630250" y="362254"/>
              </a:lnTo>
              <a:lnTo>
                <a:pt x="659739" y="398106"/>
              </a:lnTo>
              <a:lnTo>
                <a:pt x="685965" y="438048"/>
              </a:lnTo>
              <a:lnTo>
                <a:pt x="708469" y="481317"/>
              </a:lnTo>
              <a:lnTo>
                <a:pt x="726770" y="527113"/>
              </a:lnTo>
              <a:lnTo>
                <a:pt x="740410" y="574649"/>
              </a:lnTo>
              <a:lnTo>
                <a:pt x="748931" y="623150"/>
              </a:lnTo>
              <a:lnTo>
                <a:pt x="751878" y="671830"/>
              </a:lnTo>
              <a:lnTo>
                <a:pt x="751878" y="511289"/>
              </a:lnTo>
              <a:lnTo>
                <a:pt x="727100" y="451840"/>
              </a:lnTo>
              <a:lnTo>
                <a:pt x="703834" y="409917"/>
              </a:lnTo>
              <a:lnTo>
                <a:pt x="676884" y="370687"/>
              </a:lnTo>
              <a:lnTo>
                <a:pt x="646391" y="335013"/>
              </a:lnTo>
              <a:lnTo>
                <a:pt x="612521" y="303745"/>
              </a:lnTo>
              <a:lnTo>
                <a:pt x="588810" y="287121"/>
              </a:lnTo>
              <a:lnTo>
                <a:pt x="575449" y="277749"/>
              </a:lnTo>
              <a:lnTo>
                <a:pt x="535330" y="257886"/>
              </a:lnTo>
              <a:lnTo>
                <a:pt x="533539" y="257175"/>
              </a:lnTo>
              <a:lnTo>
                <a:pt x="531647" y="256819"/>
              </a:lnTo>
              <a:lnTo>
                <a:pt x="250532" y="256819"/>
              </a:lnTo>
              <a:lnTo>
                <a:pt x="207822" y="277469"/>
              </a:lnTo>
              <a:lnTo>
                <a:pt x="171424" y="303618"/>
              </a:lnTo>
              <a:lnTo>
                <a:pt x="137883" y="335419"/>
              </a:lnTo>
              <a:lnTo>
                <a:pt x="107442" y="371983"/>
              </a:lnTo>
              <a:lnTo>
                <a:pt x="80302" y="412381"/>
              </a:lnTo>
              <a:lnTo>
                <a:pt x="56718" y="455714"/>
              </a:lnTo>
              <a:lnTo>
                <a:pt x="36906" y="501078"/>
              </a:lnTo>
              <a:lnTo>
                <a:pt x="21107" y="547560"/>
              </a:lnTo>
              <a:lnTo>
                <a:pt x="9537" y="594245"/>
              </a:lnTo>
              <a:lnTo>
                <a:pt x="2425" y="640245"/>
              </a:lnTo>
              <a:lnTo>
                <a:pt x="0" y="684644"/>
              </a:lnTo>
              <a:lnTo>
                <a:pt x="2768" y="728065"/>
              </a:lnTo>
              <a:lnTo>
                <a:pt x="25171" y="795820"/>
              </a:lnTo>
              <a:lnTo>
                <a:pt x="78206" y="843673"/>
              </a:lnTo>
              <a:lnTo>
                <a:pt x="118618" y="857592"/>
              </a:lnTo>
              <a:lnTo>
                <a:pt x="165252" y="864425"/>
              </a:lnTo>
              <a:lnTo>
                <a:pt x="217170" y="866254"/>
              </a:lnTo>
              <a:lnTo>
                <a:pt x="236207" y="866089"/>
              </a:lnTo>
              <a:lnTo>
                <a:pt x="366737" y="862291"/>
              </a:lnTo>
              <a:lnTo>
                <a:pt x="414591" y="862253"/>
              </a:lnTo>
              <a:lnTo>
                <a:pt x="521462" y="863904"/>
              </a:lnTo>
              <a:lnTo>
                <a:pt x="574027" y="863117"/>
              </a:lnTo>
              <a:lnTo>
                <a:pt x="586536" y="862088"/>
              </a:lnTo>
              <a:lnTo>
                <a:pt x="622465" y="859142"/>
              </a:lnTo>
              <a:lnTo>
                <a:pt x="666026" y="850379"/>
              </a:lnTo>
              <a:lnTo>
                <a:pt x="702729" y="835761"/>
              </a:lnTo>
              <a:lnTo>
                <a:pt x="735469" y="812241"/>
              </a:lnTo>
              <a:lnTo>
                <a:pt x="770623" y="754341"/>
              </a:lnTo>
              <a:lnTo>
                <a:pt x="779310" y="716292"/>
              </a:lnTo>
              <a:lnTo>
                <a:pt x="782180" y="671830"/>
              </a:lnTo>
              <a:close/>
            </a:path>
          </a:pathLst>
        </a:custGeom>
        <a:solidFill>
          <a:srgbClr val="221F1F"/>
        </a:solidFill>
      </xdr:spPr>
      <xdr:txBody>
        <a:bodyPr wrap="square" lIns="0" tIns="0" rIns="0" bIns="0" rtlCol="0"/>
        <a:lstStyle>
          <a:defPPr>
            <a:defRPr kern="0"/>
          </a:defPPr>
        </a:lstStyle>
        <a:p>
          <a:endParaRPr/>
        </a:p>
      </xdr:txBody>
    </xdr:sp>
    <xdr:clientData/>
  </xdr:twoCellAnchor>
  <xdr:twoCellAnchor>
    <xdr:from>
      <xdr:col>7</xdr:col>
      <xdr:colOff>168991</xdr:colOff>
      <xdr:row>5</xdr:row>
      <xdr:rowOff>173132</xdr:rowOff>
    </xdr:from>
    <xdr:to>
      <xdr:col>8</xdr:col>
      <xdr:colOff>55787</xdr:colOff>
      <xdr:row>7</xdr:row>
      <xdr:rowOff>176209</xdr:rowOff>
    </xdr:to>
    <xdr:pic>
      <xdr:nvPicPr>
        <xdr:cNvPr id="66" name="Graphic 65" descr="Money">
          <a:extLst>
            <a:ext uri="{FF2B5EF4-FFF2-40B4-BE49-F238E27FC236}">
              <a16:creationId xmlns:a16="http://schemas.microsoft.com/office/drawing/2014/main" id="{6B2FAD9B-3923-4AFB-9790-828B4C3C26A7}"/>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4470604" y="1094906"/>
          <a:ext cx="501312" cy="3717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0</xdr:row>
      <xdr:rowOff>20430</xdr:rowOff>
    </xdr:from>
    <xdr:to>
      <xdr:col>0</xdr:col>
      <xdr:colOff>1647825</xdr:colOff>
      <xdr:row>39</xdr:row>
      <xdr:rowOff>44769</xdr:rowOff>
    </xdr:to>
    <xdr:grpSp>
      <xdr:nvGrpSpPr>
        <xdr:cNvPr id="19" name="Group 18">
          <a:extLst>
            <a:ext uri="{FF2B5EF4-FFF2-40B4-BE49-F238E27FC236}">
              <a16:creationId xmlns:a16="http://schemas.microsoft.com/office/drawing/2014/main" id="{7F44FBF3-37D2-4ADC-82F2-6E19E2E8A7E3}"/>
            </a:ext>
          </a:extLst>
        </xdr:cNvPr>
        <xdr:cNvGrpSpPr/>
      </xdr:nvGrpSpPr>
      <xdr:grpSpPr>
        <a:xfrm>
          <a:off x="9525" y="20430"/>
          <a:ext cx="1638300" cy="7409083"/>
          <a:chOff x="297605" y="96630"/>
          <a:chExt cx="1897286" cy="7561513"/>
        </a:xfrm>
      </xdr:grpSpPr>
      <xdr:grpSp>
        <xdr:nvGrpSpPr>
          <xdr:cNvPr id="12" name="Group 11">
            <a:extLst>
              <a:ext uri="{FF2B5EF4-FFF2-40B4-BE49-F238E27FC236}">
                <a16:creationId xmlns:a16="http://schemas.microsoft.com/office/drawing/2014/main" id="{4B118E23-17FA-4E1A-AD6E-6113150079C7}"/>
              </a:ext>
            </a:extLst>
          </xdr:cNvPr>
          <xdr:cNvGrpSpPr/>
        </xdr:nvGrpSpPr>
        <xdr:grpSpPr>
          <a:xfrm>
            <a:off x="297605" y="96630"/>
            <a:ext cx="1897286" cy="7561513"/>
            <a:chOff x="309737" y="1061119"/>
            <a:chExt cx="2287078" cy="7561513"/>
          </a:xfrm>
        </xdr:grpSpPr>
        <xdr:grpSp>
          <xdr:nvGrpSpPr>
            <xdr:cNvPr id="13" name="Group 12">
              <a:extLst>
                <a:ext uri="{FF2B5EF4-FFF2-40B4-BE49-F238E27FC236}">
                  <a16:creationId xmlns:a16="http://schemas.microsoft.com/office/drawing/2014/main" id="{891EF188-F69A-4EEA-B7D6-4D80FC903562}"/>
                </a:ext>
              </a:extLst>
            </xdr:cNvPr>
            <xdr:cNvGrpSpPr/>
          </xdr:nvGrpSpPr>
          <xdr:grpSpPr>
            <a:xfrm>
              <a:off x="309737" y="1061119"/>
              <a:ext cx="2287078" cy="7561513"/>
              <a:chOff x="309737" y="1061119"/>
              <a:chExt cx="2287078" cy="7561513"/>
            </a:xfrm>
          </xdr:grpSpPr>
          <xdr:sp macro="" textlink="">
            <xdr:nvSpPr>
              <xdr:cNvPr id="15" name="Rectangle: Rounded Corners 14">
                <a:extLst>
                  <a:ext uri="{FF2B5EF4-FFF2-40B4-BE49-F238E27FC236}">
                    <a16:creationId xmlns:a16="http://schemas.microsoft.com/office/drawing/2014/main" id="{94AF8286-BC55-4AA4-B6B4-716AC3993F32}"/>
                  </a:ext>
                </a:extLst>
              </xdr:cNvPr>
              <xdr:cNvSpPr/>
            </xdr:nvSpPr>
            <xdr:spPr>
              <a:xfrm>
                <a:off x="309737" y="1061119"/>
                <a:ext cx="2287078" cy="7561513"/>
              </a:xfrm>
              <a:prstGeom prst="roundRect">
                <a:avLst>
                  <a:gd name="adj" fmla="val 462"/>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tsle="http://schemas.microsoft.com/office/drawing/2012/timeslicer">
            <mc:Choice Requires="tsle">
              <xdr:graphicFrame macro="">
                <xdr:nvGraphicFramePr>
                  <xdr:cNvPr id="16" name="Date 2">
                    <a:extLst>
                      <a:ext uri="{FF2B5EF4-FFF2-40B4-BE49-F238E27FC236}">
                        <a16:creationId xmlns:a16="http://schemas.microsoft.com/office/drawing/2014/main" id="{AB5C1AB2-5BB9-40CB-B1FB-47EAC4340AF6}"/>
                      </a:ext>
                    </a:extLst>
                  </xdr:cNvPr>
                  <xdr:cNvGraphicFramePr/>
                </xdr:nvGraphicFramePr>
                <xdr:xfrm>
                  <a:off x="369666" y="6658681"/>
                  <a:ext cx="2032652" cy="113147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52454" y="5505153"/>
                    <a:ext cx="1456047" cy="110866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mc:AlternateContent xmlns:mc="http://schemas.openxmlformats.org/markup-compatibility/2006" xmlns:sle15="http://schemas.microsoft.com/office/drawing/2012/slicer">
            <mc:Choice Requires="sle15">
              <xdr:graphicFrame macro="">
                <xdr:nvGraphicFramePr>
                  <xdr:cNvPr id="17" name="Product 2">
                    <a:extLst>
                      <a:ext uri="{FF2B5EF4-FFF2-40B4-BE49-F238E27FC236}">
                        <a16:creationId xmlns:a16="http://schemas.microsoft.com/office/drawing/2014/main" id="{C57E07A3-30FB-45E2-9BBA-2C1B7949097C}"/>
                      </a:ext>
                    </a:extLst>
                  </xdr:cNvPr>
                  <xdr:cNvGraphicFramePr/>
                </xdr:nvGraphicFramePr>
                <xdr:xfrm>
                  <a:off x="532915" y="4094079"/>
                  <a:ext cx="1787419" cy="2138947"/>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169394" y="2992250"/>
                    <a:ext cx="1280380" cy="209582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grpSp>
        <xdr:sp macro="" textlink="">
          <xdr:nvSpPr>
            <xdr:cNvPr id="14" name="TextBox 13">
              <a:extLst>
                <a:ext uri="{FF2B5EF4-FFF2-40B4-BE49-F238E27FC236}">
                  <a16:creationId xmlns:a16="http://schemas.microsoft.com/office/drawing/2014/main" id="{0BE1D59E-ADFB-484B-B5EB-5BDFAB171A8A}"/>
                </a:ext>
              </a:extLst>
            </xdr:cNvPr>
            <xdr:cNvSpPr txBox="1"/>
          </xdr:nvSpPr>
          <xdr:spPr>
            <a:xfrm>
              <a:off x="518658" y="3270176"/>
              <a:ext cx="1865406" cy="334211"/>
            </a:xfrm>
            <a:prstGeom prst="rect">
              <a:avLst/>
            </a:prstGeom>
            <a:solidFill>
              <a:srgbClr val="F7A07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latin typeface="Georgia" panose="02040502050405020303" pitchFamily="18" charset="0"/>
                </a:rPr>
                <a:t>DASHBOARD</a:t>
              </a:r>
            </a:p>
          </xdr:txBody>
        </xdr:sp>
      </xdr:grpSp>
      <xdr:pic>
        <xdr:nvPicPr>
          <xdr:cNvPr id="5" name="Graphic 4" descr="Home">
            <a:hlinkClick xmlns:r="http://schemas.openxmlformats.org/officeDocument/2006/relationships" r:id="rId1"/>
            <a:extLst>
              <a:ext uri="{FF2B5EF4-FFF2-40B4-BE49-F238E27FC236}">
                <a16:creationId xmlns:a16="http://schemas.microsoft.com/office/drawing/2014/main" id="{C5E81296-E799-4586-BBF6-5DE79642D40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386522" y="552171"/>
            <a:ext cx="1642720" cy="1642720"/>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23</xdr:row>
      <xdr:rowOff>5103</xdr:rowOff>
    </xdr:from>
    <xdr:to>
      <xdr:col>13</xdr:col>
      <xdr:colOff>223801</xdr:colOff>
      <xdr:row>38</xdr:row>
      <xdr:rowOff>201185</xdr:rowOff>
    </xdr:to>
    <xdr:graphicFrame macro="">
      <xdr:nvGraphicFramePr>
        <xdr:cNvPr id="4" name="Chart 3">
          <a:extLst>
            <a:ext uri="{FF2B5EF4-FFF2-40B4-BE49-F238E27FC236}">
              <a16:creationId xmlns:a16="http://schemas.microsoft.com/office/drawing/2014/main" id="{F3A4A860-17C2-4BD7-8E30-799147D04A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412977</xdr:colOff>
      <xdr:row>40</xdr:row>
      <xdr:rowOff>90052</xdr:rowOff>
    </xdr:from>
    <xdr:to>
      <xdr:col>6</xdr:col>
      <xdr:colOff>425818</xdr:colOff>
      <xdr:row>57</xdr:row>
      <xdr:rowOff>91552</xdr:rowOff>
    </xdr:to>
    <xdr:graphicFrame macro="">
      <xdr:nvGraphicFramePr>
        <xdr:cNvPr id="3" name="Chart 2">
          <a:extLst>
            <a:ext uri="{FF2B5EF4-FFF2-40B4-BE49-F238E27FC236}">
              <a16:creationId xmlns:a16="http://schemas.microsoft.com/office/drawing/2014/main" id="{9C061EF0-55D6-4310-B1CB-53CD39B67C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450644</xdr:colOff>
      <xdr:row>79</xdr:row>
      <xdr:rowOff>174554</xdr:rowOff>
    </xdr:from>
    <xdr:to>
      <xdr:col>16</xdr:col>
      <xdr:colOff>194596</xdr:colOff>
      <xdr:row>96</xdr:row>
      <xdr:rowOff>61453</xdr:rowOff>
    </xdr:to>
    <xdr:graphicFrame macro="">
      <xdr:nvGraphicFramePr>
        <xdr:cNvPr id="11" name="Chart 10">
          <a:extLst>
            <a:ext uri="{FF2B5EF4-FFF2-40B4-BE49-F238E27FC236}">
              <a16:creationId xmlns:a16="http://schemas.microsoft.com/office/drawing/2014/main" id="{66CA2639-0EC9-4119-83DD-958DE7E0E0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370041</xdr:colOff>
      <xdr:row>57</xdr:row>
      <xdr:rowOff>128587</xdr:rowOff>
    </xdr:from>
    <xdr:to>
      <xdr:col>14</xdr:col>
      <xdr:colOff>257016</xdr:colOff>
      <xdr:row>78</xdr:row>
      <xdr:rowOff>111037</xdr:rowOff>
    </xdr:to>
    <xdr:graphicFrame macro="">
      <xdr:nvGraphicFramePr>
        <xdr:cNvPr id="18" name="Chart 17">
          <a:extLst>
            <a:ext uri="{FF2B5EF4-FFF2-40B4-BE49-F238E27FC236}">
              <a16:creationId xmlns:a16="http://schemas.microsoft.com/office/drawing/2014/main" id="{D12C8831-D505-496E-82A2-41D8ABD2DA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175872</xdr:colOff>
      <xdr:row>14</xdr:row>
      <xdr:rowOff>137773</xdr:rowOff>
    </xdr:from>
    <xdr:to>
      <xdr:col>17</xdr:col>
      <xdr:colOff>569119</xdr:colOff>
      <xdr:row>20</xdr:row>
      <xdr:rowOff>138745</xdr:rowOff>
    </xdr:to>
    <mc:AlternateContent xmlns:mc="http://schemas.openxmlformats.org/markup-compatibility/2006" xmlns:tsle="http://schemas.microsoft.com/office/drawing/2012/timeslicer">
      <mc:Choice Requires="tsle">
        <xdr:graphicFrame macro="">
          <xdr:nvGraphicFramePr>
            <xdr:cNvPr id="13" name="Date 3">
              <a:extLst>
                <a:ext uri="{FF2B5EF4-FFF2-40B4-BE49-F238E27FC236}">
                  <a16:creationId xmlns:a16="http://schemas.microsoft.com/office/drawing/2014/main" id="{CBCEAA4E-6271-4D99-905C-18170ECF47EB}"/>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13326517" y="2872370"/>
              <a:ext cx="1683731" cy="116855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12</xdr:col>
      <xdr:colOff>476250</xdr:colOff>
      <xdr:row>1</xdr:row>
      <xdr:rowOff>157163</xdr:rowOff>
    </xdr:from>
    <xdr:to>
      <xdr:col>15</xdr:col>
      <xdr:colOff>68263</xdr:colOff>
      <xdr:row>12</xdr:row>
      <xdr:rowOff>25808</xdr:rowOff>
    </xdr:to>
    <mc:AlternateContent xmlns:mc="http://schemas.openxmlformats.org/markup-compatibility/2006" xmlns:sle15="http://schemas.microsoft.com/office/drawing/2012/slicer">
      <mc:Choice Requires="sle15">
        <xdr:graphicFrame macro="">
          <xdr:nvGraphicFramePr>
            <xdr:cNvPr id="14" name="Product 3">
              <a:extLst>
                <a:ext uri="{FF2B5EF4-FFF2-40B4-BE49-F238E27FC236}">
                  <a16:creationId xmlns:a16="http://schemas.microsoft.com/office/drawing/2014/main" id="{FC1D5F55-6903-44C1-A3DF-6461A9357EE7}"/>
                </a:ext>
              </a:extLst>
            </xdr:cNvPr>
            <xdr:cNvGraphicFramePr/>
          </xdr:nvGraphicFramePr>
          <xdr:xfrm>
            <a:off x="0" y="0"/>
            <a:ext cx="0" cy="0"/>
          </xdr:xfrm>
          <a:graphic>
            <a:graphicData uri="http://schemas.microsoft.com/office/drawing/2010/slicer">
              <sle:slicer xmlns:sle="http://schemas.microsoft.com/office/drawing/2010/slicer" name="Product 3"/>
            </a:graphicData>
          </a:graphic>
        </xdr:graphicFrame>
      </mc:Choice>
      <mc:Fallback xmlns="">
        <xdr:sp macro="" textlink="">
          <xdr:nvSpPr>
            <xdr:cNvPr id="0" name=""/>
            <xdr:cNvSpPr>
              <a:spLocks noTextEdit="1"/>
            </xdr:cNvSpPr>
          </xdr:nvSpPr>
          <xdr:spPr>
            <a:xfrm>
              <a:off x="11721895" y="362002"/>
              <a:ext cx="1497013" cy="200920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4</xdr:col>
      <xdr:colOff>354636</xdr:colOff>
      <xdr:row>2</xdr:row>
      <xdr:rowOff>65653</xdr:rowOff>
    </xdr:from>
    <xdr:to>
      <xdr:col>12</xdr:col>
      <xdr:colOff>76199</xdr:colOff>
      <xdr:row>18</xdr:row>
      <xdr:rowOff>180974</xdr:rowOff>
    </xdr:to>
    <xdr:graphicFrame macro="">
      <xdr:nvGraphicFramePr>
        <xdr:cNvPr id="2" name="Chart 1">
          <a:extLst>
            <a:ext uri="{FF2B5EF4-FFF2-40B4-BE49-F238E27FC236}">
              <a16:creationId xmlns:a16="http://schemas.microsoft.com/office/drawing/2014/main" id="{DD84AB4A-6204-416B-A613-87FC1D7BFC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379918</xdr:colOff>
      <xdr:row>105</xdr:row>
      <xdr:rowOff>54073</xdr:rowOff>
    </xdr:from>
    <xdr:to>
      <xdr:col>14</xdr:col>
      <xdr:colOff>460887</xdr:colOff>
      <xdr:row>124</xdr:row>
      <xdr:rowOff>163870</xdr:rowOff>
    </xdr:to>
    <xdr:graphicFrame macro="">
      <xdr:nvGraphicFramePr>
        <xdr:cNvPr id="6" name="Chart 5">
          <a:extLst>
            <a:ext uri="{FF2B5EF4-FFF2-40B4-BE49-F238E27FC236}">
              <a16:creationId xmlns:a16="http://schemas.microsoft.com/office/drawing/2014/main" id="{CC5C022B-E399-43E9-8BC9-4D0898A9F9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20</xdr:col>
      <xdr:colOff>305222</xdr:colOff>
      <xdr:row>2</xdr:row>
      <xdr:rowOff>59532</xdr:rowOff>
    </xdr:from>
    <xdr:to>
      <xdr:col>22</xdr:col>
      <xdr:colOff>572344</xdr:colOff>
      <xdr:row>11</xdr:row>
      <xdr:rowOff>136072</xdr:rowOff>
    </xdr:to>
    <mc:AlternateContent xmlns:mc="http://schemas.openxmlformats.org/markup-compatibility/2006" xmlns:sle15="http://schemas.microsoft.com/office/drawing/2012/slicer">
      <mc:Choice Requires="sle15">
        <xdr:graphicFrame macro="">
          <xdr:nvGraphicFramePr>
            <xdr:cNvPr id="19" name="Segment">
              <a:extLst>
                <a:ext uri="{FF2B5EF4-FFF2-40B4-BE49-F238E27FC236}">
                  <a16:creationId xmlns:a16="http://schemas.microsoft.com/office/drawing/2014/main" id="{CE286F83-A4D2-496F-B8A0-A4071FAAB129}"/>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6231432" y="458967"/>
              <a:ext cx="1557606" cy="182791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17</xdr:col>
      <xdr:colOff>130633</xdr:colOff>
      <xdr:row>2</xdr:row>
      <xdr:rowOff>142771</xdr:rowOff>
    </xdr:from>
    <xdr:to>
      <xdr:col>19</xdr:col>
      <xdr:colOff>241449</xdr:colOff>
      <xdr:row>10</xdr:row>
      <xdr:rowOff>168287</xdr:rowOff>
    </xdr:to>
    <mc:AlternateContent xmlns:mc="http://schemas.openxmlformats.org/markup-compatibility/2006" xmlns:sle15="http://schemas.microsoft.com/office/drawing/2012/slicer">
      <mc:Choice Requires="sle15">
        <xdr:graphicFrame macro="">
          <xdr:nvGraphicFramePr>
            <xdr:cNvPr id="20" name="Country">
              <a:extLst>
                <a:ext uri="{FF2B5EF4-FFF2-40B4-BE49-F238E27FC236}">
                  <a16:creationId xmlns:a16="http://schemas.microsoft.com/office/drawing/2014/main" id="{660E6565-2E5C-4F82-8AFA-3E78AFEC0C4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4090391" y="542206"/>
              <a:ext cx="1462752" cy="158229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2</xdr:col>
      <xdr:colOff>960694</xdr:colOff>
      <xdr:row>126</xdr:row>
      <xdr:rowOff>31545</xdr:rowOff>
    </xdr:from>
    <xdr:to>
      <xdr:col>11</xdr:col>
      <xdr:colOff>51210</xdr:colOff>
      <xdr:row>143</xdr:row>
      <xdr:rowOff>133146</xdr:rowOff>
    </xdr:to>
    <xdr:graphicFrame macro="">
      <xdr:nvGraphicFramePr>
        <xdr:cNvPr id="5" name="Chart 4">
          <a:extLst>
            <a:ext uri="{FF2B5EF4-FFF2-40B4-BE49-F238E27FC236}">
              <a16:creationId xmlns:a16="http://schemas.microsoft.com/office/drawing/2014/main" id="{08265867-D359-492B-B146-BC9D8C8276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300087</xdr:colOff>
      <xdr:row>40</xdr:row>
      <xdr:rowOff>149327</xdr:rowOff>
    </xdr:from>
    <xdr:to>
      <xdr:col>16</xdr:col>
      <xdr:colOff>512096</xdr:colOff>
      <xdr:row>57</xdr:row>
      <xdr:rowOff>40968</xdr:rowOff>
    </xdr:to>
    <xdr:graphicFrame macro="">
      <xdr:nvGraphicFramePr>
        <xdr:cNvPr id="8" name="Chart 7">
          <a:extLst>
            <a:ext uri="{FF2B5EF4-FFF2-40B4-BE49-F238E27FC236}">
              <a16:creationId xmlns:a16="http://schemas.microsoft.com/office/drawing/2014/main" id="{151D1A34-29B6-4159-8246-5778DBDC77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222" refreshedDate="45433.491459490739" createdVersion="6" refreshedVersion="6" minRefreshableVersion="3" recordCount="1400" xr:uid="{DA11E20D-27CC-4A88-9BD9-C47BAA965B3A}">
  <cacheSource type="worksheet">
    <worksheetSource name="financials"/>
  </cacheSource>
  <cacheFields count="23">
    <cacheField name="Segment" numFmtId="0">
      <sharedItems count="5">
        <s v="Government"/>
        <s v="Midmarket"/>
        <s v="Channel Partners"/>
        <s v="Enterprise"/>
        <s v="Small Business"/>
      </sharedItems>
    </cacheField>
    <cacheField name="Country" numFmtId="49">
      <sharedItems count="5">
        <s v="Canada"/>
        <s v="Germany"/>
        <s v="France"/>
        <s v="Mexico"/>
        <s v="United States of America"/>
      </sharedItems>
    </cacheField>
    <cacheField name="Product" numFmtId="49">
      <sharedItems count="6">
        <s v="Carretera"/>
        <s v="Montana"/>
        <s v="Paseo"/>
        <s v="Velo"/>
        <s v="VTT"/>
        <s v="Amarilla"/>
      </sharedItems>
    </cacheField>
    <cacheField name="Discount Band" numFmtId="49">
      <sharedItems count="4">
        <s v="None"/>
        <s v="Low"/>
        <s v="Medium"/>
        <s v="High"/>
      </sharedItems>
    </cacheField>
    <cacheField name="Units Sold" numFmtId="1">
      <sharedItems containsSemiMixedTypes="0" containsString="0" containsNumber="1" minValue="200" maxValue="4492.5"/>
    </cacheField>
    <cacheField name="Manufacturing Price" numFmtId="166">
      <sharedItems containsSemiMixedTypes="0" containsString="0" containsNumber="1" containsInteger="1" minValue="3" maxValue="260"/>
    </cacheField>
    <cacheField name="Sale Price" numFmtId="166">
      <sharedItems containsSemiMixedTypes="0" containsString="0" containsNumber="1" containsInteger="1" minValue="7" maxValue="350"/>
    </cacheField>
    <cacheField name="Gross Sales" numFmtId="166">
      <sharedItems containsSemiMixedTypes="0" containsString="0" containsNumber="1" minValue="1799" maxValue="1207500"/>
    </cacheField>
    <cacheField name="Discounts" numFmtId="166">
      <sharedItems containsSemiMixedTypes="0" containsString="0" containsNumber="1" minValue="0" maxValue="149677.5"/>
    </cacheField>
    <cacheField name=" Sales" numFmtId="166">
      <sharedItems containsSemiMixedTypes="0" containsString="0" containsNumber="1" minValue="1655.08" maxValue="1159200"/>
    </cacheField>
    <cacheField name="COGS" numFmtId="166">
      <sharedItems containsSemiMixedTypes="0" containsString="0" containsNumber="1" minValue="918" maxValue="950625"/>
    </cacheField>
    <cacheField name="Profit" numFmtId="166">
      <sharedItems containsSemiMixedTypes="0" containsString="0" containsNumber="1" minValue="-40617.5" maxValue="262200"/>
    </cacheField>
    <cacheField name="GPM" numFmtId="9">
      <sharedItems containsSemiMixedTypes="0" containsString="0" containsNumber="1" minValue="-0.12941176470588237" maxValue="0.75"/>
    </cacheField>
    <cacheField name="Date" numFmtId="0">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cacheField>
    <cacheField name="Month Number" numFmtId="1">
      <sharedItems containsSemiMixedTypes="0" containsString="0" containsNumber="1" containsInteger="1" minValue="1" maxValue="12"/>
    </cacheField>
    <cacheField name="Month Name" numFmtId="49">
      <sharedItems count="12">
        <s v="January"/>
        <s v="June"/>
        <s v="December"/>
        <s v="March"/>
        <s v="July"/>
        <s v="August"/>
        <s v="September"/>
        <s v="October"/>
        <s v="February"/>
        <s v="November"/>
        <s v="April"/>
        <s v="May"/>
      </sharedItems>
    </cacheField>
    <cacheField name="Season" numFmtId="1">
      <sharedItems count="4">
        <s v="Winter"/>
        <s v="Summer"/>
        <s v="Spring"/>
        <s v="Fall"/>
      </sharedItems>
    </cacheField>
    <cacheField name="Year" numFmtId="2">
      <sharedItems count="2">
        <s v="2014"/>
        <s v="2013"/>
      </sharedItems>
    </cacheField>
    <cacheField name="Scaled Profit" numFmtId="0" formula="Profit/1000000" databaseField="0"/>
    <cacheField name="Scaled Sales" numFmtId="0" formula="' Sales'/1000000" databaseField="0"/>
    <cacheField name="Scaled Discounts" numFmtId="0" formula="Discounts/100000" databaseField="0"/>
    <cacheField name="Gross Profit" numFmtId="0" formula="Profit/' Sales'" databaseField="0"/>
    <cacheField name="Ratio" numFmtId="0" formula="(' Sales'/Discounts)/100" databaseField="0"/>
  </cacheFields>
  <extLst>
    <ext xmlns:x14="http://schemas.microsoft.com/office/spreadsheetml/2009/9/main" uri="{725AE2AE-9491-48be-B2B4-4EB974FC3084}">
      <x14:pivotCacheDefinition pivotCacheId="6020551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00">
  <r>
    <x v="0"/>
    <x v="0"/>
    <x v="0"/>
    <x v="0"/>
    <n v="1618.5"/>
    <n v="3"/>
    <n v="20"/>
    <n v="32370"/>
    <n v="0"/>
    <n v="32370"/>
    <n v="16185"/>
    <n v="16185"/>
    <n v="0.5"/>
    <x v="0"/>
    <n v="1"/>
    <x v="0"/>
    <x v="0"/>
    <x v="0"/>
  </r>
  <r>
    <x v="0"/>
    <x v="1"/>
    <x v="0"/>
    <x v="0"/>
    <n v="1321"/>
    <n v="3"/>
    <n v="20"/>
    <n v="26420"/>
    <n v="0"/>
    <n v="26420"/>
    <n v="13210"/>
    <n v="13210"/>
    <n v="0.5"/>
    <x v="0"/>
    <n v="1"/>
    <x v="0"/>
    <x v="0"/>
    <x v="0"/>
  </r>
  <r>
    <x v="1"/>
    <x v="2"/>
    <x v="0"/>
    <x v="0"/>
    <n v="2178"/>
    <n v="3"/>
    <n v="15"/>
    <n v="32670"/>
    <n v="0"/>
    <n v="32670"/>
    <n v="21780"/>
    <n v="10890"/>
    <n v="0.33333333333333331"/>
    <x v="1"/>
    <n v="6"/>
    <x v="1"/>
    <x v="1"/>
    <x v="0"/>
  </r>
  <r>
    <x v="1"/>
    <x v="1"/>
    <x v="0"/>
    <x v="0"/>
    <n v="888"/>
    <n v="3"/>
    <n v="15"/>
    <n v="13320"/>
    <n v="0"/>
    <n v="13320"/>
    <n v="8880"/>
    <n v="4440"/>
    <n v="0.33333333333333331"/>
    <x v="1"/>
    <n v="6"/>
    <x v="1"/>
    <x v="1"/>
    <x v="0"/>
  </r>
  <r>
    <x v="1"/>
    <x v="3"/>
    <x v="0"/>
    <x v="0"/>
    <n v="2470"/>
    <n v="3"/>
    <n v="15"/>
    <n v="37050"/>
    <n v="0"/>
    <n v="37050"/>
    <n v="24700"/>
    <n v="12350"/>
    <n v="0.33333333333333331"/>
    <x v="1"/>
    <n v="6"/>
    <x v="1"/>
    <x v="1"/>
    <x v="0"/>
  </r>
  <r>
    <x v="0"/>
    <x v="1"/>
    <x v="0"/>
    <x v="0"/>
    <n v="1513"/>
    <n v="3"/>
    <n v="350"/>
    <n v="529550"/>
    <n v="0"/>
    <n v="529550"/>
    <n v="393380"/>
    <n v="136170"/>
    <n v="0.25714285714285712"/>
    <x v="2"/>
    <n v="12"/>
    <x v="2"/>
    <x v="0"/>
    <x v="0"/>
  </r>
  <r>
    <x v="1"/>
    <x v="1"/>
    <x v="1"/>
    <x v="0"/>
    <n v="921"/>
    <n v="5"/>
    <n v="15"/>
    <n v="13815"/>
    <n v="0"/>
    <n v="13815"/>
    <n v="9210"/>
    <n v="4605"/>
    <n v="0.33333333333333331"/>
    <x v="3"/>
    <n v="3"/>
    <x v="3"/>
    <x v="2"/>
    <x v="0"/>
  </r>
  <r>
    <x v="2"/>
    <x v="0"/>
    <x v="1"/>
    <x v="0"/>
    <n v="2518"/>
    <n v="5"/>
    <n v="12"/>
    <n v="30216"/>
    <n v="0"/>
    <n v="30216"/>
    <n v="7554"/>
    <n v="22662"/>
    <n v="0.75"/>
    <x v="1"/>
    <n v="6"/>
    <x v="1"/>
    <x v="1"/>
    <x v="0"/>
  </r>
  <r>
    <x v="0"/>
    <x v="2"/>
    <x v="1"/>
    <x v="0"/>
    <n v="1899"/>
    <n v="5"/>
    <n v="20"/>
    <n v="37980"/>
    <n v="0"/>
    <n v="37980"/>
    <n v="18990"/>
    <n v="18990"/>
    <n v="0.5"/>
    <x v="1"/>
    <n v="6"/>
    <x v="1"/>
    <x v="1"/>
    <x v="0"/>
  </r>
  <r>
    <x v="2"/>
    <x v="1"/>
    <x v="1"/>
    <x v="0"/>
    <n v="1545"/>
    <n v="5"/>
    <n v="12"/>
    <n v="18540"/>
    <n v="0"/>
    <n v="18540"/>
    <n v="4635"/>
    <n v="13905"/>
    <n v="0.75"/>
    <x v="1"/>
    <n v="6"/>
    <x v="1"/>
    <x v="1"/>
    <x v="0"/>
  </r>
  <r>
    <x v="1"/>
    <x v="3"/>
    <x v="1"/>
    <x v="0"/>
    <n v="2470"/>
    <n v="5"/>
    <n v="15"/>
    <n v="37050"/>
    <n v="0"/>
    <n v="37050"/>
    <n v="24700"/>
    <n v="12350"/>
    <n v="0.33333333333333331"/>
    <x v="1"/>
    <n v="6"/>
    <x v="1"/>
    <x v="1"/>
    <x v="0"/>
  </r>
  <r>
    <x v="3"/>
    <x v="0"/>
    <x v="1"/>
    <x v="0"/>
    <n v="2665.5"/>
    <n v="5"/>
    <n v="125"/>
    <n v="333187.5"/>
    <n v="0"/>
    <n v="333187.5"/>
    <n v="319860"/>
    <n v="13327.5"/>
    <n v="0.04"/>
    <x v="4"/>
    <n v="7"/>
    <x v="4"/>
    <x v="1"/>
    <x v="0"/>
  </r>
  <r>
    <x v="4"/>
    <x v="3"/>
    <x v="1"/>
    <x v="0"/>
    <n v="958"/>
    <n v="5"/>
    <n v="300"/>
    <n v="287400"/>
    <n v="0"/>
    <n v="287400"/>
    <n v="239500"/>
    <n v="47900"/>
    <n v="0.16666666666666666"/>
    <x v="5"/>
    <n v="8"/>
    <x v="5"/>
    <x v="1"/>
    <x v="0"/>
  </r>
  <r>
    <x v="0"/>
    <x v="1"/>
    <x v="1"/>
    <x v="0"/>
    <n v="2146"/>
    <n v="5"/>
    <n v="7"/>
    <n v="15022"/>
    <n v="0"/>
    <n v="15022"/>
    <n v="10730"/>
    <n v="4292"/>
    <n v="0.2857142857142857"/>
    <x v="6"/>
    <n v="9"/>
    <x v="6"/>
    <x v="3"/>
    <x v="0"/>
  </r>
  <r>
    <x v="3"/>
    <x v="0"/>
    <x v="1"/>
    <x v="0"/>
    <n v="345"/>
    <n v="5"/>
    <n v="125"/>
    <n v="43125"/>
    <n v="0"/>
    <n v="43125"/>
    <n v="41400"/>
    <n v="1725"/>
    <n v="0.04"/>
    <x v="7"/>
    <n v="10"/>
    <x v="7"/>
    <x v="3"/>
    <x v="1"/>
  </r>
  <r>
    <x v="1"/>
    <x v="4"/>
    <x v="1"/>
    <x v="0"/>
    <n v="615"/>
    <n v="5"/>
    <n v="15"/>
    <n v="9225"/>
    <n v="0"/>
    <n v="9225"/>
    <n v="6150"/>
    <n v="3075"/>
    <n v="0.33333333333333331"/>
    <x v="2"/>
    <n v="12"/>
    <x v="2"/>
    <x v="0"/>
    <x v="0"/>
  </r>
  <r>
    <x v="0"/>
    <x v="0"/>
    <x v="2"/>
    <x v="0"/>
    <n v="292"/>
    <n v="10"/>
    <n v="20"/>
    <n v="5840"/>
    <n v="0"/>
    <n v="5840"/>
    <n v="2920"/>
    <n v="2920"/>
    <n v="0.5"/>
    <x v="8"/>
    <n v="2"/>
    <x v="8"/>
    <x v="0"/>
    <x v="0"/>
  </r>
  <r>
    <x v="1"/>
    <x v="3"/>
    <x v="2"/>
    <x v="0"/>
    <n v="974"/>
    <n v="10"/>
    <n v="15"/>
    <n v="14610"/>
    <n v="0"/>
    <n v="14610"/>
    <n v="9740"/>
    <n v="4870"/>
    <n v="0.33333333333333331"/>
    <x v="8"/>
    <n v="2"/>
    <x v="8"/>
    <x v="0"/>
    <x v="0"/>
  </r>
  <r>
    <x v="2"/>
    <x v="0"/>
    <x v="2"/>
    <x v="0"/>
    <n v="2518"/>
    <n v="10"/>
    <n v="12"/>
    <n v="30216"/>
    <n v="0"/>
    <n v="30216"/>
    <n v="7554"/>
    <n v="22662"/>
    <n v="0.75"/>
    <x v="1"/>
    <n v="6"/>
    <x v="1"/>
    <x v="1"/>
    <x v="0"/>
  </r>
  <r>
    <x v="0"/>
    <x v="1"/>
    <x v="2"/>
    <x v="0"/>
    <n v="1006"/>
    <n v="10"/>
    <n v="350"/>
    <n v="352100"/>
    <n v="0"/>
    <n v="352100"/>
    <n v="261560"/>
    <n v="90540"/>
    <n v="0.25714285714285712"/>
    <x v="1"/>
    <n v="6"/>
    <x v="1"/>
    <x v="1"/>
    <x v="0"/>
  </r>
  <r>
    <x v="2"/>
    <x v="1"/>
    <x v="2"/>
    <x v="0"/>
    <n v="367"/>
    <n v="10"/>
    <n v="12"/>
    <n v="4404"/>
    <n v="0"/>
    <n v="4404"/>
    <n v="1101"/>
    <n v="3303"/>
    <n v="0.75"/>
    <x v="4"/>
    <n v="7"/>
    <x v="4"/>
    <x v="1"/>
    <x v="0"/>
  </r>
  <r>
    <x v="0"/>
    <x v="3"/>
    <x v="2"/>
    <x v="0"/>
    <n v="883"/>
    <n v="10"/>
    <n v="7"/>
    <n v="6181"/>
    <n v="0"/>
    <n v="6181"/>
    <n v="4415"/>
    <n v="1766"/>
    <n v="0.2857142857142857"/>
    <x v="5"/>
    <n v="8"/>
    <x v="5"/>
    <x v="1"/>
    <x v="0"/>
  </r>
  <r>
    <x v="1"/>
    <x v="2"/>
    <x v="2"/>
    <x v="0"/>
    <n v="549"/>
    <n v="10"/>
    <n v="15"/>
    <n v="8235"/>
    <n v="0"/>
    <n v="8235"/>
    <n v="5490"/>
    <n v="2745"/>
    <n v="0.33333333333333331"/>
    <x v="9"/>
    <n v="9"/>
    <x v="6"/>
    <x v="3"/>
    <x v="1"/>
  </r>
  <r>
    <x v="4"/>
    <x v="3"/>
    <x v="2"/>
    <x v="0"/>
    <n v="788"/>
    <n v="10"/>
    <n v="300"/>
    <n v="236400"/>
    <n v="0"/>
    <n v="236400"/>
    <n v="197000"/>
    <n v="39400"/>
    <n v="0.16666666666666666"/>
    <x v="9"/>
    <n v="9"/>
    <x v="6"/>
    <x v="3"/>
    <x v="1"/>
  </r>
  <r>
    <x v="1"/>
    <x v="3"/>
    <x v="2"/>
    <x v="0"/>
    <n v="2472"/>
    <n v="10"/>
    <n v="15"/>
    <n v="37080"/>
    <n v="0"/>
    <n v="37080"/>
    <n v="24720"/>
    <n v="12360"/>
    <n v="0.33333333333333331"/>
    <x v="6"/>
    <n v="9"/>
    <x v="6"/>
    <x v="3"/>
    <x v="0"/>
  </r>
  <r>
    <x v="0"/>
    <x v="4"/>
    <x v="2"/>
    <x v="0"/>
    <n v="1143"/>
    <n v="10"/>
    <n v="7"/>
    <n v="8001"/>
    <n v="0"/>
    <n v="8001"/>
    <n v="5715"/>
    <n v="2286"/>
    <n v="0.2857142857142857"/>
    <x v="10"/>
    <n v="10"/>
    <x v="7"/>
    <x v="3"/>
    <x v="0"/>
  </r>
  <r>
    <x v="0"/>
    <x v="0"/>
    <x v="2"/>
    <x v="0"/>
    <n v="1725"/>
    <n v="10"/>
    <n v="350"/>
    <n v="603750"/>
    <n v="0"/>
    <n v="603750"/>
    <n v="448500"/>
    <n v="155250"/>
    <n v="0.25714285714285712"/>
    <x v="11"/>
    <n v="11"/>
    <x v="9"/>
    <x v="3"/>
    <x v="1"/>
  </r>
  <r>
    <x v="2"/>
    <x v="4"/>
    <x v="2"/>
    <x v="0"/>
    <n v="912"/>
    <n v="10"/>
    <n v="12"/>
    <n v="10944"/>
    <n v="0"/>
    <n v="10944"/>
    <n v="2736"/>
    <n v="8208"/>
    <n v="0.75"/>
    <x v="11"/>
    <n v="11"/>
    <x v="9"/>
    <x v="3"/>
    <x v="1"/>
  </r>
  <r>
    <x v="1"/>
    <x v="0"/>
    <x v="2"/>
    <x v="0"/>
    <n v="2152"/>
    <n v="10"/>
    <n v="15"/>
    <n v="32280"/>
    <n v="0"/>
    <n v="32280"/>
    <n v="21520"/>
    <n v="10760"/>
    <n v="0.33333333333333331"/>
    <x v="12"/>
    <n v="12"/>
    <x v="2"/>
    <x v="0"/>
    <x v="1"/>
  </r>
  <r>
    <x v="0"/>
    <x v="0"/>
    <x v="2"/>
    <x v="0"/>
    <n v="1817"/>
    <n v="10"/>
    <n v="20"/>
    <n v="36340"/>
    <n v="0"/>
    <n v="36340"/>
    <n v="18170"/>
    <n v="18170"/>
    <n v="0.5"/>
    <x v="2"/>
    <n v="12"/>
    <x v="2"/>
    <x v="0"/>
    <x v="0"/>
  </r>
  <r>
    <x v="0"/>
    <x v="1"/>
    <x v="2"/>
    <x v="0"/>
    <n v="1513"/>
    <n v="10"/>
    <n v="350"/>
    <n v="529550"/>
    <n v="0"/>
    <n v="529550"/>
    <n v="393380"/>
    <n v="136170"/>
    <n v="0.25714285714285712"/>
    <x v="2"/>
    <n v="12"/>
    <x v="2"/>
    <x v="0"/>
    <x v="0"/>
  </r>
  <r>
    <x v="0"/>
    <x v="3"/>
    <x v="3"/>
    <x v="0"/>
    <n v="1493"/>
    <n v="120"/>
    <n v="7"/>
    <n v="10451"/>
    <n v="0"/>
    <n v="10451"/>
    <n v="7465"/>
    <n v="2986"/>
    <n v="0.2857142857142857"/>
    <x v="0"/>
    <n v="1"/>
    <x v="0"/>
    <x v="0"/>
    <x v="0"/>
  </r>
  <r>
    <x v="3"/>
    <x v="2"/>
    <x v="3"/>
    <x v="0"/>
    <n v="1804"/>
    <n v="120"/>
    <n v="125"/>
    <n v="225500"/>
    <n v="0"/>
    <n v="225500"/>
    <n v="216480"/>
    <n v="9020"/>
    <n v="0.04"/>
    <x v="8"/>
    <n v="2"/>
    <x v="8"/>
    <x v="0"/>
    <x v="0"/>
  </r>
  <r>
    <x v="2"/>
    <x v="1"/>
    <x v="3"/>
    <x v="0"/>
    <n v="2161"/>
    <n v="120"/>
    <n v="12"/>
    <n v="25932"/>
    <n v="0"/>
    <n v="25932"/>
    <n v="6483"/>
    <n v="19449"/>
    <n v="0.75"/>
    <x v="3"/>
    <n v="3"/>
    <x v="3"/>
    <x v="2"/>
    <x v="0"/>
  </r>
  <r>
    <x v="0"/>
    <x v="1"/>
    <x v="3"/>
    <x v="0"/>
    <n v="1006"/>
    <n v="120"/>
    <n v="350"/>
    <n v="352100"/>
    <n v="0"/>
    <n v="352100"/>
    <n v="261560"/>
    <n v="90540"/>
    <n v="0.25714285714285712"/>
    <x v="1"/>
    <n v="6"/>
    <x v="1"/>
    <x v="1"/>
    <x v="0"/>
  </r>
  <r>
    <x v="2"/>
    <x v="1"/>
    <x v="3"/>
    <x v="0"/>
    <n v="1545"/>
    <n v="120"/>
    <n v="12"/>
    <n v="18540"/>
    <n v="0"/>
    <n v="18540"/>
    <n v="4635"/>
    <n v="13905"/>
    <n v="0.75"/>
    <x v="1"/>
    <n v="6"/>
    <x v="1"/>
    <x v="1"/>
    <x v="0"/>
  </r>
  <r>
    <x v="3"/>
    <x v="4"/>
    <x v="3"/>
    <x v="0"/>
    <n v="2821"/>
    <n v="120"/>
    <n v="125"/>
    <n v="352625"/>
    <n v="0"/>
    <n v="352625"/>
    <n v="338520"/>
    <n v="14105"/>
    <n v="0.04"/>
    <x v="5"/>
    <n v="8"/>
    <x v="5"/>
    <x v="1"/>
    <x v="0"/>
  </r>
  <r>
    <x v="3"/>
    <x v="0"/>
    <x v="3"/>
    <x v="0"/>
    <n v="345"/>
    <n v="120"/>
    <n v="125"/>
    <n v="43125"/>
    <n v="0"/>
    <n v="43125"/>
    <n v="41400"/>
    <n v="1725"/>
    <n v="0.04"/>
    <x v="7"/>
    <n v="10"/>
    <x v="7"/>
    <x v="3"/>
    <x v="1"/>
  </r>
  <r>
    <x v="4"/>
    <x v="0"/>
    <x v="4"/>
    <x v="0"/>
    <n v="2001"/>
    <n v="250"/>
    <n v="300"/>
    <n v="600300"/>
    <n v="0"/>
    <n v="600300"/>
    <n v="500250"/>
    <n v="100050"/>
    <n v="0.16666666666666666"/>
    <x v="8"/>
    <n v="2"/>
    <x v="8"/>
    <x v="0"/>
    <x v="0"/>
  </r>
  <r>
    <x v="2"/>
    <x v="1"/>
    <x v="4"/>
    <x v="0"/>
    <n v="2838"/>
    <n v="250"/>
    <n v="12"/>
    <n v="34056"/>
    <n v="0"/>
    <n v="34056"/>
    <n v="8514"/>
    <n v="25542"/>
    <n v="0.75"/>
    <x v="13"/>
    <n v="4"/>
    <x v="10"/>
    <x v="2"/>
    <x v="0"/>
  </r>
  <r>
    <x v="1"/>
    <x v="2"/>
    <x v="4"/>
    <x v="0"/>
    <n v="2178"/>
    <n v="250"/>
    <n v="15"/>
    <n v="32670"/>
    <n v="0"/>
    <n v="32670"/>
    <n v="21780"/>
    <n v="10890"/>
    <n v="0.33333333333333331"/>
    <x v="1"/>
    <n v="6"/>
    <x v="1"/>
    <x v="1"/>
    <x v="0"/>
  </r>
  <r>
    <x v="1"/>
    <x v="1"/>
    <x v="4"/>
    <x v="0"/>
    <n v="888"/>
    <n v="250"/>
    <n v="15"/>
    <n v="13320"/>
    <n v="0"/>
    <n v="13320"/>
    <n v="8880"/>
    <n v="4440"/>
    <n v="0.33333333333333331"/>
    <x v="1"/>
    <n v="6"/>
    <x v="1"/>
    <x v="1"/>
    <x v="0"/>
  </r>
  <r>
    <x v="0"/>
    <x v="2"/>
    <x v="4"/>
    <x v="0"/>
    <n v="1527"/>
    <n v="250"/>
    <n v="350"/>
    <n v="534450"/>
    <n v="0"/>
    <n v="534450"/>
    <n v="397020"/>
    <n v="137430"/>
    <n v="0.25714285714285712"/>
    <x v="9"/>
    <n v="9"/>
    <x v="6"/>
    <x v="3"/>
    <x v="1"/>
  </r>
  <r>
    <x v="4"/>
    <x v="2"/>
    <x v="4"/>
    <x v="0"/>
    <n v="2151"/>
    <n v="250"/>
    <n v="300"/>
    <n v="645300"/>
    <n v="0"/>
    <n v="645300"/>
    <n v="537750"/>
    <n v="107550"/>
    <n v="0.16666666666666666"/>
    <x v="6"/>
    <n v="9"/>
    <x v="6"/>
    <x v="3"/>
    <x v="0"/>
  </r>
  <r>
    <x v="0"/>
    <x v="0"/>
    <x v="4"/>
    <x v="0"/>
    <n v="1817"/>
    <n v="250"/>
    <n v="20"/>
    <n v="36340"/>
    <n v="0"/>
    <n v="36340"/>
    <n v="18170"/>
    <n v="18170"/>
    <n v="0.5"/>
    <x v="2"/>
    <n v="12"/>
    <x v="2"/>
    <x v="0"/>
    <x v="0"/>
  </r>
  <r>
    <x v="0"/>
    <x v="2"/>
    <x v="5"/>
    <x v="0"/>
    <n v="2750"/>
    <n v="260"/>
    <n v="350"/>
    <n v="962500"/>
    <n v="0"/>
    <n v="962500"/>
    <n v="715000"/>
    <n v="247500"/>
    <n v="0.25714285714285712"/>
    <x v="8"/>
    <n v="2"/>
    <x v="8"/>
    <x v="0"/>
    <x v="0"/>
  </r>
  <r>
    <x v="2"/>
    <x v="4"/>
    <x v="5"/>
    <x v="0"/>
    <n v="1953"/>
    <n v="260"/>
    <n v="12"/>
    <n v="23436"/>
    <n v="0"/>
    <n v="23436"/>
    <n v="5859"/>
    <n v="17577"/>
    <n v="0.75"/>
    <x v="13"/>
    <n v="4"/>
    <x v="10"/>
    <x v="2"/>
    <x v="0"/>
  </r>
  <r>
    <x v="3"/>
    <x v="1"/>
    <x v="5"/>
    <x v="0"/>
    <n v="4219.5"/>
    <n v="260"/>
    <n v="125"/>
    <n v="527437.5"/>
    <n v="0"/>
    <n v="527437.5"/>
    <n v="506340"/>
    <n v="21097.5"/>
    <n v="0.04"/>
    <x v="13"/>
    <n v="4"/>
    <x v="10"/>
    <x v="2"/>
    <x v="0"/>
  </r>
  <r>
    <x v="0"/>
    <x v="2"/>
    <x v="5"/>
    <x v="0"/>
    <n v="1899"/>
    <n v="260"/>
    <n v="20"/>
    <n v="37980"/>
    <n v="0"/>
    <n v="37980"/>
    <n v="18990"/>
    <n v="18990"/>
    <n v="0.5"/>
    <x v="1"/>
    <n v="6"/>
    <x v="1"/>
    <x v="1"/>
    <x v="0"/>
  </r>
  <r>
    <x v="0"/>
    <x v="1"/>
    <x v="5"/>
    <x v="0"/>
    <n v="1686"/>
    <n v="260"/>
    <n v="7"/>
    <n v="11802"/>
    <n v="0"/>
    <n v="11802"/>
    <n v="8430"/>
    <n v="3372"/>
    <n v="0.2857142857142857"/>
    <x v="4"/>
    <n v="7"/>
    <x v="4"/>
    <x v="1"/>
    <x v="0"/>
  </r>
  <r>
    <x v="2"/>
    <x v="4"/>
    <x v="5"/>
    <x v="0"/>
    <n v="2141"/>
    <n v="260"/>
    <n v="12"/>
    <n v="25692"/>
    <n v="0"/>
    <n v="25692"/>
    <n v="6423"/>
    <n v="19269"/>
    <n v="0.75"/>
    <x v="5"/>
    <n v="8"/>
    <x v="5"/>
    <x v="1"/>
    <x v="0"/>
  </r>
  <r>
    <x v="0"/>
    <x v="4"/>
    <x v="5"/>
    <x v="0"/>
    <n v="1143"/>
    <n v="260"/>
    <n v="7"/>
    <n v="8001"/>
    <n v="0"/>
    <n v="8001"/>
    <n v="5715"/>
    <n v="2286"/>
    <n v="0.2857142857142857"/>
    <x v="10"/>
    <n v="10"/>
    <x v="7"/>
    <x v="3"/>
    <x v="0"/>
  </r>
  <r>
    <x v="1"/>
    <x v="4"/>
    <x v="5"/>
    <x v="0"/>
    <n v="615"/>
    <n v="260"/>
    <n v="15"/>
    <n v="9225"/>
    <n v="0"/>
    <n v="9225"/>
    <n v="6150"/>
    <n v="3075"/>
    <n v="0.33333333333333331"/>
    <x v="2"/>
    <n v="12"/>
    <x v="2"/>
    <x v="0"/>
    <x v="0"/>
  </r>
  <r>
    <x v="0"/>
    <x v="2"/>
    <x v="2"/>
    <x v="1"/>
    <n v="3945"/>
    <n v="10"/>
    <n v="7"/>
    <n v="27615"/>
    <n v="276.14999999999998"/>
    <n v="27338.850000000002"/>
    <n v="19725"/>
    <n v="7613.8500000000022"/>
    <n v="0.27849927849927858"/>
    <x v="0"/>
    <n v="1"/>
    <x v="0"/>
    <x v="0"/>
    <x v="0"/>
  </r>
  <r>
    <x v="1"/>
    <x v="2"/>
    <x v="2"/>
    <x v="1"/>
    <n v="2296"/>
    <n v="10"/>
    <n v="15"/>
    <n v="34440"/>
    <n v="344.4"/>
    <n v="34095.599999999999"/>
    <n v="22960"/>
    <n v="11135.599999999999"/>
    <n v="0.32659932659932656"/>
    <x v="8"/>
    <n v="2"/>
    <x v="8"/>
    <x v="0"/>
    <x v="0"/>
  </r>
  <r>
    <x v="0"/>
    <x v="2"/>
    <x v="2"/>
    <x v="1"/>
    <n v="1030"/>
    <n v="10"/>
    <n v="7"/>
    <n v="7210"/>
    <n v="72.099999999999994"/>
    <n v="7137.9"/>
    <n v="5150"/>
    <n v="1987.8999999999996"/>
    <n v="0.27849927849927847"/>
    <x v="14"/>
    <n v="5"/>
    <x v="11"/>
    <x v="2"/>
    <x v="0"/>
  </r>
  <r>
    <x v="0"/>
    <x v="2"/>
    <x v="3"/>
    <x v="1"/>
    <n v="639"/>
    <n v="120"/>
    <n v="7"/>
    <n v="4473"/>
    <n v="44.73"/>
    <n v="4428.2700000000004"/>
    <n v="3195"/>
    <n v="1233.2700000000004"/>
    <n v="0.27849927849927858"/>
    <x v="15"/>
    <n v="11"/>
    <x v="9"/>
    <x v="3"/>
    <x v="0"/>
  </r>
  <r>
    <x v="0"/>
    <x v="0"/>
    <x v="4"/>
    <x v="1"/>
    <n v="1326"/>
    <n v="250"/>
    <n v="7"/>
    <n v="9282"/>
    <n v="92.82"/>
    <n v="9189.18"/>
    <n v="6630"/>
    <n v="2559.1800000000003"/>
    <n v="0.27849927849927852"/>
    <x v="3"/>
    <n v="3"/>
    <x v="3"/>
    <x v="2"/>
    <x v="0"/>
  </r>
  <r>
    <x v="2"/>
    <x v="4"/>
    <x v="0"/>
    <x v="1"/>
    <n v="1858"/>
    <n v="3"/>
    <n v="12"/>
    <n v="22296"/>
    <n v="222.96"/>
    <n v="22073.040000000001"/>
    <n v="5574"/>
    <n v="16499.04"/>
    <n v="0.74747474747474751"/>
    <x v="8"/>
    <n v="2"/>
    <x v="8"/>
    <x v="0"/>
    <x v="0"/>
  </r>
  <r>
    <x v="0"/>
    <x v="3"/>
    <x v="0"/>
    <x v="1"/>
    <n v="1210"/>
    <n v="3"/>
    <n v="350"/>
    <n v="423500"/>
    <n v="4235"/>
    <n v="419265"/>
    <n v="314600"/>
    <n v="104665"/>
    <n v="0.24963924963924963"/>
    <x v="3"/>
    <n v="3"/>
    <x v="3"/>
    <x v="2"/>
    <x v="0"/>
  </r>
  <r>
    <x v="0"/>
    <x v="4"/>
    <x v="0"/>
    <x v="1"/>
    <n v="2529"/>
    <n v="3"/>
    <n v="7"/>
    <n v="17703"/>
    <n v="177.03"/>
    <n v="17525.97"/>
    <n v="12645"/>
    <n v="4880.9699999999993"/>
    <n v="0.27849927849927847"/>
    <x v="4"/>
    <n v="7"/>
    <x v="4"/>
    <x v="1"/>
    <x v="0"/>
  </r>
  <r>
    <x v="2"/>
    <x v="0"/>
    <x v="0"/>
    <x v="1"/>
    <n v="1445"/>
    <n v="3"/>
    <n v="12"/>
    <n v="17340"/>
    <n v="173.4"/>
    <n v="17166.599999999999"/>
    <n v="4335"/>
    <n v="12831.599999999999"/>
    <n v="0.7474747474747474"/>
    <x v="6"/>
    <n v="9"/>
    <x v="6"/>
    <x v="3"/>
    <x v="0"/>
  </r>
  <r>
    <x v="3"/>
    <x v="4"/>
    <x v="0"/>
    <x v="1"/>
    <n v="330"/>
    <n v="3"/>
    <n v="125"/>
    <n v="41250"/>
    <n v="412.5"/>
    <n v="40837.5"/>
    <n v="39600"/>
    <n v="1237.5"/>
    <n v="3.0303030303030304E-2"/>
    <x v="9"/>
    <n v="9"/>
    <x v="6"/>
    <x v="3"/>
    <x v="1"/>
  </r>
  <r>
    <x v="2"/>
    <x v="2"/>
    <x v="0"/>
    <x v="1"/>
    <n v="2671"/>
    <n v="3"/>
    <n v="12"/>
    <n v="32052"/>
    <n v="320.52"/>
    <n v="31731.48"/>
    <n v="8013"/>
    <n v="23718.48"/>
    <n v="0.74747474747474751"/>
    <x v="6"/>
    <n v="9"/>
    <x v="6"/>
    <x v="3"/>
    <x v="0"/>
  </r>
  <r>
    <x v="2"/>
    <x v="1"/>
    <x v="0"/>
    <x v="1"/>
    <n v="766"/>
    <n v="3"/>
    <n v="12"/>
    <n v="9192"/>
    <n v="91.92"/>
    <n v="9100.08"/>
    <n v="2298"/>
    <n v="6802.08"/>
    <n v="0.74747474747474751"/>
    <x v="7"/>
    <n v="10"/>
    <x v="7"/>
    <x v="3"/>
    <x v="1"/>
  </r>
  <r>
    <x v="4"/>
    <x v="3"/>
    <x v="0"/>
    <x v="1"/>
    <n v="494"/>
    <n v="3"/>
    <n v="300"/>
    <n v="148200"/>
    <n v="1482"/>
    <n v="146718"/>
    <n v="123500"/>
    <n v="23218"/>
    <n v="0.15824915824915825"/>
    <x v="7"/>
    <n v="10"/>
    <x v="7"/>
    <x v="3"/>
    <x v="1"/>
  </r>
  <r>
    <x v="0"/>
    <x v="3"/>
    <x v="0"/>
    <x v="1"/>
    <n v="1397"/>
    <n v="3"/>
    <n v="350"/>
    <n v="488950"/>
    <n v="4889.5"/>
    <n v="484060.5"/>
    <n v="363220"/>
    <n v="120840.5"/>
    <n v="0.24963924963924963"/>
    <x v="10"/>
    <n v="10"/>
    <x v="7"/>
    <x v="3"/>
    <x v="0"/>
  </r>
  <r>
    <x v="0"/>
    <x v="2"/>
    <x v="0"/>
    <x v="1"/>
    <n v="2155"/>
    <n v="3"/>
    <n v="350"/>
    <n v="754250"/>
    <n v="7542.5"/>
    <n v="746707.5"/>
    <n v="560300"/>
    <n v="186407.5"/>
    <n v="0.24963924963924963"/>
    <x v="2"/>
    <n v="12"/>
    <x v="2"/>
    <x v="0"/>
    <x v="0"/>
  </r>
  <r>
    <x v="1"/>
    <x v="3"/>
    <x v="1"/>
    <x v="1"/>
    <n v="2214"/>
    <n v="5"/>
    <n v="15"/>
    <n v="33210"/>
    <n v="332.1"/>
    <n v="32877.9"/>
    <n v="22140"/>
    <n v="10737.900000000001"/>
    <n v="0.32659932659932661"/>
    <x v="3"/>
    <n v="3"/>
    <x v="3"/>
    <x v="2"/>
    <x v="0"/>
  </r>
  <r>
    <x v="4"/>
    <x v="4"/>
    <x v="1"/>
    <x v="1"/>
    <n v="2301"/>
    <n v="5"/>
    <n v="300"/>
    <n v="690300"/>
    <n v="6903"/>
    <n v="683397"/>
    <n v="575250"/>
    <n v="108147"/>
    <n v="0.15824915824915825"/>
    <x v="13"/>
    <n v="4"/>
    <x v="10"/>
    <x v="2"/>
    <x v="0"/>
  </r>
  <r>
    <x v="0"/>
    <x v="2"/>
    <x v="1"/>
    <x v="1"/>
    <n v="1375.5"/>
    <n v="5"/>
    <n v="20"/>
    <n v="27510"/>
    <n v="275.10000000000002"/>
    <n v="27234.899999999998"/>
    <n v="13755"/>
    <n v="13479.899999999998"/>
    <n v="0.49494949494949492"/>
    <x v="4"/>
    <n v="7"/>
    <x v="4"/>
    <x v="1"/>
    <x v="0"/>
  </r>
  <r>
    <x v="0"/>
    <x v="0"/>
    <x v="1"/>
    <x v="1"/>
    <n v="1830"/>
    <n v="5"/>
    <n v="7"/>
    <n v="12810"/>
    <n v="128.1"/>
    <n v="12681.9"/>
    <n v="9150"/>
    <n v="3531.8999999999996"/>
    <n v="0.27849927849927847"/>
    <x v="5"/>
    <n v="8"/>
    <x v="5"/>
    <x v="1"/>
    <x v="0"/>
  </r>
  <r>
    <x v="4"/>
    <x v="4"/>
    <x v="1"/>
    <x v="1"/>
    <n v="2498"/>
    <n v="5"/>
    <n v="300"/>
    <n v="749400"/>
    <n v="7494"/>
    <n v="741906"/>
    <n v="624500"/>
    <n v="117406"/>
    <n v="0.15824915824915825"/>
    <x v="9"/>
    <n v="9"/>
    <x v="6"/>
    <x v="3"/>
    <x v="1"/>
  </r>
  <r>
    <x v="3"/>
    <x v="4"/>
    <x v="1"/>
    <x v="1"/>
    <n v="663"/>
    <n v="5"/>
    <n v="125"/>
    <n v="82875"/>
    <n v="828.75"/>
    <n v="82046.25"/>
    <n v="79560"/>
    <n v="2486.25"/>
    <n v="3.0303030303030304E-2"/>
    <x v="7"/>
    <n v="10"/>
    <x v="7"/>
    <x v="3"/>
    <x v="1"/>
  </r>
  <r>
    <x v="1"/>
    <x v="4"/>
    <x v="2"/>
    <x v="1"/>
    <n v="1514"/>
    <n v="10"/>
    <n v="15"/>
    <n v="22710"/>
    <n v="227.1"/>
    <n v="22482.9"/>
    <n v="15140"/>
    <n v="7342.9000000000015"/>
    <n v="0.32659932659932667"/>
    <x v="8"/>
    <n v="2"/>
    <x v="8"/>
    <x v="0"/>
    <x v="0"/>
  </r>
  <r>
    <x v="0"/>
    <x v="4"/>
    <x v="2"/>
    <x v="1"/>
    <n v="4492.5"/>
    <n v="10"/>
    <n v="7"/>
    <n v="31447.5"/>
    <n v="314.47500000000002"/>
    <n v="31133.024999999998"/>
    <n v="22462.5"/>
    <n v="8670.5249999999978"/>
    <n v="0.27849927849927847"/>
    <x v="13"/>
    <n v="4"/>
    <x v="10"/>
    <x v="2"/>
    <x v="0"/>
  </r>
  <r>
    <x v="3"/>
    <x v="4"/>
    <x v="2"/>
    <x v="1"/>
    <n v="727"/>
    <n v="10"/>
    <n v="125"/>
    <n v="90875"/>
    <n v="908.75"/>
    <n v="89966.25"/>
    <n v="87240"/>
    <n v="2726.25"/>
    <n v="3.0303030303030304E-2"/>
    <x v="1"/>
    <n v="6"/>
    <x v="1"/>
    <x v="1"/>
    <x v="0"/>
  </r>
  <r>
    <x v="3"/>
    <x v="2"/>
    <x v="2"/>
    <x v="1"/>
    <n v="787"/>
    <n v="10"/>
    <n v="125"/>
    <n v="98375"/>
    <n v="983.75"/>
    <n v="97391.25"/>
    <n v="94440"/>
    <n v="2951.25"/>
    <n v="3.0303030303030304E-2"/>
    <x v="1"/>
    <n v="6"/>
    <x v="1"/>
    <x v="1"/>
    <x v="0"/>
  </r>
  <r>
    <x v="3"/>
    <x v="3"/>
    <x v="2"/>
    <x v="1"/>
    <n v="1823"/>
    <n v="10"/>
    <n v="125"/>
    <n v="227875"/>
    <n v="2278.75"/>
    <n v="225596.25"/>
    <n v="218760"/>
    <n v="6836.25"/>
    <n v="3.0303030303030304E-2"/>
    <x v="4"/>
    <n v="7"/>
    <x v="4"/>
    <x v="1"/>
    <x v="0"/>
  </r>
  <r>
    <x v="1"/>
    <x v="1"/>
    <x v="2"/>
    <x v="1"/>
    <n v="747"/>
    <n v="10"/>
    <n v="15"/>
    <n v="11205"/>
    <n v="112.05"/>
    <n v="11092.95"/>
    <n v="7470"/>
    <n v="3622.9500000000007"/>
    <n v="0.32659932659932667"/>
    <x v="6"/>
    <n v="9"/>
    <x v="6"/>
    <x v="3"/>
    <x v="0"/>
  </r>
  <r>
    <x v="2"/>
    <x v="1"/>
    <x v="2"/>
    <x v="1"/>
    <n v="766"/>
    <n v="10"/>
    <n v="12"/>
    <n v="9192"/>
    <n v="91.92"/>
    <n v="9100.08"/>
    <n v="2298"/>
    <n v="6802.08"/>
    <n v="0.74747474747474751"/>
    <x v="7"/>
    <n v="10"/>
    <x v="7"/>
    <x v="3"/>
    <x v="1"/>
  </r>
  <r>
    <x v="4"/>
    <x v="4"/>
    <x v="2"/>
    <x v="1"/>
    <n v="2905"/>
    <n v="10"/>
    <n v="300"/>
    <n v="871500"/>
    <n v="8715"/>
    <n v="862785"/>
    <n v="726250"/>
    <n v="136535"/>
    <n v="0.15824915824915825"/>
    <x v="15"/>
    <n v="11"/>
    <x v="9"/>
    <x v="3"/>
    <x v="0"/>
  </r>
  <r>
    <x v="0"/>
    <x v="2"/>
    <x v="2"/>
    <x v="1"/>
    <n v="2155"/>
    <n v="10"/>
    <n v="350"/>
    <n v="754250"/>
    <n v="7542.5"/>
    <n v="746707.5"/>
    <n v="560300"/>
    <n v="186407.5"/>
    <n v="0.24963924963924963"/>
    <x v="2"/>
    <n v="12"/>
    <x v="2"/>
    <x v="0"/>
    <x v="0"/>
  </r>
  <r>
    <x v="0"/>
    <x v="2"/>
    <x v="3"/>
    <x v="1"/>
    <n v="3864"/>
    <n v="120"/>
    <n v="20"/>
    <n v="77280"/>
    <n v="772.80000000000007"/>
    <n v="76507.200000000012"/>
    <n v="38640"/>
    <n v="37867.200000000004"/>
    <n v="0.49494949494949492"/>
    <x v="13"/>
    <n v="4"/>
    <x v="10"/>
    <x v="2"/>
    <x v="0"/>
  </r>
  <r>
    <x v="0"/>
    <x v="3"/>
    <x v="3"/>
    <x v="1"/>
    <n v="362"/>
    <n v="120"/>
    <n v="7"/>
    <n v="2534"/>
    <n v="25.34"/>
    <n v="2508.66"/>
    <n v="1810"/>
    <n v="698.65999999999985"/>
    <n v="0.27849927849927847"/>
    <x v="14"/>
    <n v="5"/>
    <x v="11"/>
    <x v="2"/>
    <x v="0"/>
  </r>
  <r>
    <x v="3"/>
    <x v="0"/>
    <x v="3"/>
    <x v="1"/>
    <n v="923"/>
    <n v="120"/>
    <n v="125"/>
    <n v="115375"/>
    <n v="1153.75"/>
    <n v="114221.25"/>
    <n v="110760"/>
    <n v="3461.25"/>
    <n v="3.0303030303030304E-2"/>
    <x v="5"/>
    <n v="8"/>
    <x v="5"/>
    <x v="1"/>
    <x v="0"/>
  </r>
  <r>
    <x v="3"/>
    <x v="4"/>
    <x v="3"/>
    <x v="1"/>
    <n v="663"/>
    <n v="120"/>
    <n v="125"/>
    <n v="82875"/>
    <n v="828.75"/>
    <n v="82046.25"/>
    <n v="79560"/>
    <n v="2486.25"/>
    <n v="3.0303030303030304E-2"/>
    <x v="7"/>
    <n v="10"/>
    <x v="7"/>
    <x v="3"/>
    <x v="1"/>
  </r>
  <r>
    <x v="0"/>
    <x v="0"/>
    <x v="3"/>
    <x v="1"/>
    <n v="2092"/>
    <n v="120"/>
    <n v="7"/>
    <n v="14644"/>
    <n v="146.44"/>
    <n v="14497.56"/>
    <n v="10460"/>
    <n v="4037.5599999999995"/>
    <n v="0.27849927849927847"/>
    <x v="11"/>
    <n v="11"/>
    <x v="9"/>
    <x v="3"/>
    <x v="1"/>
  </r>
  <r>
    <x v="0"/>
    <x v="1"/>
    <x v="4"/>
    <x v="1"/>
    <n v="263"/>
    <n v="250"/>
    <n v="7"/>
    <n v="1841"/>
    <n v="18.41"/>
    <n v="1822.59"/>
    <n v="1315"/>
    <n v="507.58999999999992"/>
    <n v="0.27849927849927847"/>
    <x v="3"/>
    <n v="3"/>
    <x v="3"/>
    <x v="2"/>
    <x v="0"/>
  </r>
  <r>
    <x v="0"/>
    <x v="0"/>
    <x v="4"/>
    <x v="1"/>
    <n v="943.5"/>
    <n v="250"/>
    <n v="350"/>
    <n v="330225"/>
    <n v="3302.25"/>
    <n v="326922.75"/>
    <n v="245310"/>
    <n v="81612.75"/>
    <n v="0.24963924963924963"/>
    <x v="13"/>
    <n v="4"/>
    <x v="10"/>
    <x v="2"/>
    <x v="0"/>
  </r>
  <r>
    <x v="3"/>
    <x v="4"/>
    <x v="4"/>
    <x v="1"/>
    <n v="727"/>
    <n v="250"/>
    <n v="125"/>
    <n v="90875"/>
    <n v="908.75"/>
    <n v="89966.25"/>
    <n v="87240"/>
    <n v="2726.25"/>
    <n v="3.0303030303030304E-2"/>
    <x v="1"/>
    <n v="6"/>
    <x v="1"/>
    <x v="1"/>
    <x v="0"/>
  </r>
  <r>
    <x v="3"/>
    <x v="2"/>
    <x v="4"/>
    <x v="1"/>
    <n v="787"/>
    <n v="250"/>
    <n v="125"/>
    <n v="98375"/>
    <n v="983.75"/>
    <n v="97391.25"/>
    <n v="94440"/>
    <n v="2951.25"/>
    <n v="3.0303030303030304E-2"/>
    <x v="1"/>
    <n v="6"/>
    <x v="1"/>
    <x v="1"/>
    <x v="0"/>
  </r>
  <r>
    <x v="4"/>
    <x v="1"/>
    <x v="4"/>
    <x v="1"/>
    <n v="986"/>
    <n v="250"/>
    <n v="300"/>
    <n v="295800"/>
    <n v="2958"/>
    <n v="292842"/>
    <n v="246500"/>
    <n v="46342"/>
    <n v="0.15824915824915825"/>
    <x v="6"/>
    <n v="9"/>
    <x v="6"/>
    <x v="3"/>
    <x v="0"/>
  </r>
  <r>
    <x v="4"/>
    <x v="3"/>
    <x v="4"/>
    <x v="1"/>
    <n v="494"/>
    <n v="250"/>
    <n v="300"/>
    <n v="148200"/>
    <n v="1482"/>
    <n v="146718"/>
    <n v="123500"/>
    <n v="23218"/>
    <n v="0.15824915824915825"/>
    <x v="7"/>
    <n v="10"/>
    <x v="7"/>
    <x v="3"/>
    <x v="1"/>
  </r>
  <r>
    <x v="0"/>
    <x v="3"/>
    <x v="4"/>
    <x v="1"/>
    <n v="1397"/>
    <n v="250"/>
    <n v="350"/>
    <n v="488950"/>
    <n v="4889.5"/>
    <n v="484060.5"/>
    <n v="363220"/>
    <n v="120840.5"/>
    <n v="0.24963924963924963"/>
    <x v="10"/>
    <n v="10"/>
    <x v="7"/>
    <x v="3"/>
    <x v="0"/>
  </r>
  <r>
    <x v="3"/>
    <x v="2"/>
    <x v="4"/>
    <x v="1"/>
    <n v="1744"/>
    <n v="250"/>
    <n v="125"/>
    <n v="218000"/>
    <n v="2180"/>
    <n v="215820"/>
    <n v="209280"/>
    <n v="6540"/>
    <n v="3.0303030303030304E-2"/>
    <x v="15"/>
    <n v="11"/>
    <x v="9"/>
    <x v="3"/>
    <x v="0"/>
  </r>
  <r>
    <x v="2"/>
    <x v="4"/>
    <x v="5"/>
    <x v="1"/>
    <n v="1989"/>
    <n v="260"/>
    <n v="12"/>
    <n v="23868"/>
    <n v="238.68"/>
    <n v="23629.32"/>
    <n v="5967"/>
    <n v="17662.32"/>
    <n v="0.74747474747474751"/>
    <x v="9"/>
    <n v="9"/>
    <x v="6"/>
    <x v="3"/>
    <x v="1"/>
  </r>
  <r>
    <x v="1"/>
    <x v="2"/>
    <x v="5"/>
    <x v="1"/>
    <n v="321"/>
    <n v="260"/>
    <n v="15"/>
    <n v="4815"/>
    <n v="48.15"/>
    <n v="4766.8500000000004"/>
    <n v="3210"/>
    <n v="1556.8500000000004"/>
    <n v="0.32659932659932667"/>
    <x v="11"/>
    <n v="11"/>
    <x v="9"/>
    <x v="3"/>
    <x v="1"/>
  </r>
  <r>
    <x v="3"/>
    <x v="0"/>
    <x v="0"/>
    <x v="1"/>
    <n v="742.5"/>
    <n v="3"/>
    <n v="125"/>
    <n v="92812.5"/>
    <n v="1856.25"/>
    <n v="90956.25"/>
    <n v="89100"/>
    <n v="1856.25"/>
    <n v="2.0408163265306121E-2"/>
    <x v="13"/>
    <n v="4"/>
    <x v="10"/>
    <x v="2"/>
    <x v="0"/>
  </r>
  <r>
    <x v="2"/>
    <x v="0"/>
    <x v="0"/>
    <x v="1"/>
    <n v="1295"/>
    <n v="3"/>
    <n v="12"/>
    <n v="15540"/>
    <n v="310.8"/>
    <n v="15229.2"/>
    <n v="3885"/>
    <n v="11344.2"/>
    <n v="0.74489795918367352"/>
    <x v="10"/>
    <n v="10"/>
    <x v="7"/>
    <x v="3"/>
    <x v="0"/>
  </r>
  <r>
    <x v="4"/>
    <x v="1"/>
    <x v="0"/>
    <x v="1"/>
    <n v="214"/>
    <n v="3"/>
    <n v="300"/>
    <n v="64200"/>
    <n v="1284"/>
    <n v="62916"/>
    <n v="53500"/>
    <n v="9416"/>
    <n v="0.14965986394557823"/>
    <x v="7"/>
    <n v="10"/>
    <x v="7"/>
    <x v="3"/>
    <x v="1"/>
  </r>
  <r>
    <x v="0"/>
    <x v="2"/>
    <x v="0"/>
    <x v="1"/>
    <n v="2145"/>
    <n v="3"/>
    <n v="7"/>
    <n v="15015"/>
    <n v="300.3"/>
    <n v="14714.7"/>
    <n v="10725"/>
    <n v="3989.7000000000007"/>
    <n v="0.2711370262390671"/>
    <x v="11"/>
    <n v="11"/>
    <x v="9"/>
    <x v="3"/>
    <x v="1"/>
  </r>
  <r>
    <x v="0"/>
    <x v="0"/>
    <x v="0"/>
    <x v="1"/>
    <n v="2852"/>
    <n v="3"/>
    <n v="350"/>
    <n v="998200"/>
    <n v="19964"/>
    <n v="978236"/>
    <n v="741520"/>
    <n v="236716"/>
    <n v="0.24198250728862974"/>
    <x v="2"/>
    <n v="12"/>
    <x v="2"/>
    <x v="0"/>
    <x v="0"/>
  </r>
  <r>
    <x v="2"/>
    <x v="4"/>
    <x v="1"/>
    <x v="1"/>
    <n v="1142"/>
    <n v="5"/>
    <n v="12"/>
    <n v="13704"/>
    <n v="274.08"/>
    <n v="13429.92"/>
    <n v="3426"/>
    <n v="10003.92"/>
    <n v="0.74489795918367352"/>
    <x v="1"/>
    <n v="6"/>
    <x v="1"/>
    <x v="1"/>
    <x v="0"/>
  </r>
  <r>
    <x v="0"/>
    <x v="4"/>
    <x v="1"/>
    <x v="1"/>
    <n v="1566"/>
    <n v="5"/>
    <n v="20"/>
    <n v="31320"/>
    <n v="626.4"/>
    <n v="30693.599999999999"/>
    <n v="15660"/>
    <n v="15033.599999999999"/>
    <n v="0.48979591836734693"/>
    <x v="10"/>
    <n v="10"/>
    <x v="7"/>
    <x v="3"/>
    <x v="0"/>
  </r>
  <r>
    <x v="2"/>
    <x v="3"/>
    <x v="1"/>
    <x v="1"/>
    <n v="690"/>
    <n v="5"/>
    <n v="12"/>
    <n v="8280"/>
    <n v="165.6"/>
    <n v="8114.4"/>
    <n v="2070"/>
    <n v="6044.4"/>
    <n v="0.74489795918367341"/>
    <x v="15"/>
    <n v="11"/>
    <x v="9"/>
    <x v="3"/>
    <x v="0"/>
  </r>
  <r>
    <x v="3"/>
    <x v="3"/>
    <x v="1"/>
    <x v="1"/>
    <n v="1660"/>
    <n v="5"/>
    <n v="125"/>
    <n v="207500"/>
    <n v="4150"/>
    <n v="203350"/>
    <n v="199200"/>
    <n v="4150"/>
    <n v="2.0408163265306121E-2"/>
    <x v="11"/>
    <n v="11"/>
    <x v="9"/>
    <x v="3"/>
    <x v="1"/>
  </r>
  <r>
    <x v="1"/>
    <x v="0"/>
    <x v="2"/>
    <x v="1"/>
    <n v="2363"/>
    <n v="10"/>
    <n v="15"/>
    <n v="35445"/>
    <n v="708.9"/>
    <n v="34736.1"/>
    <n v="23630"/>
    <n v="11106.099999999999"/>
    <n v="0.31972789115646255"/>
    <x v="8"/>
    <n v="2"/>
    <x v="8"/>
    <x v="0"/>
    <x v="0"/>
  </r>
  <r>
    <x v="4"/>
    <x v="2"/>
    <x v="2"/>
    <x v="1"/>
    <n v="918"/>
    <n v="10"/>
    <n v="300"/>
    <n v="275400"/>
    <n v="5508"/>
    <n v="269892"/>
    <n v="229500"/>
    <n v="40392"/>
    <n v="0.14965986394557823"/>
    <x v="14"/>
    <n v="5"/>
    <x v="11"/>
    <x v="2"/>
    <x v="0"/>
  </r>
  <r>
    <x v="4"/>
    <x v="1"/>
    <x v="2"/>
    <x v="1"/>
    <n v="1728"/>
    <n v="10"/>
    <n v="300"/>
    <n v="518400"/>
    <n v="10368"/>
    <n v="508032"/>
    <n v="432000"/>
    <n v="76032"/>
    <n v="0.14965986394557823"/>
    <x v="14"/>
    <n v="5"/>
    <x v="11"/>
    <x v="2"/>
    <x v="0"/>
  </r>
  <r>
    <x v="2"/>
    <x v="4"/>
    <x v="2"/>
    <x v="1"/>
    <n v="1142"/>
    <n v="10"/>
    <n v="12"/>
    <n v="13704"/>
    <n v="274.08"/>
    <n v="13429.92"/>
    <n v="3426"/>
    <n v="10003.92"/>
    <n v="0.74489795918367352"/>
    <x v="1"/>
    <n v="6"/>
    <x v="1"/>
    <x v="1"/>
    <x v="0"/>
  </r>
  <r>
    <x v="3"/>
    <x v="3"/>
    <x v="2"/>
    <x v="1"/>
    <n v="662"/>
    <n v="10"/>
    <n v="125"/>
    <n v="82750"/>
    <n v="1655"/>
    <n v="81095"/>
    <n v="79440"/>
    <n v="1655"/>
    <n v="2.0408163265306121E-2"/>
    <x v="1"/>
    <n v="6"/>
    <x v="1"/>
    <x v="1"/>
    <x v="0"/>
  </r>
  <r>
    <x v="2"/>
    <x v="0"/>
    <x v="2"/>
    <x v="1"/>
    <n v="1295"/>
    <n v="10"/>
    <n v="12"/>
    <n v="15540"/>
    <n v="310.8"/>
    <n v="15229.2"/>
    <n v="3885"/>
    <n v="11344.2"/>
    <n v="0.74489795918367352"/>
    <x v="10"/>
    <n v="10"/>
    <x v="7"/>
    <x v="3"/>
    <x v="0"/>
  </r>
  <r>
    <x v="3"/>
    <x v="1"/>
    <x v="2"/>
    <x v="1"/>
    <n v="809"/>
    <n v="10"/>
    <n v="125"/>
    <n v="101125"/>
    <n v="2022.5"/>
    <n v="99102.5"/>
    <n v="97080"/>
    <n v="2022.5"/>
    <n v="2.0408163265306121E-2"/>
    <x v="7"/>
    <n v="10"/>
    <x v="7"/>
    <x v="3"/>
    <x v="1"/>
  </r>
  <r>
    <x v="3"/>
    <x v="3"/>
    <x v="2"/>
    <x v="1"/>
    <n v="2145"/>
    <n v="10"/>
    <n v="125"/>
    <n v="268125"/>
    <n v="5362.5"/>
    <n v="262762.5"/>
    <n v="257400"/>
    <n v="5362.5"/>
    <n v="2.0408163265306121E-2"/>
    <x v="7"/>
    <n v="10"/>
    <x v="7"/>
    <x v="3"/>
    <x v="1"/>
  </r>
  <r>
    <x v="2"/>
    <x v="2"/>
    <x v="2"/>
    <x v="1"/>
    <n v="1785"/>
    <n v="10"/>
    <n v="12"/>
    <n v="21420"/>
    <n v="428.4"/>
    <n v="20991.599999999999"/>
    <n v="5355"/>
    <n v="15636.599999999999"/>
    <n v="0.74489795918367341"/>
    <x v="11"/>
    <n v="11"/>
    <x v="9"/>
    <x v="3"/>
    <x v="1"/>
  </r>
  <r>
    <x v="4"/>
    <x v="0"/>
    <x v="2"/>
    <x v="1"/>
    <n v="1916"/>
    <n v="10"/>
    <n v="300"/>
    <n v="574800"/>
    <n v="11496"/>
    <n v="563304"/>
    <n v="479000"/>
    <n v="84304"/>
    <n v="0.14965986394557823"/>
    <x v="2"/>
    <n v="12"/>
    <x v="2"/>
    <x v="0"/>
    <x v="0"/>
  </r>
  <r>
    <x v="0"/>
    <x v="0"/>
    <x v="2"/>
    <x v="1"/>
    <n v="2852"/>
    <n v="10"/>
    <n v="350"/>
    <n v="998200"/>
    <n v="19964"/>
    <n v="978236"/>
    <n v="741520"/>
    <n v="236716"/>
    <n v="0.24198250728862974"/>
    <x v="2"/>
    <n v="12"/>
    <x v="2"/>
    <x v="0"/>
    <x v="0"/>
  </r>
  <r>
    <x v="3"/>
    <x v="0"/>
    <x v="2"/>
    <x v="1"/>
    <n v="2729"/>
    <n v="10"/>
    <n v="125"/>
    <n v="341125"/>
    <n v="6822.5"/>
    <n v="334302.5"/>
    <n v="327480"/>
    <n v="6822.5"/>
    <n v="2.0408163265306121E-2"/>
    <x v="2"/>
    <n v="12"/>
    <x v="2"/>
    <x v="0"/>
    <x v="0"/>
  </r>
  <r>
    <x v="1"/>
    <x v="4"/>
    <x v="2"/>
    <x v="1"/>
    <n v="1925"/>
    <n v="10"/>
    <n v="15"/>
    <n v="28875"/>
    <n v="577.5"/>
    <n v="28297.5"/>
    <n v="19250"/>
    <n v="9047.5"/>
    <n v="0.31972789115646261"/>
    <x v="12"/>
    <n v="12"/>
    <x v="2"/>
    <x v="0"/>
    <x v="1"/>
  </r>
  <r>
    <x v="0"/>
    <x v="4"/>
    <x v="2"/>
    <x v="1"/>
    <n v="2013"/>
    <n v="10"/>
    <n v="7"/>
    <n v="14091"/>
    <n v="281.82"/>
    <n v="13809.18"/>
    <n v="10065"/>
    <n v="3744.1800000000003"/>
    <n v="0.27113702623906705"/>
    <x v="12"/>
    <n v="12"/>
    <x v="2"/>
    <x v="0"/>
    <x v="1"/>
  </r>
  <r>
    <x v="2"/>
    <x v="2"/>
    <x v="2"/>
    <x v="1"/>
    <n v="1055"/>
    <n v="10"/>
    <n v="12"/>
    <n v="12660"/>
    <n v="253.2"/>
    <n v="12406.8"/>
    <n v="3165"/>
    <n v="9241.7999999999993"/>
    <n v="0.74489795918367341"/>
    <x v="2"/>
    <n v="12"/>
    <x v="2"/>
    <x v="0"/>
    <x v="0"/>
  </r>
  <r>
    <x v="2"/>
    <x v="3"/>
    <x v="2"/>
    <x v="1"/>
    <n v="1084"/>
    <n v="10"/>
    <n v="12"/>
    <n v="13008"/>
    <n v="260.16000000000003"/>
    <n v="12747.84"/>
    <n v="3252"/>
    <n v="9495.84"/>
    <n v="0.74489795918367352"/>
    <x v="2"/>
    <n v="12"/>
    <x v="2"/>
    <x v="0"/>
    <x v="0"/>
  </r>
  <r>
    <x v="0"/>
    <x v="4"/>
    <x v="3"/>
    <x v="1"/>
    <n v="1566"/>
    <n v="120"/>
    <n v="20"/>
    <n v="31320"/>
    <n v="626.4"/>
    <n v="30693.599999999999"/>
    <n v="15660"/>
    <n v="15033.599999999999"/>
    <n v="0.48979591836734693"/>
    <x v="10"/>
    <n v="10"/>
    <x v="7"/>
    <x v="3"/>
    <x v="0"/>
  </r>
  <r>
    <x v="0"/>
    <x v="1"/>
    <x v="3"/>
    <x v="1"/>
    <n v="2966"/>
    <n v="120"/>
    <n v="350"/>
    <n v="1038100"/>
    <n v="20762"/>
    <n v="1017338"/>
    <n v="771160"/>
    <n v="246178"/>
    <n v="0.24198250728862974"/>
    <x v="7"/>
    <n v="10"/>
    <x v="7"/>
    <x v="3"/>
    <x v="1"/>
  </r>
  <r>
    <x v="0"/>
    <x v="1"/>
    <x v="3"/>
    <x v="1"/>
    <n v="2877"/>
    <n v="120"/>
    <n v="350"/>
    <n v="1006950"/>
    <n v="20139"/>
    <n v="986811"/>
    <n v="748020"/>
    <n v="238791"/>
    <n v="0.24198250728862974"/>
    <x v="10"/>
    <n v="10"/>
    <x v="7"/>
    <x v="3"/>
    <x v="0"/>
  </r>
  <r>
    <x v="3"/>
    <x v="1"/>
    <x v="3"/>
    <x v="1"/>
    <n v="809"/>
    <n v="120"/>
    <n v="125"/>
    <n v="101125"/>
    <n v="2022.5"/>
    <n v="99102.5"/>
    <n v="97080"/>
    <n v="2022.5"/>
    <n v="2.0408163265306121E-2"/>
    <x v="7"/>
    <n v="10"/>
    <x v="7"/>
    <x v="3"/>
    <x v="1"/>
  </r>
  <r>
    <x v="3"/>
    <x v="3"/>
    <x v="3"/>
    <x v="1"/>
    <n v="2145"/>
    <n v="120"/>
    <n v="125"/>
    <n v="268125"/>
    <n v="5362.5"/>
    <n v="262762.5"/>
    <n v="257400"/>
    <n v="5362.5"/>
    <n v="2.0408163265306121E-2"/>
    <x v="7"/>
    <n v="10"/>
    <x v="7"/>
    <x v="3"/>
    <x v="1"/>
  </r>
  <r>
    <x v="2"/>
    <x v="2"/>
    <x v="3"/>
    <x v="1"/>
    <n v="1055"/>
    <n v="120"/>
    <n v="12"/>
    <n v="12660"/>
    <n v="253.2"/>
    <n v="12406.8"/>
    <n v="3165"/>
    <n v="9241.7999999999993"/>
    <n v="0.74489795918367341"/>
    <x v="2"/>
    <n v="12"/>
    <x v="2"/>
    <x v="0"/>
    <x v="0"/>
  </r>
  <r>
    <x v="0"/>
    <x v="3"/>
    <x v="3"/>
    <x v="1"/>
    <n v="544"/>
    <n v="120"/>
    <n v="20"/>
    <n v="10880"/>
    <n v="217.6"/>
    <n v="10662.4"/>
    <n v="5440"/>
    <n v="5222.3999999999996"/>
    <n v="0.48979591836734693"/>
    <x v="12"/>
    <n v="12"/>
    <x v="2"/>
    <x v="0"/>
    <x v="1"/>
  </r>
  <r>
    <x v="2"/>
    <x v="3"/>
    <x v="3"/>
    <x v="1"/>
    <n v="1084"/>
    <n v="120"/>
    <n v="12"/>
    <n v="13008"/>
    <n v="260.16000000000003"/>
    <n v="12747.84"/>
    <n v="3252"/>
    <n v="9495.84"/>
    <n v="0.74489795918367352"/>
    <x v="2"/>
    <n v="12"/>
    <x v="2"/>
    <x v="0"/>
    <x v="0"/>
  </r>
  <r>
    <x v="3"/>
    <x v="3"/>
    <x v="4"/>
    <x v="1"/>
    <n v="662"/>
    <n v="250"/>
    <n v="125"/>
    <n v="82750"/>
    <n v="1655"/>
    <n v="81095"/>
    <n v="79440"/>
    <n v="1655"/>
    <n v="2.0408163265306121E-2"/>
    <x v="1"/>
    <n v="6"/>
    <x v="1"/>
    <x v="1"/>
    <x v="0"/>
  </r>
  <r>
    <x v="4"/>
    <x v="1"/>
    <x v="4"/>
    <x v="1"/>
    <n v="214"/>
    <n v="250"/>
    <n v="300"/>
    <n v="64200"/>
    <n v="1284"/>
    <n v="62916"/>
    <n v="53500"/>
    <n v="9416"/>
    <n v="0.14965986394557823"/>
    <x v="7"/>
    <n v="10"/>
    <x v="7"/>
    <x v="3"/>
    <x v="1"/>
  </r>
  <r>
    <x v="0"/>
    <x v="1"/>
    <x v="4"/>
    <x v="1"/>
    <n v="2877"/>
    <n v="250"/>
    <n v="350"/>
    <n v="1006950"/>
    <n v="20139"/>
    <n v="986811"/>
    <n v="748020"/>
    <n v="238791"/>
    <n v="0.24198250728862974"/>
    <x v="10"/>
    <n v="10"/>
    <x v="7"/>
    <x v="3"/>
    <x v="0"/>
  </r>
  <r>
    <x v="3"/>
    <x v="0"/>
    <x v="4"/>
    <x v="1"/>
    <n v="2729"/>
    <n v="250"/>
    <n v="125"/>
    <n v="341125"/>
    <n v="6822.5"/>
    <n v="334302.5"/>
    <n v="327480"/>
    <n v="6822.5"/>
    <n v="2.0408163265306121E-2"/>
    <x v="2"/>
    <n v="12"/>
    <x v="2"/>
    <x v="0"/>
    <x v="0"/>
  </r>
  <r>
    <x v="0"/>
    <x v="4"/>
    <x v="4"/>
    <x v="1"/>
    <n v="266"/>
    <n v="250"/>
    <n v="350"/>
    <n v="93100"/>
    <n v="1862"/>
    <n v="91238"/>
    <n v="69160"/>
    <n v="22078"/>
    <n v="0.24198250728862974"/>
    <x v="12"/>
    <n v="12"/>
    <x v="2"/>
    <x v="0"/>
    <x v="1"/>
  </r>
  <r>
    <x v="0"/>
    <x v="3"/>
    <x v="4"/>
    <x v="1"/>
    <n v="1940"/>
    <n v="250"/>
    <n v="350"/>
    <n v="679000"/>
    <n v="13580"/>
    <n v="665420"/>
    <n v="504400"/>
    <n v="161020"/>
    <n v="0.24198250728862974"/>
    <x v="12"/>
    <n v="12"/>
    <x v="2"/>
    <x v="0"/>
    <x v="1"/>
  </r>
  <r>
    <x v="4"/>
    <x v="1"/>
    <x v="5"/>
    <x v="1"/>
    <n v="259"/>
    <n v="260"/>
    <n v="300"/>
    <n v="77700"/>
    <n v="1554"/>
    <n v="76146"/>
    <n v="64750"/>
    <n v="11396"/>
    <n v="0.14965986394557823"/>
    <x v="3"/>
    <n v="3"/>
    <x v="3"/>
    <x v="2"/>
    <x v="0"/>
  </r>
  <r>
    <x v="4"/>
    <x v="3"/>
    <x v="5"/>
    <x v="1"/>
    <n v="1101"/>
    <n v="260"/>
    <n v="300"/>
    <n v="330300"/>
    <n v="6606"/>
    <n v="323694"/>
    <n v="275250"/>
    <n v="48444"/>
    <n v="0.14965986394557823"/>
    <x v="3"/>
    <n v="3"/>
    <x v="3"/>
    <x v="2"/>
    <x v="0"/>
  </r>
  <r>
    <x v="3"/>
    <x v="1"/>
    <x v="5"/>
    <x v="1"/>
    <n v="2276"/>
    <n v="260"/>
    <n v="125"/>
    <n v="284500"/>
    <n v="5690"/>
    <n v="278810"/>
    <n v="273120"/>
    <n v="5690"/>
    <n v="2.0408163265306121E-2"/>
    <x v="14"/>
    <n v="5"/>
    <x v="11"/>
    <x v="2"/>
    <x v="0"/>
  </r>
  <r>
    <x v="0"/>
    <x v="1"/>
    <x v="5"/>
    <x v="1"/>
    <n v="2966"/>
    <n v="260"/>
    <n v="350"/>
    <n v="1038100"/>
    <n v="20762"/>
    <n v="1017338"/>
    <n v="771160"/>
    <n v="246178"/>
    <n v="0.24198250728862974"/>
    <x v="7"/>
    <n v="10"/>
    <x v="7"/>
    <x v="3"/>
    <x v="1"/>
  </r>
  <r>
    <x v="0"/>
    <x v="4"/>
    <x v="5"/>
    <x v="1"/>
    <n v="1236"/>
    <n v="260"/>
    <n v="20"/>
    <n v="24720"/>
    <n v="494.4"/>
    <n v="24225.599999999999"/>
    <n v="12360"/>
    <n v="11865.599999999999"/>
    <n v="0.48979591836734693"/>
    <x v="15"/>
    <n v="11"/>
    <x v="9"/>
    <x v="3"/>
    <x v="0"/>
  </r>
  <r>
    <x v="0"/>
    <x v="2"/>
    <x v="5"/>
    <x v="1"/>
    <n v="941"/>
    <n v="260"/>
    <n v="20"/>
    <n v="18820"/>
    <n v="376.4"/>
    <n v="18443.599999999999"/>
    <n v="9410"/>
    <n v="9033.5999999999985"/>
    <n v="0.48979591836734687"/>
    <x v="15"/>
    <n v="11"/>
    <x v="9"/>
    <x v="3"/>
    <x v="0"/>
  </r>
  <r>
    <x v="4"/>
    <x v="0"/>
    <x v="5"/>
    <x v="1"/>
    <n v="1916"/>
    <n v="260"/>
    <n v="300"/>
    <n v="574800"/>
    <n v="11496"/>
    <n v="563304"/>
    <n v="479000"/>
    <n v="84304"/>
    <n v="0.14965986394557823"/>
    <x v="2"/>
    <n v="12"/>
    <x v="2"/>
    <x v="0"/>
    <x v="0"/>
  </r>
  <r>
    <x v="3"/>
    <x v="2"/>
    <x v="0"/>
    <x v="1"/>
    <n v="4243.5"/>
    <n v="3"/>
    <n v="125"/>
    <n v="530437.5"/>
    <n v="15913.125"/>
    <n v="514524.375"/>
    <n v="509220"/>
    <n v="5304.375"/>
    <n v="1.0309278350515464E-2"/>
    <x v="13"/>
    <n v="4"/>
    <x v="10"/>
    <x v="2"/>
    <x v="0"/>
  </r>
  <r>
    <x v="0"/>
    <x v="1"/>
    <x v="0"/>
    <x v="1"/>
    <n v="2580"/>
    <n v="3"/>
    <n v="20"/>
    <n v="51600"/>
    <n v="1548"/>
    <n v="50052"/>
    <n v="25800"/>
    <n v="24252"/>
    <n v="0.4845360824742268"/>
    <x v="13"/>
    <n v="4"/>
    <x v="10"/>
    <x v="2"/>
    <x v="0"/>
  </r>
  <r>
    <x v="4"/>
    <x v="1"/>
    <x v="0"/>
    <x v="1"/>
    <n v="689"/>
    <n v="3"/>
    <n v="300"/>
    <n v="206700"/>
    <n v="6201"/>
    <n v="200499"/>
    <n v="172250"/>
    <n v="28249"/>
    <n v="0.14089347079037801"/>
    <x v="1"/>
    <n v="6"/>
    <x v="1"/>
    <x v="1"/>
    <x v="0"/>
  </r>
  <r>
    <x v="2"/>
    <x v="4"/>
    <x v="0"/>
    <x v="1"/>
    <n v="1947"/>
    <n v="3"/>
    <n v="12"/>
    <n v="23364"/>
    <n v="700.92"/>
    <n v="22663.08"/>
    <n v="5841"/>
    <n v="16822.080000000002"/>
    <n v="0.74226804123711343"/>
    <x v="6"/>
    <n v="9"/>
    <x v="6"/>
    <x v="3"/>
    <x v="0"/>
  </r>
  <r>
    <x v="2"/>
    <x v="0"/>
    <x v="0"/>
    <x v="1"/>
    <n v="908"/>
    <n v="3"/>
    <n v="12"/>
    <n v="10896"/>
    <n v="326.88"/>
    <n v="10569.12"/>
    <n v="2724"/>
    <n v="7845.1200000000008"/>
    <n v="0.74226804123711343"/>
    <x v="12"/>
    <n v="12"/>
    <x v="2"/>
    <x v="0"/>
    <x v="1"/>
  </r>
  <r>
    <x v="0"/>
    <x v="1"/>
    <x v="1"/>
    <x v="1"/>
    <n v="1958"/>
    <n v="5"/>
    <n v="7"/>
    <n v="13706"/>
    <n v="411.18"/>
    <n v="13294.82"/>
    <n v="9790"/>
    <n v="3504.8199999999997"/>
    <n v="0.26362297496318116"/>
    <x v="8"/>
    <n v="2"/>
    <x v="8"/>
    <x v="0"/>
    <x v="0"/>
  </r>
  <r>
    <x v="2"/>
    <x v="2"/>
    <x v="1"/>
    <x v="1"/>
    <n v="1901"/>
    <n v="5"/>
    <n v="12"/>
    <n v="22812"/>
    <n v="684.36"/>
    <n v="22127.64"/>
    <n v="5703"/>
    <n v="16424.64"/>
    <n v="0.74226804123711343"/>
    <x v="1"/>
    <n v="6"/>
    <x v="1"/>
    <x v="1"/>
    <x v="0"/>
  </r>
  <r>
    <x v="0"/>
    <x v="2"/>
    <x v="1"/>
    <x v="1"/>
    <n v="544"/>
    <n v="5"/>
    <n v="7"/>
    <n v="3808"/>
    <n v="114.24"/>
    <n v="3693.76"/>
    <n v="2720"/>
    <n v="973.76000000000022"/>
    <n v="0.26362297496318121"/>
    <x v="6"/>
    <n v="9"/>
    <x v="6"/>
    <x v="3"/>
    <x v="0"/>
  </r>
  <r>
    <x v="0"/>
    <x v="1"/>
    <x v="1"/>
    <x v="1"/>
    <n v="1797"/>
    <n v="5"/>
    <n v="350"/>
    <n v="628950"/>
    <n v="18868.5"/>
    <n v="610081.5"/>
    <n v="467220"/>
    <n v="142861.5"/>
    <n v="0.2341678939617084"/>
    <x v="9"/>
    <n v="9"/>
    <x v="6"/>
    <x v="3"/>
    <x v="1"/>
  </r>
  <r>
    <x v="3"/>
    <x v="2"/>
    <x v="1"/>
    <x v="1"/>
    <n v="1287"/>
    <n v="5"/>
    <n v="125"/>
    <n v="160875"/>
    <n v="4826.25"/>
    <n v="156048.75"/>
    <n v="154440"/>
    <n v="1608.75"/>
    <n v="1.0309278350515464E-2"/>
    <x v="2"/>
    <n v="12"/>
    <x v="2"/>
    <x v="0"/>
    <x v="0"/>
  </r>
  <r>
    <x v="3"/>
    <x v="1"/>
    <x v="1"/>
    <x v="1"/>
    <n v="1706"/>
    <n v="5"/>
    <n v="125"/>
    <n v="213250"/>
    <n v="6397.5"/>
    <n v="206852.5"/>
    <n v="204720"/>
    <n v="2132.5"/>
    <n v="1.0309278350515464E-2"/>
    <x v="2"/>
    <n v="12"/>
    <x v="2"/>
    <x v="0"/>
    <x v="0"/>
  </r>
  <r>
    <x v="4"/>
    <x v="2"/>
    <x v="2"/>
    <x v="1"/>
    <n v="2434.5"/>
    <n v="10"/>
    <n v="300"/>
    <n v="730350"/>
    <n v="21910.5"/>
    <n v="708439.5"/>
    <n v="608625"/>
    <n v="99814.5"/>
    <n v="0.14089347079037801"/>
    <x v="0"/>
    <n v="1"/>
    <x v="0"/>
    <x v="0"/>
    <x v="0"/>
  </r>
  <r>
    <x v="3"/>
    <x v="0"/>
    <x v="2"/>
    <x v="1"/>
    <n v="1774"/>
    <n v="10"/>
    <n v="125"/>
    <n v="221750"/>
    <n v="6652.5"/>
    <n v="215097.5"/>
    <n v="212880"/>
    <n v="2217.5"/>
    <n v="1.0309278350515464E-2"/>
    <x v="3"/>
    <n v="3"/>
    <x v="3"/>
    <x v="2"/>
    <x v="0"/>
  </r>
  <r>
    <x v="2"/>
    <x v="2"/>
    <x v="2"/>
    <x v="1"/>
    <n v="1901"/>
    <n v="10"/>
    <n v="12"/>
    <n v="22812"/>
    <n v="684.36"/>
    <n v="22127.64"/>
    <n v="5703"/>
    <n v="16424.64"/>
    <n v="0.74226804123711343"/>
    <x v="1"/>
    <n v="6"/>
    <x v="1"/>
    <x v="1"/>
    <x v="0"/>
  </r>
  <r>
    <x v="4"/>
    <x v="1"/>
    <x v="2"/>
    <x v="1"/>
    <n v="689"/>
    <n v="10"/>
    <n v="300"/>
    <n v="206700"/>
    <n v="6201"/>
    <n v="200499"/>
    <n v="172250"/>
    <n v="28249"/>
    <n v="0.14089347079037801"/>
    <x v="1"/>
    <n v="6"/>
    <x v="1"/>
    <x v="1"/>
    <x v="0"/>
  </r>
  <r>
    <x v="3"/>
    <x v="1"/>
    <x v="2"/>
    <x v="1"/>
    <n v="1570"/>
    <n v="10"/>
    <n v="125"/>
    <n v="196250"/>
    <n v="5887.5"/>
    <n v="190362.5"/>
    <n v="188400"/>
    <n v="1962.5"/>
    <n v="1.0309278350515464E-2"/>
    <x v="1"/>
    <n v="6"/>
    <x v="1"/>
    <x v="1"/>
    <x v="0"/>
  </r>
  <r>
    <x v="2"/>
    <x v="4"/>
    <x v="2"/>
    <x v="1"/>
    <n v="1369.5"/>
    <n v="10"/>
    <n v="12"/>
    <n v="16434"/>
    <n v="493.02"/>
    <n v="15940.98"/>
    <n v="4108.5"/>
    <n v="11832.48"/>
    <n v="0.74226804123711343"/>
    <x v="4"/>
    <n v="7"/>
    <x v="4"/>
    <x v="1"/>
    <x v="0"/>
  </r>
  <r>
    <x v="3"/>
    <x v="0"/>
    <x v="2"/>
    <x v="1"/>
    <n v="2009"/>
    <n v="10"/>
    <n v="125"/>
    <n v="251125"/>
    <n v="7533.75"/>
    <n v="243591.25"/>
    <n v="241080"/>
    <n v="2511.25"/>
    <n v="1.0309278350515464E-2"/>
    <x v="10"/>
    <n v="10"/>
    <x v="7"/>
    <x v="3"/>
    <x v="0"/>
  </r>
  <r>
    <x v="1"/>
    <x v="1"/>
    <x v="2"/>
    <x v="1"/>
    <n v="1945"/>
    <n v="10"/>
    <n v="15"/>
    <n v="29175"/>
    <n v="875.25"/>
    <n v="28299.75"/>
    <n v="19450"/>
    <n v="8849.75"/>
    <n v="0.3127147766323024"/>
    <x v="7"/>
    <n v="10"/>
    <x v="7"/>
    <x v="3"/>
    <x v="1"/>
  </r>
  <r>
    <x v="3"/>
    <x v="2"/>
    <x v="2"/>
    <x v="1"/>
    <n v="1287"/>
    <n v="10"/>
    <n v="125"/>
    <n v="160875"/>
    <n v="4826.25"/>
    <n v="156048.75"/>
    <n v="154440"/>
    <n v="1608.75"/>
    <n v="1.0309278350515464E-2"/>
    <x v="2"/>
    <n v="12"/>
    <x v="2"/>
    <x v="0"/>
    <x v="0"/>
  </r>
  <r>
    <x v="3"/>
    <x v="1"/>
    <x v="2"/>
    <x v="1"/>
    <n v="1706"/>
    <n v="10"/>
    <n v="125"/>
    <n v="213250"/>
    <n v="6397.5"/>
    <n v="206852.5"/>
    <n v="204720"/>
    <n v="2132.5"/>
    <n v="1.0309278350515464E-2"/>
    <x v="2"/>
    <n v="12"/>
    <x v="2"/>
    <x v="0"/>
    <x v="0"/>
  </r>
  <r>
    <x v="3"/>
    <x v="0"/>
    <x v="3"/>
    <x v="1"/>
    <n v="2009"/>
    <n v="120"/>
    <n v="125"/>
    <n v="251125"/>
    <n v="7533.75"/>
    <n v="243591.25"/>
    <n v="241080"/>
    <n v="2511.25"/>
    <n v="1.0309278350515464E-2"/>
    <x v="10"/>
    <n v="10"/>
    <x v="7"/>
    <x v="3"/>
    <x v="0"/>
  </r>
  <r>
    <x v="4"/>
    <x v="4"/>
    <x v="4"/>
    <x v="1"/>
    <n v="2844"/>
    <n v="250"/>
    <n v="300"/>
    <n v="853200"/>
    <n v="25596"/>
    <n v="827604"/>
    <n v="711000"/>
    <n v="116604"/>
    <n v="0.14089347079037801"/>
    <x v="8"/>
    <n v="2"/>
    <x v="8"/>
    <x v="0"/>
    <x v="0"/>
  </r>
  <r>
    <x v="2"/>
    <x v="3"/>
    <x v="4"/>
    <x v="1"/>
    <n v="1916"/>
    <n v="250"/>
    <n v="12"/>
    <n v="22992"/>
    <n v="689.76"/>
    <n v="22302.240000000002"/>
    <n v="5748"/>
    <n v="16554.240000000002"/>
    <n v="0.74226804123711343"/>
    <x v="13"/>
    <n v="4"/>
    <x v="10"/>
    <x v="2"/>
    <x v="0"/>
  </r>
  <r>
    <x v="3"/>
    <x v="1"/>
    <x v="4"/>
    <x v="1"/>
    <n v="1570"/>
    <n v="250"/>
    <n v="125"/>
    <n v="196250"/>
    <n v="5887.5"/>
    <n v="190362.5"/>
    <n v="188400"/>
    <n v="1962.5"/>
    <n v="1.0309278350515464E-2"/>
    <x v="1"/>
    <n v="6"/>
    <x v="1"/>
    <x v="1"/>
    <x v="0"/>
  </r>
  <r>
    <x v="4"/>
    <x v="0"/>
    <x v="4"/>
    <x v="1"/>
    <n v="1874"/>
    <n v="250"/>
    <n v="300"/>
    <n v="562200"/>
    <n v="16866"/>
    <n v="545334"/>
    <n v="468500"/>
    <n v="76834"/>
    <n v="0.14089347079037801"/>
    <x v="5"/>
    <n v="8"/>
    <x v="5"/>
    <x v="1"/>
    <x v="0"/>
  </r>
  <r>
    <x v="0"/>
    <x v="3"/>
    <x v="4"/>
    <x v="1"/>
    <n v="1642"/>
    <n v="250"/>
    <n v="350"/>
    <n v="574700"/>
    <n v="17241"/>
    <n v="557459"/>
    <n v="426920"/>
    <n v="130539"/>
    <n v="0.2341678939617084"/>
    <x v="5"/>
    <n v="8"/>
    <x v="5"/>
    <x v="1"/>
    <x v="0"/>
  </r>
  <r>
    <x v="1"/>
    <x v="1"/>
    <x v="4"/>
    <x v="1"/>
    <n v="1945"/>
    <n v="250"/>
    <n v="15"/>
    <n v="29175"/>
    <n v="875.25"/>
    <n v="28299.75"/>
    <n v="19450"/>
    <n v="8849.75"/>
    <n v="0.3127147766323024"/>
    <x v="7"/>
    <n v="10"/>
    <x v="7"/>
    <x v="3"/>
    <x v="1"/>
  </r>
  <r>
    <x v="0"/>
    <x v="0"/>
    <x v="0"/>
    <x v="1"/>
    <n v="831"/>
    <n v="3"/>
    <n v="20"/>
    <n v="16620"/>
    <n v="498.6"/>
    <n v="16121.4"/>
    <n v="8310"/>
    <n v="7811.4"/>
    <n v="0.4845360824742268"/>
    <x v="14"/>
    <n v="5"/>
    <x v="11"/>
    <x v="2"/>
    <x v="0"/>
  </r>
  <r>
    <x v="0"/>
    <x v="3"/>
    <x v="2"/>
    <x v="1"/>
    <n v="1760"/>
    <n v="10"/>
    <n v="7"/>
    <n v="12320"/>
    <n v="369.6"/>
    <n v="11950.4"/>
    <n v="8800"/>
    <n v="3150.3999999999996"/>
    <n v="0.2636229749631811"/>
    <x v="9"/>
    <n v="9"/>
    <x v="6"/>
    <x v="3"/>
    <x v="1"/>
  </r>
  <r>
    <x v="0"/>
    <x v="0"/>
    <x v="3"/>
    <x v="1"/>
    <n v="3850.5"/>
    <n v="120"/>
    <n v="20"/>
    <n v="77010"/>
    <n v="2310.3000000000002"/>
    <n v="74699.700000000012"/>
    <n v="38505"/>
    <n v="36194.700000000004"/>
    <n v="0.4845360824742268"/>
    <x v="13"/>
    <n v="4"/>
    <x v="10"/>
    <x v="2"/>
    <x v="0"/>
  </r>
  <r>
    <x v="2"/>
    <x v="1"/>
    <x v="4"/>
    <x v="1"/>
    <n v="2479"/>
    <n v="250"/>
    <n v="12"/>
    <n v="29748"/>
    <n v="892.44"/>
    <n v="28855.56"/>
    <n v="7437"/>
    <n v="21418.560000000001"/>
    <n v="0.74226804123711343"/>
    <x v="0"/>
    <n v="1"/>
    <x v="0"/>
    <x v="0"/>
    <x v="0"/>
  </r>
  <r>
    <x v="1"/>
    <x v="3"/>
    <x v="1"/>
    <x v="1"/>
    <n v="2031"/>
    <n v="5"/>
    <n v="15"/>
    <n v="30465"/>
    <n v="1218.5999999999999"/>
    <n v="29246.400000000001"/>
    <n v="20310"/>
    <n v="8936.4000000000015"/>
    <n v="0.30555555555555558"/>
    <x v="10"/>
    <n v="10"/>
    <x v="7"/>
    <x v="3"/>
    <x v="0"/>
  </r>
  <r>
    <x v="1"/>
    <x v="3"/>
    <x v="2"/>
    <x v="1"/>
    <n v="2031"/>
    <n v="10"/>
    <n v="15"/>
    <n v="30465"/>
    <n v="1218.5999999999999"/>
    <n v="29246.400000000001"/>
    <n v="20310"/>
    <n v="8936.4000000000015"/>
    <n v="0.30555555555555558"/>
    <x v="10"/>
    <n v="10"/>
    <x v="7"/>
    <x v="3"/>
    <x v="0"/>
  </r>
  <r>
    <x v="1"/>
    <x v="2"/>
    <x v="2"/>
    <x v="1"/>
    <n v="2261"/>
    <n v="10"/>
    <n v="15"/>
    <n v="33915"/>
    <n v="1356.6"/>
    <n v="32558.400000000001"/>
    <n v="22610"/>
    <n v="9948.4000000000015"/>
    <n v="0.30555555555555558"/>
    <x v="12"/>
    <n v="12"/>
    <x v="2"/>
    <x v="0"/>
    <x v="1"/>
  </r>
  <r>
    <x v="0"/>
    <x v="4"/>
    <x v="3"/>
    <x v="1"/>
    <n v="736"/>
    <n v="120"/>
    <n v="20"/>
    <n v="14720"/>
    <n v="588.79999999999995"/>
    <n v="14131.2"/>
    <n v="7360"/>
    <n v="6771.2000000000007"/>
    <n v="0.47916666666666669"/>
    <x v="9"/>
    <n v="9"/>
    <x v="6"/>
    <x v="3"/>
    <x v="1"/>
  </r>
  <r>
    <x v="0"/>
    <x v="0"/>
    <x v="0"/>
    <x v="1"/>
    <n v="2851"/>
    <n v="3"/>
    <n v="7"/>
    <n v="19957"/>
    <n v="798.28"/>
    <n v="19158.72"/>
    <n v="14255"/>
    <n v="4903.7200000000012"/>
    <n v="0.25595238095238099"/>
    <x v="7"/>
    <n v="10"/>
    <x v="7"/>
    <x v="3"/>
    <x v="1"/>
  </r>
  <r>
    <x v="4"/>
    <x v="1"/>
    <x v="0"/>
    <x v="1"/>
    <n v="2021"/>
    <n v="3"/>
    <n v="300"/>
    <n v="606300"/>
    <n v="24252"/>
    <n v="582048"/>
    <n v="505250"/>
    <n v="76798"/>
    <n v="0.13194444444444445"/>
    <x v="10"/>
    <n v="10"/>
    <x v="7"/>
    <x v="3"/>
    <x v="0"/>
  </r>
  <r>
    <x v="0"/>
    <x v="4"/>
    <x v="0"/>
    <x v="1"/>
    <n v="274"/>
    <n v="3"/>
    <n v="350"/>
    <n v="95900"/>
    <n v="3836"/>
    <n v="92064"/>
    <n v="71240"/>
    <n v="20824"/>
    <n v="0.22619047619047619"/>
    <x v="2"/>
    <n v="12"/>
    <x v="2"/>
    <x v="0"/>
    <x v="0"/>
  </r>
  <r>
    <x v="1"/>
    <x v="0"/>
    <x v="1"/>
    <x v="1"/>
    <n v="1967"/>
    <n v="5"/>
    <n v="15"/>
    <n v="29505"/>
    <n v="1180.2"/>
    <n v="28324.799999999999"/>
    <n v="19670"/>
    <n v="8654.7999999999993"/>
    <n v="0.30555555555555552"/>
    <x v="3"/>
    <n v="3"/>
    <x v="3"/>
    <x v="2"/>
    <x v="0"/>
  </r>
  <r>
    <x v="4"/>
    <x v="1"/>
    <x v="1"/>
    <x v="1"/>
    <n v="1859"/>
    <n v="5"/>
    <n v="300"/>
    <n v="557700"/>
    <n v="22308"/>
    <n v="535392"/>
    <n v="464750"/>
    <n v="70642"/>
    <n v="0.13194444444444445"/>
    <x v="5"/>
    <n v="8"/>
    <x v="5"/>
    <x v="1"/>
    <x v="0"/>
  </r>
  <r>
    <x v="0"/>
    <x v="0"/>
    <x v="1"/>
    <x v="1"/>
    <n v="2851"/>
    <n v="5"/>
    <n v="7"/>
    <n v="19957"/>
    <n v="798.28"/>
    <n v="19158.72"/>
    <n v="14255"/>
    <n v="4903.7200000000012"/>
    <n v="0.25595238095238099"/>
    <x v="7"/>
    <n v="10"/>
    <x v="7"/>
    <x v="3"/>
    <x v="1"/>
  </r>
  <r>
    <x v="4"/>
    <x v="1"/>
    <x v="1"/>
    <x v="1"/>
    <n v="2021"/>
    <n v="5"/>
    <n v="300"/>
    <n v="606300"/>
    <n v="24252"/>
    <n v="582048"/>
    <n v="505250"/>
    <n v="76798"/>
    <n v="0.13194444444444445"/>
    <x v="10"/>
    <n v="10"/>
    <x v="7"/>
    <x v="3"/>
    <x v="0"/>
  </r>
  <r>
    <x v="3"/>
    <x v="3"/>
    <x v="1"/>
    <x v="1"/>
    <n v="1138"/>
    <n v="5"/>
    <n v="125"/>
    <n v="142250"/>
    <n v="5690"/>
    <n v="136560"/>
    <n v="136560"/>
    <n v="0"/>
    <n v="0"/>
    <x v="2"/>
    <n v="12"/>
    <x v="2"/>
    <x v="0"/>
    <x v="0"/>
  </r>
  <r>
    <x v="0"/>
    <x v="0"/>
    <x v="2"/>
    <x v="1"/>
    <n v="4251"/>
    <n v="10"/>
    <n v="7"/>
    <n v="29757"/>
    <n v="1190.28"/>
    <n v="28566.720000000001"/>
    <n v="21255"/>
    <n v="7311.7199999999993"/>
    <n v="0.25595238095238093"/>
    <x v="0"/>
    <n v="1"/>
    <x v="0"/>
    <x v="0"/>
    <x v="0"/>
  </r>
  <r>
    <x v="3"/>
    <x v="1"/>
    <x v="2"/>
    <x v="1"/>
    <n v="795"/>
    <n v="10"/>
    <n v="125"/>
    <n v="99375"/>
    <n v="3975"/>
    <n v="95400"/>
    <n v="95400"/>
    <n v="0"/>
    <n v="0"/>
    <x v="3"/>
    <n v="3"/>
    <x v="3"/>
    <x v="2"/>
    <x v="0"/>
  </r>
  <r>
    <x v="4"/>
    <x v="1"/>
    <x v="2"/>
    <x v="1"/>
    <n v="1414.5"/>
    <n v="10"/>
    <n v="300"/>
    <n v="424350"/>
    <n v="16974"/>
    <n v="407376"/>
    <n v="353625"/>
    <n v="53751"/>
    <n v="0.13194444444444445"/>
    <x v="13"/>
    <n v="4"/>
    <x v="10"/>
    <x v="2"/>
    <x v="0"/>
  </r>
  <r>
    <x v="4"/>
    <x v="4"/>
    <x v="2"/>
    <x v="1"/>
    <n v="2918"/>
    <n v="10"/>
    <n v="300"/>
    <n v="875400"/>
    <n v="35016"/>
    <n v="840384"/>
    <n v="729500"/>
    <n v="110884"/>
    <n v="0.13194444444444445"/>
    <x v="14"/>
    <n v="5"/>
    <x v="11"/>
    <x v="2"/>
    <x v="0"/>
  </r>
  <r>
    <x v="0"/>
    <x v="4"/>
    <x v="2"/>
    <x v="1"/>
    <n v="3450"/>
    <n v="10"/>
    <n v="350"/>
    <n v="1207500"/>
    <n v="48300"/>
    <n v="1159200"/>
    <n v="897000"/>
    <n v="262200"/>
    <n v="0.22619047619047619"/>
    <x v="4"/>
    <n v="7"/>
    <x v="4"/>
    <x v="1"/>
    <x v="0"/>
  </r>
  <r>
    <x v="3"/>
    <x v="2"/>
    <x v="2"/>
    <x v="1"/>
    <n v="2988"/>
    <n v="10"/>
    <n v="125"/>
    <n v="373500"/>
    <n v="14940"/>
    <n v="358560"/>
    <n v="358560"/>
    <n v="0"/>
    <n v="0"/>
    <x v="4"/>
    <n v="7"/>
    <x v="4"/>
    <x v="1"/>
    <x v="0"/>
  </r>
  <r>
    <x v="1"/>
    <x v="0"/>
    <x v="2"/>
    <x v="1"/>
    <n v="218"/>
    <n v="10"/>
    <n v="15"/>
    <n v="3270"/>
    <n v="130.80000000000001"/>
    <n v="3139.2"/>
    <n v="2180"/>
    <n v="959.19999999999982"/>
    <n v="0.30555555555555552"/>
    <x v="6"/>
    <n v="9"/>
    <x v="6"/>
    <x v="3"/>
    <x v="0"/>
  </r>
  <r>
    <x v="0"/>
    <x v="0"/>
    <x v="2"/>
    <x v="1"/>
    <n v="2074"/>
    <n v="10"/>
    <n v="20"/>
    <n v="41480"/>
    <n v="1659.2"/>
    <n v="39820.800000000003"/>
    <n v="20740"/>
    <n v="19080.800000000003"/>
    <n v="0.47916666666666669"/>
    <x v="6"/>
    <n v="9"/>
    <x v="6"/>
    <x v="3"/>
    <x v="0"/>
  </r>
  <r>
    <x v="0"/>
    <x v="4"/>
    <x v="2"/>
    <x v="1"/>
    <n v="1056"/>
    <n v="10"/>
    <n v="20"/>
    <n v="21120"/>
    <n v="844.8"/>
    <n v="20275.2"/>
    <n v="10560"/>
    <n v="9715.2000000000007"/>
    <n v="0.47916666666666669"/>
    <x v="6"/>
    <n v="9"/>
    <x v="6"/>
    <x v="3"/>
    <x v="0"/>
  </r>
  <r>
    <x v="1"/>
    <x v="4"/>
    <x v="2"/>
    <x v="1"/>
    <n v="671"/>
    <n v="10"/>
    <n v="15"/>
    <n v="10065"/>
    <n v="402.6"/>
    <n v="9662.4"/>
    <n v="6710"/>
    <n v="2952.3999999999996"/>
    <n v="0.30555555555555552"/>
    <x v="7"/>
    <n v="10"/>
    <x v="7"/>
    <x v="3"/>
    <x v="1"/>
  </r>
  <r>
    <x v="1"/>
    <x v="3"/>
    <x v="2"/>
    <x v="1"/>
    <n v="1514"/>
    <n v="10"/>
    <n v="15"/>
    <n v="22710"/>
    <n v="908.4"/>
    <n v="21801.599999999999"/>
    <n v="15140"/>
    <n v="6661.5999999999985"/>
    <n v="0.30555555555555552"/>
    <x v="7"/>
    <n v="10"/>
    <x v="7"/>
    <x v="3"/>
    <x v="1"/>
  </r>
  <r>
    <x v="0"/>
    <x v="4"/>
    <x v="2"/>
    <x v="1"/>
    <n v="274"/>
    <n v="10"/>
    <n v="350"/>
    <n v="95900"/>
    <n v="3836"/>
    <n v="92064"/>
    <n v="71240"/>
    <n v="20824"/>
    <n v="0.22619047619047619"/>
    <x v="2"/>
    <n v="12"/>
    <x v="2"/>
    <x v="0"/>
    <x v="0"/>
  </r>
  <r>
    <x v="3"/>
    <x v="3"/>
    <x v="2"/>
    <x v="1"/>
    <n v="1138"/>
    <n v="10"/>
    <n v="125"/>
    <n v="142250"/>
    <n v="5690"/>
    <n v="136560"/>
    <n v="136560"/>
    <n v="0"/>
    <n v="0"/>
    <x v="2"/>
    <n v="12"/>
    <x v="2"/>
    <x v="0"/>
    <x v="0"/>
  </r>
  <r>
    <x v="2"/>
    <x v="4"/>
    <x v="3"/>
    <x v="1"/>
    <n v="1465"/>
    <n v="120"/>
    <n v="12"/>
    <n v="17580"/>
    <n v="703.2"/>
    <n v="16876.8"/>
    <n v="4395"/>
    <n v="12481.8"/>
    <n v="0.73958333333333337"/>
    <x v="3"/>
    <n v="3"/>
    <x v="3"/>
    <x v="2"/>
    <x v="0"/>
  </r>
  <r>
    <x v="0"/>
    <x v="0"/>
    <x v="3"/>
    <x v="1"/>
    <n v="2646"/>
    <n v="120"/>
    <n v="20"/>
    <n v="52920"/>
    <n v="2116.8000000000002"/>
    <n v="50803.199999999997"/>
    <n v="26460"/>
    <n v="24343.199999999997"/>
    <n v="0.47916666666666663"/>
    <x v="9"/>
    <n v="9"/>
    <x v="6"/>
    <x v="3"/>
    <x v="1"/>
  </r>
  <r>
    <x v="0"/>
    <x v="2"/>
    <x v="3"/>
    <x v="1"/>
    <n v="2177"/>
    <n v="120"/>
    <n v="350"/>
    <n v="761950"/>
    <n v="30478"/>
    <n v="731472"/>
    <n v="566020"/>
    <n v="165452"/>
    <n v="0.22619047619047619"/>
    <x v="10"/>
    <n v="10"/>
    <x v="7"/>
    <x v="3"/>
    <x v="0"/>
  </r>
  <r>
    <x v="2"/>
    <x v="2"/>
    <x v="4"/>
    <x v="1"/>
    <n v="866"/>
    <n v="250"/>
    <n v="12"/>
    <n v="10392"/>
    <n v="415.68"/>
    <n v="9976.32"/>
    <n v="2598"/>
    <n v="7378.32"/>
    <n v="0.73958333333333337"/>
    <x v="14"/>
    <n v="5"/>
    <x v="11"/>
    <x v="2"/>
    <x v="0"/>
  </r>
  <r>
    <x v="0"/>
    <x v="4"/>
    <x v="4"/>
    <x v="1"/>
    <n v="349"/>
    <n v="250"/>
    <n v="350"/>
    <n v="122150"/>
    <n v="4886"/>
    <n v="117264"/>
    <n v="90740"/>
    <n v="26524"/>
    <n v="0.22619047619047619"/>
    <x v="9"/>
    <n v="9"/>
    <x v="6"/>
    <x v="3"/>
    <x v="1"/>
  </r>
  <r>
    <x v="0"/>
    <x v="2"/>
    <x v="4"/>
    <x v="1"/>
    <n v="2177"/>
    <n v="250"/>
    <n v="350"/>
    <n v="761950"/>
    <n v="30478"/>
    <n v="731472"/>
    <n v="566020"/>
    <n v="165452"/>
    <n v="0.22619047619047619"/>
    <x v="10"/>
    <n v="10"/>
    <x v="7"/>
    <x v="3"/>
    <x v="0"/>
  </r>
  <r>
    <x v="1"/>
    <x v="3"/>
    <x v="4"/>
    <x v="1"/>
    <n v="1514"/>
    <n v="250"/>
    <n v="15"/>
    <n v="22710"/>
    <n v="908.4"/>
    <n v="21801.599999999999"/>
    <n v="15140"/>
    <n v="6661.5999999999985"/>
    <n v="0.30555555555555552"/>
    <x v="7"/>
    <n v="10"/>
    <x v="7"/>
    <x v="3"/>
    <x v="1"/>
  </r>
  <r>
    <x v="0"/>
    <x v="3"/>
    <x v="5"/>
    <x v="1"/>
    <n v="1865"/>
    <n v="260"/>
    <n v="350"/>
    <n v="652750"/>
    <n v="26110"/>
    <n v="626640"/>
    <n v="484900"/>
    <n v="141740"/>
    <n v="0.22619047619047619"/>
    <x v="8"/>
    <n v="2"/>
    <x v="8"/>
    <x v="0"/>
    <x v="0"/>
  </r>
  <r>
    <x v="3"/>
    <x v="3"/>
    <x v="5"/>
    <x v="1"/>
    <n v="1074"/>
    <n v="260"/>
    <n v="125"/>
    <n v="134250"/>
    <n v="5370"/>
    <n v="128880"/>
    <n v="128880"/>
    <n v="0"/>
    <n v="0"/>
    <x v="13"/>
    <n v="4"/>
    <x v="10"/>
    <x v="2"/>
    <x v="0"/>
  </r>
  <r>
    <x v="0"/>
    <x v="1"/>
    <x v="5"/>
    <x v="1"/>
    <n v="1907"/>
    <n v="260"/>
    <n v="350"/>
    <n v="667450"/>
    <n v="26698"/>
    <n v="640752"/>
    <n v="495820"/>
    <n v="144932"/>
    <n v="0.22619047619047619"/>
    <x v="6"/>
    <n v="9"/>
    <x v="6"/>
    <x v="3"/>
    <x v="0"/>
  </r>
  <r>
    <x v="1"/>
    <x v="4"/>
    <x v="5"/>
    <x v="1"/>
    <n v="671"/>
    <n v="260"/>
    <n v="15"/>
    <n v="10065"/>
    <n v="402.6"/>
    <n v="9662.4"/>
    <n v="6710"/>
    <n v="2952.3999999999996"/>
    <n v="0.30555555555555552"/>
    <x v="7"/>
    <n v="10"/>
    <x v="7"/>
    <x v="3"/>
    <x v="1"/>
  </r>
  <r>
    <x v="0"/>
    <x v="0"/>
    <x v="5"/>
    <x v="1"/>
    <n v="1778"/>
    <n v="260"/>
    <n v="350"/>
    <n v="622300"/>
    <n v="24892"/>
    <n v="597408"/>
    <n v="462280"/>
    <n v="135128"/>
    <n v="0.22619047619047619"/>
    <x v="12"/>
    <n v="12"/>
    <x v="2"/>
    <x v="0"/>
    <x v="1"/>
  </r>
  <r>
    <x v="0"/>
    <x v="1"/>
    <x v="1"/>
    <x v="2"/>
    <n v="1159"/>
    <n v="5"/>
    <n v="7"/>
    <n v="8113"/>
    <n v="405.65"/>
    <n v="7707.35"/>
    <n v="5795"/>
    <n v="1912.3500000000004"/>
    <n v="0.24812030075187974"/>
    <x v="7"/>
    <n v="10"/>
    <x v="7"/>
    <x v="3"/>
    <x v="1"/>
  </r>
  <r>
    <x v="0"/>
    <x v="1"/>
    <x v="2"/>
    <x v="2"/>
    <n v="1372"/>
    <n v="10"/>
    <n v="7"/>
    <n v="9604"/>
    <n v="480.2"/>
    <n v="9123.7999999999993"/>
    <n v="6860"/>
    <n v="2263.7999999999993"/>
    <n v="0.24812030075187963"/>
    <x v="0"/>
    <n v="1"/>
    <x v="0"/>
    <x v="0"/>
    <x v="0"/>
  </r>
  <r>
    <x v="0"/>
    <x v="0"/>
    <x v="2"/>
    <x v="2"/>
    <n v="2349"/>
    <n v="10"/>
    <n v="7"/>
    <n v="16443"/>
    <n v="822.15"/>
    <n v="15620.85"/>
    <n v="11745"/>
    <n v="3875.8500000000004"/>
    <n v="0.24812030075187971"/>
    <x v="9"/>
    <n v="9"/>
    <x v="6"/>
    <x v="3"/>
    <x v="1"/>
  </r>
  <r>
    <x v="0"/>
    <x v="3"/>
    <x v="2"/>
    <x v="2"/>
    <n v="2689"/>
    <n v="10"/>
    <n v="7"/>
    <n v="18823"/>
    <n v="941.15"/>
    <n v="17881.849999999999"/>
    <n v="13445"/>
    <n v="4436.8499999999985"/>
    <n v="0.24812030075187963"/>
    <x v="10"/>
    <n v="10"/>
    <x v="7"/>
    <x v="3"/>
    <x v="0"/>
  </r>
  <r>
    <x v="2"/>
    <x v="0"/>
    <x v="2"/>
    <x v="2"/>
    <n v="2431"/>
    <n v="10"/>
    <n v="12"/>
    <n v="29172"/>
    <n v="1458.6"/>
    <n v="27713.4"/>
    <n v="7293"/>
    <n v="20420.400000000001"/>
    <n v="0.73684210526315785"/>
    <x v="2"/>
    <n v="12"/>
    <x v="2"/>
    <x v="0"/>
    <x v="0"/>
  </r>
  <r>
    <x v="2"/>
    <x v="0"/>
    <x v="3"/>
    <x v="2"/>
    <n v="2431"/>
    <n v="120"/>
    <n v="12"/>
    <n v="29172"/>
    <n v="1458.6"/>
    <n v="27713.4"/>
    <n v="7293"/>
    <n v="20420.400000000001"/>
    <n v="0.73684210526315785"/>
    <x v="2"/>
    <n v="12"/>
    <x v="2"/>
    <x v="0"/>
    <x v="0"/>
  </r>
  <r>
    <x v="0"/>
    <x v="3"/>
    <x v="4"/>
    <x v="2"/>
    <n v="2689"/>
    <n v="250"/>
    <n v="7"/>
    <n v="18823"/>
    <n v="941.15"/>
    <n v="17881.849999999999"/>
    <n v="13445"/>
    <n v="4436.8499999999985"/>
    <n v="0.24812030075187963"/>
    <x v="10"/>
    <n v="10"/>
    <x v="7"/>
    <x v="3"/>
    <x v="0"/>
  </r>
  <r>
    <x v="0"/>
    <x v="3"/>
    <x v="5"/>
    <x v="2"/>
    <n v="1683"/>
    <n v="260"/>
    <n v="7"/>
    <n v="11781"/>
    <n v="589.04999999999995"/>
    <n v="11191.95"/>
    <n v="8415"/>
    <n v="2776.9500000000007"/>
    <n v="0.24812030075187974"/>
    <x v="4"/>
    <n v="7"/>
    <x v="4"/>
    <x v="1"/>
    <x v="0"/>
  </r>
  <r>
    <x v="2"/>
    <x v="3"/>
    <x v="5"/>
    <x v="2"/>
    <n v="1123"/>
    <n v="260"/>
    <n v="12"/>
    <n v="13476"/>
    <n v="673.8"/>
    <n v="12802.2"/>
    <n v="3369"/>
    <n v="9433.2000000000007"/>
    <n v="0.73684210526315796"/>
    <x v="5"/>
    <n v="8"/>
    <x v="5"/>
    <x v="1"/>
    <x v="0"/>
  </r>
  <r>
    <x v="0"/>
    <x v="1"/>
    <x v="5"/>
    <x v="2"/>
    <n v="1159"/>
    <n v="260"/>
    <n v="7"/>
    <n v="8113"/>
    <n v="405.65"/>
    <n v="7707.35"/>
    <n v="5795"/>
    <n v="1912.3500000000004"/>
    <n v="0.24812030075187974"/>
    <x v="7"/>
    <n v="10"/>
    <x v="7"/>
    <x v="3"/>
    <x v="1"/>
  </r>
  <r>
    <x v="2"/>
    <x v="2"/>
    <x v="0"/>
    <x v="2"/>
    <n v="1865"/>
    <n v="3"/>
    <n v="12"/>
    <n v="22380"/>
    <n v="1119"/>
    <n v="21261"/>
    <n v="5595"/>
    <n v="15666"/>
    <n v="0.73684210526315785"/>
    <x v="8"/>
    <n v="2"/>
    <x v="8"/>
    <x v="0"/>
    <x v="0"/>
  </r>
  <r>
    <x v="2"/>
    <x v="1"/>
    <x v="0"/>
    <x v="2"/>
    <n v="1116"/>
    <n v="3"/>
    <n v="12"/>
    <n v="13392"/>
    <n v="669.6"/>
    <n v="12722.4"/>
    <n v="3348"/>
    <n v="9374.4"/>
    <n v="0.73684210526315785"/>
    <x v="8"/>
    <n v="2"/>
    <x v="8"/>
    <x v="0"/>
    <x v="0"/>
  </r>
  <r>
    <x v="0"/>
    <x v="2"/>
    <x v="0"/>
    <x v="2"/>
    <n v="1563"/>
    <n v="3"/>
    <n v="20"/>
    <n v="31260"/>
    <n v="1563"/>
    <n v="29697"/>
    <n v="15630"/>
    <n v="14067"/>
    <n v="0.47368421052631576"/>
    <x v="14"/>
    <n v="5"/>
    <x v="11"/>
    <x v="2"/>
    <x v="0"/>
  </r>
  <r>
    <x v="4"/>
    <x v="4"/>
    <x v="0"/>
    <x v="2"/>
    <n v="991"/>
    <n v="3"/>
    <n v="300"/>
    <n v="297300"/>
    <n v="14865"/>
    <n v="282435"/>
    <n v="247750"/>
    <n v="34685"/>
    <n v="0.12280701754385964"/>
    <x v="1"/>
    <n v="6"/>
    <x v="1"/>
    <x v="1"/>
    <x v="0"/>
  </r>
  <r>
    <x v="0"/>
    <x v="1"/>
    <x v="0"/>
    <x v="2"/>
    <n v="1016"/>
    <n v="3"/>
    <n v="7"/>
    <n v="7112"/>
    <n v="355.6"/>
    <n v="6756.4"/>
    <n v="5080"/>
    <n v="1676.3999999999996"/>
    <n v="0.24812030075187966"/>
    <x v="11"/>
    <n v="11"/>
    <x v="9"/>
    <x v="3"/>
    <x v="1"/>
  </r>
  <r>
    <x v="1"/>
    <x v="3"/>
    <x v="0"/>
    <x v="2"/>
    <n v="2791"/>
    <n v="3"/>
    <n v="15"/>
    <n v="41865"/>
    <n v="2093.25"/>
    <n v="39771.75"/>
    <n v="27910"/>
    <n v="11861.75"/>
    <n v="0.2982456140350877"/>
    <x v="15"/>
    <n v="11"/>
    <x v="9"/>
    <x v="3"/>
    <x v="0"/>
  </r>
  <r>
    <x v="0"/>
    <x v="4"/>
    <x v="0"/>
    <x v="2"/>
    <n v="570"/>
    <n v="3"/>
    <n v="7"/>
    <n v="3990"/>
    <n v="199.5"/>
    <n v="3790.5"/>
    <n v="2850"/>
    <n v="940.5"/>
    <n v="0.24812030075187969"/>
    <x v="2"/>
    <n v="12"/>
    <x v="2"/>
    <x v="0"/>
    <x v="0"/>
  </r>
  <r>
    <x v="0"/>
    <x v="2"/>
    <x v="0"/>
    <x v="2"/>
    <n v="2487"/>
    <n v="3"/>
    <n v="7"/>
    <n v="17409"/>
    <n v="870.45"/>
    <n v="16538.55"/>
    <n v="12435"/>
    <n v="4103.5499999999993"/>
    <n v="0.24812030075187966"/>
    <x v="2"/>
    <n v="12"/>
    <x v="2"/>
    <x v="0"/>
    <x v="0"/>
  </r>
  <r>
    <x v="0"/>
    <x v="2"/>
    <x v="1"/>
    <x v="2"/>
    <n v="1384.5"/>
    <n v="5"/>
    <n v="350"/>
    <n v="484575"/>
    <n v="24228.75"/>
    <n v="460346.25"/>
    <n v="359970"/>
    <n v="100376.25"/>
    <n v="0.21804511278195488"/>
    <x v="0"/>
    <n v="1"/>
    <x v="0"/>
    <x v="0"/>
    <x v="0"/>
  </r>
  <r>
    <x v="3"/>
    <x v="4"/>
    <x v="1"/>
    <x v="2"/>
    <n v="3627"/>
    <n v="5"/>
    <n v="125"/>
    <n v="453375"/>
    <n v="22668.75"/>
    <n v="430706.25"/>
    <n v="435240"/>
    <n v="-4533.75"/>
    <n v="-1.0526315789473684E-2"/>
    <x v="4"/>
    <n v="7"/>
    <x v="4"/>
    <x v="1"/>
    <x v="0"/>
  </r>
  <r>
    <x v="0"/>
    <x v="3"/>
    <x v="1"/>
    <x v="2"/>
    <n v="720"/>
    <n v="5"/>
    <n v="350"/>
    <n v="252000"/>
    <n v="12600"/>
    <n v="239400"/>
    <n v="187200"/>
    <n v="52200"/>
    <n v="0.21804511278195488"/>
    <x v="9"/>
    <n v="9"/>
    <x v="6"/>
    <x v="3"/>
    <x v="1"/>
  </r>
  <r>
    <x v="2"/>
    <x v="1"/>
    <x v="1"/>
    <x v="2"/>
    <n v="2342"/>
    <n v="5"/>
    <n v="12"/>
    <n v="28104"/>
    <n v="1405.2"/>
    <n v="26698.799999999999"/>
    <n v="7026"/>
    <n v="19672.8"/>
    <n v="0.73684210526315785"/>
    <x v="15"/>
    <n v="11"/>
    <x v="9"/>
    <x v="3"/>
    <x v="0"/>
  </r>
  <r>
    <x v="4"/>
    <x v="3"/>
    <x v="1"/>
    <x v="2"/>
    <n v="1100"/>
    <n v="5"/>
    <n v="300"/>
    <n v="330000"/>
    <n v="16500"/>
    <n v="313500"/>
    <n v="275000"/>
    <n v="38500"/>
    <n v="0.12280701754385964"/>
    <x v="12"/>
    <n v="12"/>
    <x v="2"/>
    <x v="0"/>
    <x v="1"/>
  </r>
  <r>
    <x v="0"/>
    <x v="2"/>
    <x v="2"/>
    <x v="2"/>
    <n v="1303"/>
    <n v="10"/>
    <n v="20"/>
    <n v="26060"/>
    <n v="1303"/>
    <n v="24757"/>
    <n v="13030"/>
    <n v="11727"/>
    <n v="0.47368421052631576"/>
    <x v="8"/>
    <n v="2"/>
    <x v="8"/>
    <x v="0"/>
    <x v="0"/>
  </r>
  <r>
    <x v="3"/>
    <x v="4"/>
    <x v="2"/>
    <x v="2"/>
    <n v="2992"/>
    <n v="10"/>
    <n v="125"/>
    <n v="374000"/>
    <n v="18700"/>
    <n v="355300"/>
    <n v="359040"/>
    <n v="-3740"/>
    <n v="-1.0526315789473684E-2"/>
    <x v="3"/>
    <n v="3"/>
    <x v="3"/>
    <x v="2"/>
    <x v="0"/>
  </r>
  <r>
    <x v="3"/>
    <x v="2"/>
    <x v="2"/>
    <x v="2"/>
    <n v="2385"/>
    <n v="10"/>
    <n v="125"/>
    <n v="298125"/>
    <n v="14906.25"/>
    <n v="283218.75"/>
    <n v="286200"/>
    <n v="-2981.25"/>
    <n v="-1.0526315789473684E-2"/>
    <x v="3"/>
    <n v="3"/>
    <x v="3"/>
    <x v="2"/>
    <x v="0"/>
  </r>
  <r>
    <x v="4"/>
    <x v="3"/>
    <x v="2"/>
    <x v="2"/>
    <n v="1607"/>
    <n v="10"/>
    <n v="300"/>
    <n v="482100"/>
    <n v="24105"/>
    <n v="457995"/>
    <n v="401750"/>
    <n v="56245"/>
    <n v="0.12280701754385964"/>
    <x v="13"/>
    <n v="4"/>
    <x v="10"/>
    <x v="2"/>
    <x v="0"/>
  </r>
  <r>
    <x v="0"/>
    <x v="4"/>
    <x v="2"/>
    <x v="2"/>
    <n v="2327"/>
    <n v="10"/>
    <n v="7"/>
    <n v="16289"/>
    <n v="814.45"/>
    <n v="15474.55"/>
    <n v="11635"/>
    <n v="3839.5499999999993"/>
    <n v="0.24812030075187966"/>
    <x v="14"/>
    <n v="5"/>
    <x v="11"/>
    <x v="2"/>
    <x v="0"/>
  </r>
  <r>
    <x v="4"/>
    <x v="4"/>
    <x v="2"/>
    <x v="2"/>
    <n v="991"/>
    <n v="10"/>
    <n v="300"/>
    <n v="297300"/>
    <n v="14865"/>
    <n v="282435"/>
    <n v="247750"/>
    <n v="34685"/>
    <n v="0.12280701754385964"/>
    <x v="1"/>
    <n v="6"/>
    <x v="1"/>
    <x v="1"/>
    <x v="0"/>
  </r>
  <r>
    <x v="0"/>
    <x v="4"/>
    <x v="2"/>
    <x v="2"/>
    <n v="602"/>
    <n v="10"/>
    <n v="350"/>
    <n v="210700"/>
    <n v="10535"/>
    <n v="200165"/>
    <n v="156520"/>
    <n v="43645"/>
    <n v="0.21804511278195488"/>
    <x v="1"/>
    <n v="6"/>
    <x v="1"/>
    <x v="1"/>
    <x v="0"/>
  </r>
  <r>
    <x v="1"/>
    <x v="2"/>
    <x v="2"/>
    <x v="2"/>
    <n v="2620"/>
    <n v="10"/>
    <n v="15"/>
    <n v="39300"/>
    <n v="1965"/>
    <n v="37335"/>
    <n v="26200"/>
    <n v="11135"/>
    <n v="0.2982456140350877"/>
    <x v="6"/>
    <n v="9"/>
    <x v="6"/>
    <x v="3"/>
    <x v="0"/>
  </r>
  <r>
    <x v="0"/>
    <x v="0"/>
    <x v="2"/>
    <x v="2"/>
    <n v="1228"/>
    <n v="10"/>
    <n v="350"/>
    <n v="429800"/>
    <n v="21490"/>
    <n v="408310"/>
    <n v="319280"/>
    <n v="89030"/>
    <n v="0.21804511278195488"/>
    <x v="7"/>
    <n v="10"/>
    <x v="7"/>
    <x v="3"/>
    <x v="1"/>
  </r>
  <r>
    <x v="0"/>
    <x v="0"/>
    <x v="2"/>
    <x v="2"/>
    <n v="1389"/>
    <n v="10"/>
    <n v="20"/>
    <n v="27780"/>
    <n v="1389"/>
    <n v="26391"/>
    <n v="13890"/>
    <n v="12501"/>
    <n v="0.47368421052631576"/>
    <x v="7"/>
    <n v="10"/>
    <x v="7"/>
    <x v="3"/>
    <x v="1"/>
  </r>
  <r>
    <x v="3"/>
    <x v="4"/>
    <x v="2"/>
    <x v="2"/>
    <n v="861"/>
    <n v="10"/>
    <n v="125"/>
    <n v="107625"/>
    <n v="5381.25"/>
    <n v="102243.75"/>
    <n v="103320"/>
    <n v="-1076.25"/>
    <n v="-1.0526315789473684E-2"/>
    <x v="10"/>
    <n v="10"/>
    <x v="7"/>
    <x v="3"/>
    <x v="0"/>
  </r>
  <r>
    <x v="3"/>
    <x v="2"/>
    <x v="2"/>
    <x v="2"/>
    <n v="704"/>
    <n v="10"/>
    <n v="125"/>
    <n v="88000"/>
    <n v="4400"/>
    <n v="83600"/>
    <n v="84480"/>
    <n v="-880"/>
    <n v="-1.0526315789473684E-2"/>
    <x v="7"/>
    <n v="10"/>
    <x v="7"/>
    <x v="3"/>
    <x v="1"/>
  </r>
  <r>
    <x v="0"/>
    <x v="0"/>
    <x v="2"/>
    <x v="2"/>
    <n v="1802"/>
    <n v="10"/>
    <n v="20"/>
    <n v="36040"/>
    <n v="1802"/>
    <n v="34238"/>
    <n v="18020"/>
    <n v="16218"/>
    <n v="0.47368421052631576"/>
    <x v="12"/>
    <n v="12"/>
    <x v="2"/>
    <x v="0"/>
    <x v="1"/>
  </r>
  <r>
    <x v="0"/>
    <x v="4"/>
    <x v="2"/>
    <x v="2"/>
    <n v="2663"/>
    <n v="10"/>
    <n v="20"/>
    <n v="53260"/>
    <n v="2663"/>
    <n v="50597"/>
    <n v="26630"/>
    <n v="23967"/>
    <n v="0.47368421052631576"/>
    <x v="2"/>
    <n v="12"/>
    <x v="2"/>
    <x v="0"/>
    <x v="0"/>
  </r>
  <r>
    <x v="0"/>
    <x v="2"/>
    <x v="2"/>
    <x v="2"/>
    <n v="2136"/>
    <n v="10"/>
    <n v="7"/>
    <n v="14952"/>
    <n v="747.6"/>
    <n v="14204.4"/>
    <n v="10680"/>
    <n v="3524.3999999999996"/>
    <n v="0.24812030075187969"/>
    <x v="12"/>
    <n v="12"/>
    <x v="2"/>
    <x v="0"/>
    <x v="1"/>
  </r>
  <r>
    <x v="1"/>
    <x v="1"/>
    <x v="2"/>
    <x v="2"/>
    <n v="2116"/>
    <n v="10"/>
    <n v="15"/>
    <n v="31740"/>
    <n v="1587"/>
    <n v="30153"/>
    <n v="21160"/>
    <n v="8993"/>
    <n v="0.2982456140350877"/>
    <x v="12"/>
    <n v="12"/>
    <x v="2"/>
    <x v="0"/>
    <x v="1"/>
  </r>
  <r>
    <x v="1"/>
    <x v="4"/>
    <x v="3"/>
    <x v="2"/>
    <n v="555"/>
    <n v="120"/>
    <n v="15"/>
    <n v="8325"/>
    <n v="416.25"/>
    <n v="7908.75"/>
    <n v="5550"/>
    <n v="2358.75"/>
    <n v="0.2982456140350877"/>
    <x v="0"/>
    <n v="1"/>
    <x v="0"/>
    <x v="0"/>
    <x v="0"/>
  </r>
  <r>
    <x v="1"/>
    <x v="3"/>
    <x v="3"/>
    <x v="2"/>
    <n v="2861"/>
    <n v="120"/>
    <n v="15"/>
    <n v="42915"/>
    <n v="2145.75"/>
    <n v="40769.25"/>
    <n v="28610"/>
    <n v="12159.25"/>
    <n v="0.2982456140350877"/>
    <x v="0"/>
    <n v="1"/>
    <x v="0"/>
    <x v="0"/>
    <x v="0"/>
  </r>
  <r>
    <x v="3"/>
    <x v="1"/>
    <x v="3"/>
    <x v="2"/>
    <n v="807"/>
    <n v="120"/>
    <n v="125"/>
    <n v="100875"/>
    <n v="5043.75"/>
    <n v="95831.25"/>
    <n v="96840"/>
    <n v="-1008.75"/>
    <n v="-1.0526315789473684E-2"/>
    <x v="8"/>
    <n v="2"/>
    <x v="8"/>
    <x v="0"/>
    <x v="0"/>
  </r>
  <r>
    <x v="0"/>
    <x v="4"/>
    <x v="3"/>
    <x v="2"/>
    <n v="602"/>
    <n v="120"/>
    <n v="350"/>
    <n v="210700"/>
    <n v="10535"/>
    <n v="200165"/>
    <n v="156520"/>
    <n v="43645"/>
    <n v="0.21804511278195488"/>
    <x v="1"/>
    <n v="6"/>
    <x v="1"/>
    <x v="1"/>
    <x v="0"/>
  </r>
  <r>
    <x v="0"/>
    <x v="4"/>
    <x v="3"/>
    <x v="2"/>
    <n v="2832"/>
    <n v="120"/>
    <n v="20"/>
    <n v="56640"/>
    <n v="2832"/>
    <n v="53808"/>
    <n v="28320"/>
    <n v="25488"/>
    <n v="0.47368421052631576"/>
    <x v="5"/>
    <n v="8"/>
    <x v="5"/>
    <x v="1"/>
    <x v="0"/>
  </r>
  <r>
    <x v="0"/>
    <x v="2"/>
    <x v="3"/>
    <x v="2"/>
    <n v="1579"/>
    <n v="120"/>
    <n v="20"/>
    <n v="31580"/>
    <n v="1579"/>
    <n v="30001"/>
    <n v="15790"/>
    <n v="14211"/>
    <n v="0.47368421052631576"/>
    <x v="5"/>
    <n v="8"/>
    <x v="5"/>
    <x v="1"/>
    <x v="0"/>
  </r>
  <r>
    <x v="3"/>
    <x v="4"/>
    <x v="3"/>
    <x v="2"/>
    <n v="861"/>
    <n v="120"/>
    <n v="125"/>
    <n v="107625"/>
    <n v="5381.25"/>
    <n v="102243.75"/>
    <n v="103320"/>
    <n v="-1076.25"/>
    <n v="-1.0526315789473684E-2"/>
    <x v="10"/>
    <n v="10"/>
    <x v="7"/>
    <x v="3"/>
    <x v="0"/>
  </r>
  <r>
    <x v="3"/>
    <x v="2"/>
    <x v="3"/>
    <x v="2"/>
    <n v="704"/>
    <n v="120"/>
    <n v="125"/>
    <n v="88000"/>
    <n v="4400"/>
    <n v="83600"/>
    <n v="84480"/>
    <n v="-880"/>
    <n v="-1.0526315789473684E-2"/>
    <x v="7"/>
    <n v="10"/>
    <x v="7"/>
    <x v="3"/>
    <x v="1"/>
  </r>
  <r>
    <x v="0"/>
    <x v="2"/>
    <x v="3"/>
    <x v="2"/>
    <n v="1033"/>
    <n v="120"/>
    <n v="20"/>
    <n v="20660"/>
    <n v="1033"/>
    <n v="19627"/>
    <n v="10330"/>
    <n v="9297"/>
    <n v="0.47368421052631576"/>
    <x v="12"/>
    <n v="12"/>
    <x v="2"/>
    <x v="0"/>
    <x v="1"/>
  </r>
  <r>
    <x v="4"/>
    <x v="1"/>
    <x v="3"/>
    <x v="2"/>
    <n v="1250"/>
    <n v="120"/>
    <n v="300"/>
    <n v="375000"/>
    <n v="18750"/>
    <n v="356250"/>
    <n v="312500"/>
    <n v="43750"/>
    <n v="0.12280701754385964"/>
    <x v="2"/>
    <n v="12"/>
    <x v="2"/>
    <x v="0"/>
    <x v="0"/>
  </r>
  <r>
    <x v="0"/>
    <x v="0"/>
    <x v="4"/>
    <x v="2"/>
    <n v="1389"/>
    <n v="250"/>
    <n v="20"/>
    <n v="27780"/>
    <n v="1389"/>
    <n v="26391"/>
    <n v="13890"/>
    <n v="12501"/>
    <n v="0.47368421052631576"/>
    <x v="7"/>
    <n v="10"/>
    <x v="7"/>
    <x v="3"/>
    <x v="1"/>
  </r>
  <r>
    <x v="0"/>
    <x v="4"/>
    <x v="4"/>
    <x v="2"/>
    <n v="1265"/>
    <n v="250"/>
    <n v="20"/>
    <n v="25300"/>
    <n v="1265"/>
    <n v="24035"/>
    <n v="12650"/>
    <n v="11385"/>
    <n v="0.47368421052631576"/>
    <x v="11"/>
    <n v="11"/>
    <x v="9"/>
    <x v="3"/>
    <x v="1"/>
  </r>
  <r>
    <x v="0"/>
    <x v="1"/>
    <x v="4"/>
    <x v="2"/>
    <n v="2297"/>
    <n v="250"/>
    <n v="20"/>
    <n v="45940"/>
    <n v="2297"/>
    <n v="43643"/>
    <n v="22970"/>
    <n v="20673"/>
    <n v="0.47368421052631576"/>
    <x v="11"/>
    <n v="11"/>
    <x v="9"/>
    <x v="3"/>
    <x v="1"/>
  </r>
  <r>
    <x v="0"/>
    <x v="4"/>
    <x v="4"/>
    <x v="2"/>
    <n v="2663"/>
    <n v="250"/>
    <n v="20"/>
    <n v="53260"/>
    <n v="2663"/>
    <n v="50597"/>
    <n v="26630"/>
    <n v="23967"/>
    <n v="0.47368421052631576"/>
    <x v="2"/>
    <n v="12"/>
    <x v="2"/>
    <x v="0"/>
    <x v="0"/>
  </r>
  <r>
    <x v="0"/>
    <x v="4"/>
    <x v="4"/>
    <x v="2"/>
    <n v="570"/>
    <n v="250"/>
    <n v="7"/>
    <n v="3990"/>
    <n v="199.5"/>
    <n v="3790.5"/>
    <n v="2850"/>
    <n v="940.5"/>
    <n v="0.24812030075187969"/>
    <x v="2"/>
    <n v="12"/>
    <x v="2"/>
    <x v="0"/>
    <x v="0"/>
  </r>
  <r>
    <x v="0"/>
    <x v="2"/>
    <x v="4"/>
    <x v="2"/>
    <n v="2487"/>
    <n v="250"/>
    <n v="7"/>
    <n v="17409"/>
    <n v="870.45"/>
    <n v="16538.55"/>
    <n v="12435"/>
    <n v="4103.5499999999993"/>
    <n v="0.24812030075187966"/>
    <x v="2"/>
    <n v="12"/>
    <x v="2"/>
    <x v="0"/>
    <x v="0"/>
  </r>
  <r>
    <x v="0"/>
    <x v="1"/>
    <x v="5"/>
    <x v="2"/>
    <n v="1350"/>
    <n v="260"/>
    <n v="350"/>
    <n v="472500"/>
    <n v="23625"/>
    <n v="448875"/>
    <n v="351000"/>
    <n v="97875"/>
    <n v="0.21804511278195488"/>
    <x v="8"/>
    <n v="2"/>
    <x v="8"/>
    <x v="0"/>
    <x v="0"/>
  </r>
  <r>
    <x v="0"/>
    <x v="0"/>
    <x v="5"/>
    <x v="2"/>
    <n v="552"/>
    <n v="260"/>
    <n v="350"/>
    <n v="193200"/>
    <n v="9660"/>
    <n v="183540"/>
    <n v="143520"/>
    <n v="40020"/>
    <n v="0.21804511278195488"/>
    <x v="5"/>
    <n v="8"/>
    <x v="5"/>
    <x v="1"/>
    <x v="0"/>
  </r>
  <r>
    <x v="0"/>
    <x v="0"/>
    <x v="5"/>
    <x v="2"/>
    <n v="1228"/>
    <n v="260"/>
    <n v="350"/>
    <n v="429800"/>
    <n v="21490"/>
    <n v="408310"/>
    <n v="319280"/>
    <n v="89030"/>
    <n v="0.21804511278195488"/>
    <x v="7"/>
    <n v="10"/>
    <x v="7"/>
    <x v="3"/>
    <x v="1"/>
  </r>
  <r>
    <x v="4"/>
    <x v="1"/>
    <x v="5"/>
    <x v="2"/>
    <n v="1250"/>
    <n v="260"/>
    <n v="300"/>
    <n v="375000"/>
    <n v="18750"/>
    <n v="356250"/>
    <n v="312500"/>
    <n v="43750"/>
    <n v="0.12280701754385964"/>
    <x v="2"/>
    <n v="12"/>
    <x v="2"/>
    <x v="0"/>
    <x v="0"/>
  </r>
  <r>
    <x v="1"/>
    <x v="2"/>
    <x v="2"/>
    <x v="2"/>
    <n v="3801"/>
    <n v="10"/>
    <n v="15"/>
    <n v="57015"/>
    <n v="3420.8999999999996"/>
    <n v="53594.100000000006"/>
    <n v="38010"/>
    <n v="15584.100000000002"/>
    <n v="0.29078014184397166"/>
    <x v="13"/>
    <n v="4"/>
    <x v="10"/>
    <x v="2"/>
    <x v="0"/>
  </r>
  <r>
    <x v="0"/>
    <x v="4"/>
    <x v="0"/>
    <x v="2"/>
    <n v="1117.5"/>
    <n v="3"/>
    <n v="20"/>
    <n v="22350"/>
    <n v="1341"/>
    <n v="21009"/>
    <n v="11175"/>
    <n v="9834"/>
    <n v="0.46808510638297873"/>
    <x v="0"/>
    <n v="1"/>
    <x v="0"/>
    <x v="0"/>
    <x v="0"/>
  </r>
  <r>
    <x v="1"/>
    <x v="0"/>
    <x v="0"/>
    <x v="2"/>
    <n v="2844"/>
    <n v="3"/>
    <n v="15"/>
    <n v="42660"/>
    <n v="2559.6"/>
    <n v="40100.400000000001"/>
    <n v="28440"/>
    <n v="11660.400000000001"/>
    <n v="0.29078014184397166"/>
    <x v="1"/>
    <n v="6"/>
    <x v="1"/>
    <x v="1"/>
    <x v="0"/>
  </r>
  <r>
    <x v="2"/>
    <x v="3"/>
    <x v="0"/>
    <x v="2"/>
    <n v="562"/>
    <n v="3"/>
    <n v="12"/>
    <n v="6744"/>
    <n v="404.64"/>
    <n v="6339.36"/>
    <n v="1686"/>
    <n v="4653.3599999999997"/>
    <n v="0.73404255319148937"/>
    <x v="6"/>
    <n v="9"/>
    <x v="6"/>
    <x v="3"/>
    <x v="0"/>
  </r>
  <r>
    <x v="2"/>
    <x v="0"/>
    <x v="0"/>
    <x v="2"/>
    <n v="2299"/>
    <n v="3"/>
    <n v="12"/>
    <n v="27588"/>
    <n v="1655.28"/>
    <n v="25932.720000000001"/>
    <n v="6897"/>
    <n v="19035.72"/>
    <n v="0.73404255319148937"/>
    <x v="7"/>
    <n v="10"/>
    <x v="7"/>
    <x v="3"/>
    <x v="1"/>
  </r>
  <r>
    <x v="1"/>
    <x v="4"/>
    <x v="0"/>
    <x v="2"/>
    <n v="2030"/>
    <n v="3"/>
    <n v="15"/>
    <n v="30450"/>
    <n v="1827"/>
    <n v="28623"/>
    <n v="20300"/>
    <n v="8323"/>
    <n v="0.29078014184397161"/>
    <x v="15"/>
    <n v="11"/>
    <x v="9"/>
    <x v="3"/>
    <x v="0"/>
  </r>
  <r>
    <x v="0"/>
    <x v="4"/>
    <x v="0"/>
    <x v="2"/>
    <n v="263"/>
    <n v="3"/>
    <n v="7"/>
    <n v="1841"/>
    <n v="110.46"/>
    <n v="1730.54"/>
    <n v="1315"/>
    <n v="415.53999999999996"/>
    <n v="0.24012158054711244"/>
    <x v="11"/>
    <n v="11"/>
    <x v="9"/>
    <x v="3"/>
    <x v="1"/>
  </r>
  <r>
    <x v="3"/>
    <x v="1"/>
    <x v="0"/>
    <x v="2"/>
    <n v="887"/>
    <n v="3"/>
    <n v="125"/>
    <n v="110875"/>
    <n v="6652.5"/>
    <n v="104222.5"/>
    <n v="106440"/>
    <n v="-2217.5"/>
    <n v="-2.1276595744680851E-2"/>
    <x v="12"/>
    <n v="12"/>
    <x v="2"/>
    <x v="0"/>
    <x v="1"/>
  </r>
  <r>
    <x v="0"/>
    <x v="3"/>
    <x v="1"/>
    <x v="2"/>
    <n v="980"/>
    <n v="5"/>
    <n v="350"/>
    <n v="343000"/>
    <n v="20580"/>
    <n v="322420"/>
    <n v="254800"/>
    <n v="67620"/>
    <n v="0.20972644376899696"/>
    <x v="13"/>
    <n v="4"/>
    <x v="10"/>
    <x v="2"/>
    <x v="0"/>
  </r>
  <r>
    <x v="0"/>
    <x v="1"/>
    <x v="1"/>
    <x v="2"/>
    <n v="1460"/>
    <n v="5"/>
    <n v="350"/>
    <n v="511000"/>
    <n v="30660"/>
    <n v="480340"/>
    <n v="379600"/>
    <n v="100740"/>
    <n v="0.20972644376899696"/>
    <x v="14"/>
    <n v="5"/>
    <x v="11"/>
    <x v="2"/>
    <x v="0"/>
  </r>
  <r>
    <x v="0"/>
    <x v="2"/>
    <x v="1"/>
    <x v="2"/>
    <n v="1403"/>
    <n v="5"/>
    <n v="7"/>
    <n v="9821"/>
    <n v="589.26"/>
    <n v="9231.74"/>
    <n v="7015"/>
    <n v="2216.7399999999998"/>
    <n v="0.24012158054711244"/>
    <x v="7"/>
    <n v="10"/>
    <x v="7"/>
    <x v="3"/>
    <x v="1"/>
  </r>
  <r>
    <x v="2"/>
    <x v="4"/>
    <x v="1"/>
    <x v="2"/>
    <n v="2723"/>
    <n v="5"/>
    <n v="12"/>
    <n v="32676"/>
    <n v="1960.56"/>
    <n v="30715.439999999999"/>
    <n v="8169"/>
    <n v="22546.44"/>
    <n v="0.73404255319148937"/>
    <x v="15"/>
    <n v="11"/>
    <x v="9"/>
    <x v="3"/>
    <x v="0"/>
  </r>
  <r>
    <x v="0"/>
    <x v="2"/>
    <x v="2"/>
    <x v="2"/>
    <n v="1496"/>
    <n v="10"/>
    <n v="350"/>
    <n v="523600"/>
    <n v="31416"/>
    <n v="492184"/>
    <n v="388960"/>
    <n v="103224"/>
    <n v="0.20972644376899696"/>
    <x v="1"/>
    <n v="6"/>
    <x v="1"/>
    <x v="1"/>
    <x v="0"/>
  </r>
  <r>
    <x v="2"/>
    <x v="0"/>
    <x v="2"/>
    <x v="2"/>
    <n v="2299"/>
    <n v="10"/>
    <n v="12"/>
    <n v="27588"/>
    <n v="1655.28"/>
    <n v="25932.720000000001"/>
    <n v="6897"/>
    <n v="19035.72"/>
    <n v="0.73404255319148937"/>
    <x v="7"/>
    <n v="10"/>
    <x v="7"/>
    <x v="3"/>
    <x v="1"/>
  </r>
  <r>
    <x v="0"/>
    <x v="4"/>
    <x v="2"/>
    <x v="2"/>
    <n v="727"/>
    <n v="10"/>
    <n v="350"/>
    <n v="254450"/>
    <n v="15267"/>
    <n v="239183"/>
    <n v="189020"/>
    <n v="50163"/>
    <n v="0.20972644376899696"/>
    <x v="7"/>
    <n v="10"/>
    <x v="7"/>
    <x v="3"/>
    <x v="1"/>
  </r>
  <r>
    <x v="3"/>
    <x v="0"/>
    <x v="3"/>
    <x v="2"/>
    <n v="952"/>
    <n v="120"/>
    <n v="125"/>
    <n v="119000"/>
    <n v="7140"/>
    <n v="111860"/>
    <n v="114240"/>
    <n v="-2380"/>
    <n v="-2.1276595744680851E-2"/>
    <x v="8"/>
    <n v="2"/>
    <x v="8"/>
    <x v="0"/>
    <x v="0"/>
  </r>
  <r>
    <x v="3"/>
    <x v="4"/>
    <x v="3"/>
    <x v="2"/>
    <n v="2755"/>
    <n v="120"/>
    <n v="125"/>
    <n v="344375"/>
    <n v="20662.5"/>
    <n v="323712.5"/>
    <n v="330600"/>
    <n v="-6887.5"/>
    <n v="-2.1276595744680851E-2"/>
    <x v="8"/>
    <n v="2"/>
    <x v="8"/>
    <x v="0"/>
    <x v="0"/>
  </r>
  <r>
    <x v="1"/>
    <x v="1"/>
    <x v="3"/>
    <x v="2"/>
    <n v="1530"/>
    <n v="120"/>
    <n v="15"/>
    <n v="22950"/>
    <n v="1377"/>
    <n v="21573"/>
    <n v="15300"/>
    <n v="6273"/>
    <n v="0.29078014184397161"/>
    <x v="14"/>
    <n v="5"/>
    <x v="11"/>
    <x v="2"/>
    <x v="0"/>
  </r>
  <r>
    <x v="0"/>
    <x v="2"/>
    <x v="3"/>
    <x v="2"/>
    <n v="1496"/>
    <n v="120"/>
    <n v="350"/>
    <n v="523600"/>
    <n v="31416"/>
    <n v="492184"/>
    <n v="388960"/>
    <n v="103224"/>
    <n v="0.20972644376899696"/>
    <x v="1"/>
    <n v="6"/>
    <x v="1"/>
    <x v="1"/>
    <x v="0"/>
  </r>
  <r>
    <x v="0"/>
    <x v="3"/>
    <x v="3"/>
    <x v="2"/>
    <n v="1498"/>
    <n v="120"/>
    <n v="7"/>
    <n v="10486"/>
    <n v="629.16"/>
    <n v="9856.84"/>
    <n v="7490"/>
    <n v="2366.84"/>
    <n v="0.24012158054711247"/>
    <x v="1"/>
    <n v="6"/>
    <x v="1"/>
    <x v="1"/>
    <x v="0"/>
  </r>
  <r>
    <x v="4"/>
    <x v="2"/>
    <x v="3"/>
    <x v="2"/>
    <n v="1221"/>
    <n v="120"/>
    <n v="300"/>
    <n v="366300"/>
    <n v="21978"/>
    <n v="344322"/>
    <n v="305250"/>
    <n v="39072"/>
    <n v="0.11347517730496454"/>
    <x v="7"/>
    <n v="10"/>
    <x v="7"/>
    <x v="3"/>
    <x v="1"/>
  </r>
  <r>
    <x v="0"/>
    <x v="2"/>
    <x v="3"/>
    <x v="2"/>
    <n v="2076"/>
    <n v="120"/>
    <n v="350"/>
    <n v="726600"/>
    <n v="43596"/>
    <n v="683004"/>
    <n v="539760"/>
    <n v="143244"/>
    <n v="0.20972644376899696"/>
    <x v="7"/>
    <n v="10"/>
    <x v="7"/>
    <x v="3"/>
    <x v="1"/>
  </r>
  <r>
    <x v="1"/>
    <x v="0"/>
    <x v="4"/>
    <x v="2"/>
    <n v="2844"/>
    <n v="250"/>
    <n v="15"/>
    <n v="42660"/>
    <n v="2559.6"/>
    <n v="40100.400000000001"/>
    <n v="28440"/>
    <n v="11660.400000000001"/>
    <n v="0.29078014184397166"/>
    <x v="1"/>
    <n v="6"/>
    <x v="1"/>
    <x v="1"/>
    <x v="0"/>
  </r>
  <r>
    <x v="0"/>
    <x v="3"/>
    <x v="4"/>
    <x v="2"/>
    <n v="1498"/>
    <n v="250"/>
    <n v="7"/>
    <n v="10486"/>
    <n v="629.16"/>
    <n v="9856.84"/>
    <n v="7490"/>
    <n v="2366.84"/>
    <n v="0.24012158054711247"/>
    <x v="1"/>
    <n v="6"/>
    <x v="1"/>
    <x v="1"/>
    <x v="0"/>
  </r>
  <r>
    <x v="4"/>
    <x v="2"/>
    <x v="4"/>
    <x v="2"/>
    <n v="1221"/>
    <n v="250"/>
    <n v="300"/>
    <n v="366300"/>
    <n v="21978"/>
    <n v="344322"/>
    <n v="305250"/>
    <n v="39072"/>
    <n v="0.11347517730496454"/>
    <x v="7"/>
    <n v="10"/>
    <x v="7"/>
    <x v="3"/>
    <x v="1"/>
  </r>
  <r>
    <x v="0"/>
    <x v="3"/>
    <x v="4"/>
    <x v="2"/>
    <n v="1123"/>
    <n v="250"/>
    <n v="20"/>
    <n v="22460"/>
    <n v="1347.6"/>
    <n v="21112.400000000001"/>
    <n v="11230"/>
    <n v="9882.4000000000015"/>
    <n v="0.46808510638297873"/>
    <x v="11"/>
    <n v="11"/>
    <x v="9"/>
    <x v="3"/>
    <x v="1"/>
  </r>
  <r>
    <x v="4"/>
    <x v="0"/>
    <x v="4"/>
    <x v="2"/>
    <n v="2436"/>
    <n v="250"/>
    <n v="300"/>
    <n v="730800"/>
    <n v="43848"/>
    <n v="686952"/>
    <n v="609000"/>
    <n v="77952"/>
    <n v="0.11347517730496454"/>
    <x v="12"/>
    <n v="12"/>
    <x v="2"/>
    <x v="0"/>
    <x v="1"/>
  </r>
  <r>
    <x v="3"/>
    <x v="2"/>
    <x v="5"/>
    <x v="2"/>
    <n v="1987.5"/>
    <n v="260"/>
    <n v="125"/>
    <n v="248437.5"/>
    <n v="14906.25"/>
    <n v="233531.25"/>
    <n v="238500"/>
    <n v="-4968.75"/>
    <n v="-2.1276595744680851E-2"/>
    <x v="0"/>
    <n v="1"/>
    <x v="0"/>
    <x v="0"/>
    <x v="0"/>
  </r>
  <r>
    <x v="0"/>
    <x v="3"/>
    <x v="5"/>
    <x v="2"/>
    <n v="1679"/>
    <n v="260"/>
    <n v="350"/>
    <n v="587650"/>
    <n v="35259"/>
    <n v="552391"/>
    <n v="436540"/>
    <n v="115851"/>
    <n v="0.20972644376899696"/>
    <x v="6"/>
    <n v="9"/>
    <x v="6"/>
    <x v="3"/>
    <x v="0"/>
  </r>
  <r>
    <x v="0"/>
    <x v="4"/>
    <x v="5"/>
    <x v="2"/>
    <n v="727"/>
    <n v="260"/>
    <n v="350"/>
    <n v="254450"/>
    <n v="15267"/>
    <n v="239183"/>
    <n v="189020"/>
    <n v="50163"/>
    <n v="0.20972644376899696"/>
    <x v="7"/>
    <n v="10"/>
    <x v="7"/>
    <x v="3"/>
    <x v="1"/>
  </r>
  <r>
    <x v="0"/>
    <x v="2"/>
    <x v="5"/>
    <x v="2"/>
    <n v="1403"/>
    <n v="260"/>
    <n v="7"/>
    <n v="9821"/>
    <n v="589.26"/>
    <n v="9231.74"/>
    <n v="7015"/>
    <n v="2216.7399999999998"/>
    <n v="0.24012158054711244"/>
    <x v="7"/>
    <n v="10"/>
    <x v="7"/>
    <x v="3"/>
    <x v="1"/>
  </r>
  <r>
    <x v="0"/>
    <x v="2"/>
    <x v="5"/>
    <x v="2"/>
    <n v="2076"/>
    <n v="260"/>
    <n v="350"/>
    <n v="726600"/>
    <n v="43596"/>
    <n v="683004"/>
    <n v="539760"/>
    <n v="143244"/>
    <n v="0.20972644376899696"/>
    <x v="7"/>
    <n v="10"/>
    <x v="7"/>
    <x v="3"/>
    <x v="1"/>
  </r>
  <r>
    <x v="0"/>
    <x v="2"/>
    <x v="1"/>
    <x v="2"/>
    <n v="1757"/>
    <n v="5"/>
    <n v="20"/>
    <n v="35140"/>
    <n v="2108.4"/>
    <n v="33031.599999999999"/>
    <n v="17570"/>
    <n v="15461.599999999999"/>
    <n v="0.46808510638297868"/>
    <x v="7"/>
    <n v="10"/>
    <x v="7"/>
    <x v="3"/>
    <x v="1"/>
  </r>
  <r>
    <x v="1"/>
    <x v="4"/>
    <x v="2"/>
    <x v="2"/>
    <n v="2198"/>
    <n v="10"/>
    <n v="15"/>
    <n v="32970"/>
    <n v="1978.2"/>
    <n v="30991.8"/>
    <n v="21980"/>
    <n v="9011.7999999999993"/>
    <n v="0.29078014184397161"/>
    <x v="5"/>
    <n v="8"/>
    <x v="5"/>
    <x v="1"/>
    <x v="0"/>
  </r>
  <r>
    <x v="1"/>
    <x v="1"/>
    <x v="2"/>
    <x v="2"/>
    <n v="1743"/>
    <n v="10"/>
    <n v="15"/>
    <n v="26145"/>
    <n v="1568.7"/>
    <n v="24576.3"/>
    <n v="17430"/>
    <n v="7146.2999999999993"/>
    <n v="0.29078014184397161"/>
    <x v="5"/>
    <n v="8"/>
    <x v="5"/>
    <x v="1"/>
    <x v="0"/>
  </r>
  <r>
    <x v="1"/>
    <x v="4"/>
    <x v="2"/>
    <x v="2"/>
    <n v="1153"/>
    <n v="10"/>
    <n v="15"/>
    <n v="17295"/>
    <n v="1037.7"/>
    <n v="16257.3"/>
    <n v="11530"/>
    <n v="4727.2999999999993"/>
    <n v="0.29078014184397161"/>
    <x v="10"/>
    <n v="10"/>
    <x v="7"/>
    <x v="3"/>
    <x v="0"/>
  </r>
  <r>
    <x v="0"/>
    <x v="2"/>
    <x v="2"/>
    <x v="2"/>
    <n v="1757"/>
    <n v="10"/>
    <n v="20"/>
    <n v="35140"/>
    <n v="2108.4"/>
    <n v="33031.599999999999"/>
    <n v="17570"/>
    <n v="15461.599999999999"/>
    <n v="0.46808510638297868"/>
    <x v="7"/>
    <n v="10"/>
    <x v="7"/>
    <x v="3"/>
    <x v="1"/>
  </r>
  <r>
    <x v="0"/>
    <x v="1"/>
    <x v="3"/>
    <x v="2"/>
    <n v="1001"/>
    <n v="120"/>
    <n v="20"/>
    <n v="20020"/>
    <n v="1201.2"/>
    <n v="18818.8"/>
    <n v="10010"/>
    <n v="8808.7999999999993"/>
    <n v="0.46808510638297868"/>
    <x v="5"/>
    <n v="8"/>
    <x v="5"/>
    <x v="1"/>
    <x v="0"/>
  </r>
  <r>
    <x v="0"/>
    <x v="3"/>
    <x v="3"/>
    <x v="2"/>
    <n v="1333"/>
    <n v="120"/>
    <n v="7"/>
    <n v="9331"/>
    <n v="559.86"/>
    <n v="8771.14"/>
    <n v="6665"/>
    <n v="2106.1399999999994"/>
    <n v="0.24012158054711241"/>
    <x v="15"/>
    <n v="11"/>
    <x v="9"/>
    <x v="3"/>
    <x v="0"/>
  </r>
  <r>
    <x v="1"/>
    <x v="4"/>
    <x v="4"/>
    <x v="2"/>
    <n v="1153"/>
    <n v="250"/>
    <n v="15"/>
    <n v="17295"/>
    <n v="1037.7"/>
    <n v="16257.3"/>
    <n v="11530"/>
    <n v="4727.2999999999993"/>
    <n v="0.29078014184397161"/>
    <x v="10"/>
    <n v="10"/>
    <x v="7"/>
    <x v="3"/>
    <x v="0"/>
  </r>
  <r>
    <x v="2"/>
    <x v="3"/>
    <x v="0"/>
    <x v="2"/>
    <n v="727"/>
    <n v="3"/>
    <n v="12"/>
    <n v="8724"/>
    <n v="610.67999999999995"/>
    <n v="8113.32"/>
    <n v="2181"/>
    <n v="5932.32"/>
    <n v="0.73118279569892475"/>
    <x v="8"/>
    <n v="2"/>
    <x v="8"/>
    <x v="0"/>
    <x v="0"/>
  </r>
  <r>
    <x v="2"/>
    <x v="0"/>
    <x v="0"/>
    <x v="2"/>
    <n v="1884"/>
    <n v="3"/>
    <n v="12"/>
    <n v="22608"/>
    <n v="1582.56"/>
    <n v="21025.439999999999"/>
    <n v="5652"/>
    <n v="15373.439999999999"/>
    <n v="0.73118279569892475"/>
    <x v="5"/>
    <n v="8"/>
    <x v="5"/>
    <x v="1"/>
    <x v="0"/>
  </r>
  <r>
    <x v="0"/>
    <x v="3"/>
    <x v="0"/>
    <x v="2"/>
    <n v="1834"/>
    <n v="3"/>
    <n v="20"/>
    <n v="36680"/>
    <n v="2567.6"/>
    <n v="34112.400000000001"/>
    <n v="18340"/>
    <n v="15772.400000000001"/>
    <n v="0.4623655913978495"/>
    <x v="9"/>
    <n v="9"/>
    <x v="6"/>
    <x v="3"/>
    <x v="1"/>
  </r>
  <r>
    <x v="2"/>
    <x v="3"/>
    <x v="1"/>
    <x v="2"/>
    <n v="2340"/>
    <n v="5"/>
    <n v="12"/>
    <n v="28080"/>
    <n v="1965.6"/>
    <n v="26114.400000000001"/>
    <n v="7020"/>
    <n v="19094.400000000001"/>
    <n v="0.73118279569892475"/>
    <x v="0"/>
    <n v="1"/>
    <x v="0"/>
    <x v="0"/>
    <x v="0"/>
  </r>
  <r>
    <x v="2"/>
    <x v="2"/>
    <x v="1"/>
    <x v="2"/>
    <n v="2342"/>
    <n v="5"/>
    <n v="12"/>
    <n v="28104"/>
    <n v="1967.28"/>
    <n v="26136.720000000001"/>
    <n v="7026"/>
    <n v="19110.72"/>
    <n v="0.73118279569892475"/>
    <x v="15"/>
    <n v="11"/>
    <x v="9"/>
    <x v="3"/>
    <x v="0"/>
  </r>
  <r>
    <x v="0"/>
    <x v="2"/>
    <x v="2"/>
    <x v="2"/>
    <n v="1031"/>
    <n v="10"/>
    <n v="7"/>
    <n v="7217"/>
    <n v="505.19"/>
    <n v="6711.81"/>
    <n v="5155"/>
    <n v="1556.8100000000004"/>
    <n v="0.23195084485407072"/>
    <x v="9"/>
    <n v="9"/>
    <x v="6"/>
    <x v="3"/>
    <x v="1"/>
  </r>
  <r>
    <x v="1"/>
    <x v="0"/>
    <x v="3"/>
    <x v="2"/>
    <n v="1262"/>
    <n v="120"/>
    <n v="15"/>
    <n v="18930"/>
    <n v="1325.1"/>
    <n v="17604.900000000001"/>
    <n v="12620"/>
    <n v="4984.9000000000015"/>
    <n v="0.28315412186379935"/>
    <x v="14"/>
    <n v="5"/>
    <x v="11"/>
    <x v="2"/>
    <x v="0"/>
  </r>
  <r>
    <x v="0"/>
    <x v="0"/>
    <x v="3"/>
    <x v="2"/>
    <n v="1135"/>
    <n v="120"/>
    <n v="7"/>
    <n v="7945"/>
    <n v="556.15"/>
    <n v="7388.85"/>
    <n v="5675"/>
    <n v="1713.8500000000004"/>
    <n v="0.23195084485407069"/>
    <x v="1"/>
    <n v="6"/>
    <x v="1"/>
    <x v="1"/>
    <x v="0"/>
  </r>
  <r>
    <x v="0"/>
    <x v="4"/>
    <x v="3"/>
    <x v="2"/>
    <n v="547"/>
    <n v="120"/>
    <n v="7"/>
    <n v="3829"/>
    <n v="268.02999999999997"/>
    <n v="3560.9700000000003"/>
    <n v="2735"/>
    <n v="825.97000000000025"/>
    <n v="0.23195084485407072"/>
    <x v="15"/>
    <n v="11"/>
    <x v="9"/>
    <x v="3"/>
    <x v="0"/>
  </r>
  <r>
    <x v="0"/>
    <x v="0"/>
    <x v="3"/>
    <x v="2"/>
    <n v="1582"/>
    <n v="120"/>
    <n v="7"/>
    <n v="11074"/>
    <n v="775.18"/>
    <n v="10298.82"/>
    <n v="7910"/>
    <n v="2388.8199999999997"/>
    <n v="0.23195084485407064"/>
    <x v="2"/>
    <n v="12"/>
    <x v="2"/>
    <x v="0"/>
    <x v="0"/>
  </r>
  <r>
    <x v="2"/>
    <x v="2"/>
    <x v="4"/>
    <x v="2"/>
    <n v="1738.5"/>
    <n v="250"/>
    <n v="12"/>
    <n v="20862"/>
    <n v="1460.34"/>
    <n v="19401.66"/>
    <n v="5215.5"/>
    <n v="14186.16"/>
    <n v="0.73118279569892475"/>
    <x v="13"/>
    <n v="4"/>
    <x v="10"/>
    <x v="2"/>
    <x v="0"/>
  </r>
  <r>
    <x v="2"/>
    <x v="1"/>
    <x v="4"/>
    <x v="2"/>
    <n v="2215"/>
    <n v="250"/>
    <n v="12"/>
    <n v="26580"/>
    <n v="1860.6"/>
    <n v="24719.4"/>
    <n v="6645"/>
    <n v="18074.400000000001"/>
    <n v="0.73118279569892475"/>
    <x v="9"/>
    <n v="9"/>
    <x v="6"/>
    <x v="3"/>
    <x v="1"/>
  </r>
  <r>
    <x v="0"/>
    <x v="0"/>
    <x v="4"/>
    <x v="2"/>
    <n v="1582"/>
    <n v="250"/>
    <n v="7"/>
    <n v="11074"/>
    <n v="775.18"/>
    <n v="10298.82"/>
    <n v="7910"/>
    <n v="2388.8199999999997"/>
    <n v="0.23195084485407064"/>
    <x v="2"/>
    <n v="12"/>
    <x v="2"/>
    <x v="0"/>
    <x v="0"/>
  </r>
  <r>
    <x v="0"/>
    <x v="0"/>
    <x v="5"/>
    <x v="2"/>
    <n v="1135"/>
    <n v="260"/>
    <n v="7"/>
    <n v="7945"/>
    <n v="556.15"/>
    <n v="7388.85"/>
    <n v="5675"/>
    <n v="1713.8500000000004"/>
    <n v="0.23195084485407069"/>
    <x v="1"/>
    <n v="6"/>
    <x v="1"/>
    <x v="1"/>
    <x v="0"/>
  </r>
  <r>
    <x v="0"/>
    <x v="4"/>
    <x v="0"/>
    <x v="2"/>
    <n v="1761"/>
    <n v="3"/>
    <n v="350"/>
    <n v="616350"/>
    <n v="43144.5"/>
    <n v="573205.5"/>
    <n v="457860"/>
    <n v="115345.5"/>
    <n v="0.20122887864823349"/>
    <x v="3"/>
    <n v="3"/>
    <x v="3"/>
    <x v="2"/>
    <x v="0"/>
  </r>
  <r>
    <x v="4"/>
    <x v="2"/>
    <x v="0"/>
    <x v="2"/>
    <n v="448"/>
    <n v="3"/>
    <n v="300"/>
    <n v="134400"/>
    <n v="9408"/>
    <n v="124992"/>
    <n v="112000"/>
    <n v="12992"/>
    <n v="0.1039426523297491"/>
    <x v="1"/>
    <n v="6"/>
    <x v="1"/>
    <x v="1"/>
    <x v="0"/>
  </r>
  <r>
    <x v="4"/>
    <x v="2"/>
    <x v="0"/>
    <x v="2"/>
    <n v="2181"/>
    <n v="3"/>
    <n v="300"/>
    <n v="654300"/>
    <n v="45801"/>
    <n v="608499"/>
    <n v="545250"/>
    <n v="63249"/>
    <n v="0.1039426523297491"/>
    <x v="10"/>
    <n v="10"/>
    <x v="7"/>
    <x v="3"/>
    <x v="0"/>
  </r>
  <r>
    <x v="0"/>
    <x v="2"/>
    <x v="1"/>
    <x v="2"/>
    <n v="1976"/>
    <n v="5"/>
    <n v="20"/>
    <n v="39520"/>
    <n v="2766.4"/>
    <n v="36753.599999999999"/>
    <n v="19760"/>
    <n v="16993.599999999999"/>
    <n v="0.46236559139784944"/>
    <x v="10"/>
    <n v="10"/>
    <x v="7"/>
    <x v="3"/>
    <x v="0"/>
  </r>
  <r>
    <x v="4"/>
    <x v="2"/>
    <x v="1"/>
    <x v="2"/>
    <n v="2181"/>
    <n v="5"/>
    <n v="300"/>
    <n v="654300"/>
    <n v="45801"/>
    <n v="608499"/>
    <n v="545250"/>
    <n v="63249"/>
    <n v="0.1039426523297491"/>
    <x v="10"/>
    <n v="10"/>
    <x v="7"/>
    <x v="3"/>
    <x v="0"/>
  </r>
  <r>
    <x v="3"/>
    <x v="1"/>
    <x v="1"/>
    <x v="2"/>
    <n v="2500"/>
    <n v="5"/>
    <n v="125"/>
    <n v="312500"/>
    <n v="21875"/>
    <n v="290625"/>
    <n v="300000"/>
    <n v="-9375"/>
    <n v="-3.2258064516129031E-2"/>
    <x v="11"/>
    <n v="11"/>
    <x v="9"/>
    <x v="3"/>
    <x v="1"/>
  </r>
  <r>
    <x v="4"/>
    <x v="0"/>
    <x v="2"/>
    <x v="2"/>
    <n v="1702"/>
    <n v="10"/>
    <n v="300"/>
    <n v="510600"/>
    <n v="35742"/>
    <n v="474858"/>
    <n v="425500"/>
    <n v="49358"/>
    <n v="0.1039426523297491"/>
    <x v="14"/>
    <n v="5"/>
    <x v="11"/>
    <x v="2"/>
    <x v="0"/>
  </r>
  <r>
    <x v="4"/>
    <x v="2"/>
    <x v="2"/>
    <x v="2"/>
    <n v="448"/>
    <n v="10"/>
    <n v="300"/>
    <n v="134400"/>
    <n v="9408"/>
    <n v="124992"/>
    <n v="112000"/>
    <n v="12992"/>
    <n v="0.1039426523297491"/>
    <x v="1"/>
    <n v="6"/>
    <x v="1"/>
    <x v="1"/>
    <x v="0"/>
  </r>
  <r>
    <x v="3"/>
    <x v="1"/>
    <x v="2"/>
    <x v="2"/>
    <n v="3513"/>
    <n v="10"/>
    <n v="125"/>
    <n v="439125"/>
    <n v="30738.75"/>
    <n v="408386.25"/>
    <n v="421560"/>
    <n v="-13173.75"/>
    <n v="-3.2258064516129031E-2"/>
    <x v="4"/>
    <n v="7"/>
    <x v="4"/>
    <x v="1"/>
    <x v="0"/>
  </r>
  <r>
    <x v="1"/>
    <x v="2"/>
    <x v="2"/>
    <x v="2"/>
    <n v="2101"/>
    <n v="10"/>
    <n v="15"/>
    <n v="31515"/>
    <n v="2206.0500000000002"/>
    <n v="29308.95"/>
    <n v="21010"/>
    <n v="8298.9500000000007"/>
    <n v="0.28315412186379929"/>
    <x v="5"/>
    <n v="8"/>
    <x v="5"/>
    <x v="1"/>
    <x v="0"/>
  </r>
  <r>
    <x v="1"/>
    <x v="4"/>
    <x v="2"/>
    <x v="2"/>
    <n v="2931"/>
    <n v="10"/>
    <n v="15"/>
    <n v="43965"/>
    <n v="3077.55"/>
    <n v="40887.449999999997"/>
    <n v="29310"/>
    <n v="11577.449999999997"/>
    <n v="0.28315412186379924"/>
    <x v="9"/>
    <n v="9"/>
    <x v="6"/>
    <x v="3"/>
    <x v="1"/>
  </r>
  <r>
    <x v="0"/>
    <x v="2"/>
    <x v="2"/>
    <x v="2"/>
    <n v="1535"/>
    <n v="10"/>
    <n v="20"/>
    <n v="30700"/>
    <n v="2149"/>
    <n v="28551"/>
    <n v="15350"/>
    <n v="13201"/>
    <n v="0.46236559139784944"/>
    <x v="6"/>
    <n v="9"/>
    <x v="6"/>
    <x v="3"/>
    <x v="0"/>
  </r>
  <r>
    <x v="4"/>
    <x v="1"/>
    <x v="2"/>
    <x v="2"/>
    <n v="1123"/>
    <n v="10"/>
    <n v="300"/>
    <n v="336900"/>
    <n v="23583"/>
    <n v="313317"/>
    <n v="280750"/>
    <n v="32567"/>
    <n v="0.1039426523297491"/>
    <x v="9"/>
    <n v="9"/>
    <x v="6"/>
    <x v="3"/>
    <x v="1"/>
  </r>
  <r>
    <x v="4"/>
    <x v="0"/>
    <x v="2"/>
    <x v="2"/>
    <n v="1404"/>
    <n v="10"/>
    <n v="300"/>
    <n v="421200"/>
    <n v="29484"/>
    <n v="391716"/>
    <n v="351000"/>
    <n v="40716"/>
    <n v="0.1039426523297491"/>
    <x v="11"/>
    <n v="11"/>
    <x v="9"/>
    <x v="3"/>
    <x v="1"/>
  </r>
  <r>
    <x v="2"/>
    <x v="3"/>
    <x v="2"/>
    <x v="2"/>
    <n v="2763"/>
    <n v="10"/>
    <n v="12"/>
    <n v="33156"/>
    <n v="2320.92"/>
    <n v="30835.08"/>
    <n v="8289"/>
    <n v="22546.080000000002"/>
    <n v="0.73118279569892475"/>
    <x v="11"/>
    <n v="11"/>
    <x v="9"/>
    <x v="3"/>
    <x v="1"/>
  </r>
  <r>
    <x v="0"/>
    <x v="1"/>
    <x v="2"/>
    <x v="2"/>
    <n v="2125"/>
    <n v="10"/>
    <n v="7"/>
    <n v="14875"/>
    <n v="1041.25"/>
    <n v="13833.75"/>
    <n v="10625"/>
    <n v="3208.75"/>
    <n v="0.23195084485407066"/>
    <x v="12"/>
    <n v="12"/>
    <x v="2"/>
    <x v="0"/>
    <x v="1"/>
  </r>
  <r>
    <x v="4"/>
    <x v="2"/>
    <x v="3"/>
    <x v="2"/>
    <n v="1659"/>
    <n v="120"/>
    <n v="300"/>
    <n v="497700"/>
    <n v="34839"/>
    <n v="462861"/>
    <n v="414750"/>
    <n v="48111"/>
    <n v="0.1039426523297491"/>
    <x v="4"/>
    <n v="7"/>
    <x v="4"/>
    <x v="1"/>
    <x v="0"/>
  </r>
  <r>
    <x v="0"/>
    <x v="3"/>
    <x v="3"/>
    <x v="2"/>
    <n v="609"/>
    <n v="120"/>
    <n v="20"/>
    <n v="12180"/>
    <n v="852.6"/>
    <n v="11327.4"/>
    <n v="6090"/>
    <n v="5237.3999999999996"/>
    <n v="0.46236559139784944"/>
    <x v="5"/>
    <n v="8"/>
    <x v="5"/>
    <x v="1"/>
    <x v="0"/>
  </r>
  <r>
    <x v="3"/>
    <x v="1"/>
    <x v="3"/>
    <x v="2"/>
    <n v="2087"/>
    <n v="120"/>
    <n v="125"/>
    <n v="260875"/>
    <n v="18261.25"/>
    <n v="242613.75"/>
    <n v="250440"/>
    <n v="-7826.25"/>
    <n v="-3.2258064516129031E-2"/>
    <x v="6"/>
    <n v="9"/>
    <x v="6"/>
    <x v="3"/>
    <x v="0"/>
  </r>
  <r>
    <x v="0"/>
    <x v="2"/>
    <x v="3"/>
    <x v="2"/>
    <n v="1976"/>
    <n v="120"/>
    <n v="20"/>
    <n v="39520"/>
    <n v="2766.4"/>
    <n v="36753.599999999999"/>
    <n v="19760"/>
    <n v="16993.599999999999"/>
    <n v="0.46236559139784944"/>
    <x v="10"/>
    <n v="10"/>
    <x v="7"/>
    <x v="3"/>
    <x v="0"/>
  </r>
  <r>
    <x v="0"/>
    <x v="4"/>
    <x v="3"/>
    <x v="2"/>
    <n v="1421"/>
    <n v="120"/>
    <n v="20"/>
    <n v="28420"/>
    <n v="1989.4"/>
    <n v="26430.6"/>
    <n v="14210"/>
    <n v="12220.599999999999"/>
    <n v="0.46236559139784944"/>
    <x v="12"/>
    <n v="12"/>
    <x v="2"/>
    <x v="0"/>
    <x v="1"/>
  </r>
  <r>
    <x v="4"/>
    <x v="4"/>
    <x v="3"/>
    <x v="2"/>
    <n v="1372"/>
    <n v="120"/>
    <n v="300"/>
    <n v="411600"/>
    <n v="28812"/>
    <n v="382788"/>
    <n v="343000"/>
    <n v="39788"/>
    <n v="0.1039426523297491"/>
    <x v="2"/>
    <n v="12"/>
    <x v="2"/>
    <x v="0"/>
    <x v="0"/>
  </r>
  <r>
    <x v="0"/>
    <x v="1"/>
    <x v="3"/>
    <x v="2"/>
    <n v="588"/>
    <n v="120"/>
    <n v="20"/>
    <n v="11760"/>
    <n v="823.2"/>
    <n v="10936.8"/>
    <n v="5880"/>
    <n v="5056.7999999999993"/>
    <n v="0.46236559139784944"/>
    <x v="12"/>
    <n v="12"/>
    <x v="2"/>
    <x v="0"/>
    <x v="1"/>
  </r>
  <r>
    <x v="2"/>
    <x v="0"/>
    <x v="4"/>
    <x v="2"/>
    <n v="3244.5"/>
    <n v="250"/>
    <n v="12"/>
    <n v="38934"/>
    <n v="2725.38"/>
    <n v="36208.620000000003"/>
    <n v="9733.5"/>
    <n v="26475.120000000003"/>
    <n v="0.73118279569892475"/>
    <x v="0"/>
    <n v="1"/>
    <x v="0"/>
    <x v="0"/>
    <x v="0"/>
  </r>
  <r>
    <x v="4"/>
    <x v="2"/>
    <x v="4"/>
    <x v="2"/>
    <n v="959"/>
    <n v="250"/>
    <n v="300"/>
    <n v="287700"/>
    <n v="20139"/>
    <n v="267561"/>
    <n v="239750"/>
    <n v="27811"/>
    <n v="0.1039426523297491"/>
    <x v="8"/>
    <n v="2"/>
    <x v="8"/>
    <x v="0"/>
    <x v="0"/>
  </r>
  <r>
    <x v="4"/>
    <x v="3"/>
    <x v="4"/>
    <x v="2"/>
    <n v="2747"/>
    <n v="250"/>
    <n v="300"/>
    <n v="824100"/>
    <n v="57687"/>
    <n v="766413"/>
    <n v="686750"/>
    <n v="79663"/>
    <n v="0.1039426523297491"/>
    <x v="8"/>
    <n v="2"/>
    <x v="8"/>
    <x v="0"/>
    <x v="0"/>
  </r>
  <r>
    <x v="3"/>
    <x v="0"/>
    <x v="5"/>
    <x v="2"/>
    <n v="1645"/>
    <n v="260"/>
    <n v="125"/>
    <n v="205625"/>
    <n v="14393.75"/>
    <n v="191231.25"/>
    <n v="197400"/>
    <n v="-6168.75"/>
    <n v="-3.2258064516129031E-2"/>
    <x v="14"/>
    <n v="5"/>
    <x v="11"/>
    <x v="2"/>
    <x v="0"/>
  </r>
  <r>
    <x v="0"/>
    <x v="2"/>
    <x v="5"/>
    <x v="2"/>
    <n v="2876"/>
    <n v="260"/>
    <n v="350"/>
    <n v="1006600"/>
    <n v="70462"/>
    <n v="936138"/>
    <n v="747760"/>
    <n v="188378"/>
    <n v="0.20122887864823349"/>
    <x v="6"/>
    <n v="9"/>
    <x v="6"/>
    <x v="3"/>
    <x v="0"/>
  </r>
  <r>
    <x v="3"/>
    <x v="1"/>
    <x v="5"/>
    <x v="2"/>
    <n v="994"/>
    <n v="260"/>
    <n v="125"/>
    <n v="124250"/>
    <n v="8697.5"/>
    <n v="115552.5"/>
    <n v="119280"/>
    <n v="-3727.5"/>
    <n v="-3.2258064516129031E-2"/>
    <x v="9"/>
    <n v="9"/>
    <x v="6"/>
    <x v="3"/>
    <x v="1"/>
  </r>
  <r>
    <x v="0"/>
    <x v="0"/>
    <x v="5"/>
    <x v="2"/>
    <n v="1118"/>
    <n v="260"/>
    <n v="20"/>
    <n v="22360"/>
    <n v="1565.2"/>
    <n v="20794.8"/>
    <n v="11180"/>
    <n v="9614.7999999999993"/>
    <n v="0.46236559139784944"/>
    <x v="15"/>
    <n v="11"/>
    <x v="9"/>
    <x v="3"/>
    <x v="0"/>
  </r>
  <r>
    <x v="4"/>
    <x v="4"/>
    <x v="5"/>
    <x v="2"/>
    <n v="1372"/>
    <n v="260"/>
    <n v="300"/>
    <n v="411600"/>
    <n v="28812"/>
    <n v="382788"/>
    <n v="343000"/>
    <n v="39788"/>
    <n v="0.1039426523297491"/>
    <x v="2"/>
    <n v="12"/>
    <x v="2"/>
    <x v="0"/>
    <x v="0"/>
  </r>
  <r>
    <x v="0"/>
    <x v="0"/>
    <x v="1"/>
    <x v="2"/>
    <n v="488"/>
    <n v="5"/>
    <n v="7"/>
    <n v="3416"/>
    <n v="273.27999999999997"/>
    <n v="3142.7200000000003"/>
    <n v="2440"/>
    <n v="702.72000000000025"/>
    <n v="0.22360248447204975"/>
    <x v="8"/>
    <n v="2"/>
    <x v="8"/>
    <x v="0"/>
    <x v="0"/>
  </r>
  <r>
    <x v="0"/>
    <x v="4"/>
    <x v="1"/>
    <x v="2"/>
    <n v="1282"/>
    <n v="5"/>
    <n v="20"/>
    <n v="25640"/>
    <n v="2051.1999999999998"/>
    <n v="23588.799999999999"/>
    <n v="12820"/>
    <n v="10768.8"/>
    <n v="0.45652173913043476"/>
    <x v="1"/>
    <n v="6"/>
    <x v="1"/>
    <x v="1"/>
    <x v="0"/>
  </r>
  <r>
    <x v="0"/>
    <x v="0"/>
    <x v="2"/>
    <x v="2"/>
    <n v="257"/>
    <n v="10"/>
    <n v="7"/>
    <n v="1799"/>
    <n v="143.91999999999999"/>
    <n v="1655.08"/>
    <n v="1285"/>
    <n v="370.07999999999993"/>
    <n v="0.22360248447204967"/>
    <x v="14"/>
    <n v="5"/>
    <x v="11"/>
    <x v="2"/>
    <x v="0"/>
  </r>
  <r>
    <x v="0"/>
    <x v="4"/>
    <x v="5"/>
    <x v="2"/>
    <n v="1282"/>
    <n v="260"/>
    <n v="20"/>
    <n v="25640"/>
    <n v="2051.1999999999998"/>
    <n v="23588.799999999999"/>
    <n v="12820"/>
    <n v="10768.8"/>
    <n v="0.45652173913043476"/>
    <x v="1"/>
    <n v="6"/>
    <x v="1"/>
    <x v="1"/>
    <x v="0"/>
  </r>
  <r>
    <x v="3"/>
    <x v="3"/>
    <x v="0"/>
    <x v="2"/>
    <n v="1540"/>
    <n v="3"/>
    <n v="125"/>
    <n v="192500"/>
    <n v="15400"/>
    <n v="177100"/>
    <n v="184800"/>
    <n v="-7700"/>
    <n v="-4.3478260869565216E-2"/>
    <x v="5"/>
    <n v="8"/>
    <x v="5"/>
    <x v="1"/>
    <x v="0"/>
  </r>
  <r>
    <x v="1"/>
    <x v="2"/>
    <x v="0"/>
    <x v="2"/>
    <n v="490"/>
    <n v="3"/>
    <n v="15"/>
    <n v="7350"/>
    <n v="588"/>
    <n v="6762"/>
    <n v="4900"/>
    <n v="1862"/>
    <n v="0.27536231884057971"/>
    <x v="15"/>
    <n v="11"/>
    <x v="9"/>
    <x v="3"/>
    <x v="0"/>
  </r>
  <r>
    <x v="0"/>
    <x v="3"/>
    <x v="0"/>
    <x v="2"/>
    <n v="1362"/>
    <n v="3"/>
    <n v="350"/>
    <n v="476700"/>
    <n v="38136"/>
    <n v="438564"/>
    <n v="354120"/>
    <n v="84444"/>
    <n v="0.19254658385093168"/>
    <x v="2"/>
    <n v="12"/>
    <x v="2"/>
    <x v="0"/>
    <x v="0"/>
  </r>
  <r>
    <x v="1"/>
    <x v="2"/>
    <x v="1"/>
    <x v="2"/>
    <n v="2501"/>
    <n v="5"/>
    <n v="15"/>
    <n v="37515"/>
    <n v="3001.2"/>
    <n v="34513.800000000003"/>
    <n v="25010"/>
    <n v="9503.8000000000029"/>
    <n v="0.27536231884057977"/>
    <x v="3"/>
    <n v="3"/>
    <x v="3"/>
    <x v="2"/>
    <x v="0"/>
  </r>
  <r>
    <x v="0"/>
    <x v="0"/>
    <x v="1"/>
    <x v="2"/>
    <n v="708"/>
    <n v="5"/>
    <n v="20"/>
    <n v="14160"/>
    <n v="1132.8"/>
    <n v="13027.2"/>
    <n v="7080"/>
    <n v="5947.2000000000007"/>
    <n v="0.45652173913043481"/>
    <x v="1"/>
    <n v="6"/>
    <x v="1"/>
    <x v="1"/>
    <x v="0"/>
  </r>
  <r>
    <x v="0"/>
    <x v="1"/>
    <x v="1"/>
    <x v="2"/>
    <n v="645"/>
    <n v="5"/>
    <n v="20"/>
    <n v="12900"/>
    <n v="1032"/>
    <n v="11868"/>
    <n v="6450"/>
    <n v="5418"/>
    <n v="0.45652173913043476"/>
    <x v="4"/>
    <n v="7"/>
    <x v="4"/>
    <x v="1"/>
    <x v="0"/>
  </r>
  <r>
    <x v="4"/>
    <x v="2"/>
    <x v="1"/>
    <x v="2"/>
    <n v="1562"/>
    <n v="5"/>
    <n v="300"/>
    <n v="468600"/>
    <n v="37488"/>
    <n v="431112"/>
    <n v="390500"/>
    <n v="40612"/>
    <n v="9.420289855072464E-2"/>
    <x v="5"/>
    <n v="8"/>
    <x v="5"/>
    <x v="1"/>
    <x v="0"/>
  </r>
  <r>
    <x v="4"/>
    <x v="0"/>
    <x v="1"/>
    <x v="2"/>
    <n v="1283"/>
    <n v="5"/>
    <n v="300"/>
    <n v="384900"/>
    <n v="30792"/>
    <n v="354108"/>
    <n v="320750"/>
    <n v="33358"/>
    <n v="9.420289855072464E-2"/>
    <x v="9"/>
    <n v="9"/>
    <x v="6"/>
    <x v="3"/>
    <x v="1"/>
  </r>
  <r>
    <x v="1"/>
    <x v="1"/>
    <x v="1"/>
    <x v="2"/>
    <n v="711"/>
    <n v="5"/>
    <n v="15"/>
    <n v="10665"/>
    <n v="853.2"/>
    <n v="9811.7999999999993"/>
    <n v="7110"/>
    <n v="2701.7999999999993"/>
    <n v="0.27536231884057966"/>
    <x v="2"/>
    <n v="12"/>
    <x v="2"/>
    <x v="0"/>
    <x v="0"/>
  </r>
  <r>
    <x v="3"/>
    <x v="3"/>
    <x v="2"/>
    <x v="2"/>
    <n v="1114"/>
    <n v="10"/>
    <n v="125"/>
    <n v="139250"/>
    <n v="11140"/>
    <n v="128110"/>
    <n v="133680"/>
    <n v="-5570"/>
    <n v="-4.3478260869565216E-2"/>
    <x v="3"/>
    <n v="3"/>
    <x v="3"/>
    <x v="2"/>
    <x v="0"/>
  </r>
  <r>
    <x v="0"/>
    <x v="1"/>
    <x v="2"/>
    <x v="2"/>
    <n v="1259"/>
    <n v="10"/>
    <n v="7"/>
    <n v="8813"/>
    <n v="705.04"/>
    <n v="8107.96"/>
    <n v="6295"/>
    <n v="1812.96"/>
    <n v="0.2236024844720497"/>
    <x v="13"/>
    <n v="4"/>
    <x v="10"/>
    <x v="2"/>
    <x v="0"/>
  </r>
  <r>
    <x v="0"/>
    <x v="1"/>
    <x v="2"/>
    <x v="2"/>
    <n v="1095"/>
    <n v="10"/>
    <n v="7"/>
    <n v="7665"/>
    <n v="613.20000000000005"/>
    <n v="7051.8"/>
    <n v="5475"/>
    <n v="1576.8000000000002"/>
    <n v="0.22360248447204972"/>
    <x v="14"/>
    <n v="5"/>
    <x v="11"/>
    <x v="2"/>
    <x v="0"/>
  </r>
  <r>
    <x v="0"/>
    <x v="1"/>
    <x v="2"/>
    <x v="2"/>
    <n v="1366"/>
    <n v="10"/>
    <n v="20"/>
    <n v="27320"/>
    <n v="2185.6"/>
    <n v="25134.400000000001"/>
    <n v="13660"/>
    <n v="11474.400000000001"/>
    <n v="0.45652173913043481"/>
    <x v="1"/>
    <n v="6"/>
    <x v="1"/>
    <x v="1"/>
    <x v="0"/>
  </r>
  <r>
    <x v="4"/>
    <x v="3"/>
    <x v="2"/>
    <x v="2"/>
    <n v="2460"/>
    <n v="10"/>
    <n v="300"/>
    <n v="738000"/>
    <n v="59040"/>
    <n v="678960"/>
    <n v="615000"/>
    <n v="63960"/>
    <n v="9.420289855072464E-2"/>
    <x v="1"/>
    <n v="6"/>
    <x v="1"/>
    <x v="1"/>
    <x v="0"/>
  </r>
  <r>
    <x v="0"/>
    <x v="4"/>
    <x v="2"/>
    <x v="2"/>
    <n v="678"/>
    <n v="10"/>
    <n v="7"/>
    <n v="4746"/>
    <n v="379.68"/>
    <n v="4366.32"/>
    <n v="3390"/>
    <n v="976.31999999999971"/>
    <n v="0.22360248447204964"/>
    <x v="5"/>
    <n v="8"/>
    <x v="5"/>
    <x v="1"/>
    <x v="0"/>
  </r>
  <r>
    <x v="0"/>
    <x v="1"/>
    <x v="2"/>
    <x v="2"/>
    <n v="1598"/>
    <n v="10"/>
    <n v="7"/>
    <n v="11186"/>
    <n v="894.88"/>
    <n v="10291.120000000001"/>
    <n v="7990"/>
    <n v="2301.1200000000008"/>
    <n v="0.22360248447204975"/>
    <x v="5"/>
    <n v="8"/>
    <x v="5"/>
    <x v="1"/>
    <x v="0"/>
  </r>
  <r>
    <x v="0"/>
    <x v="1"/>
    <x v="2"/>
    <x v="2"/>
    <n v="2409"/>
    <n v="10"/>
    <n v="7"/>
    <n v="16863"/>
    <n v="1349.04"/>
    <n v="15513.96"/>
    <n v="12045"/>
    <n v="3468.9599999999991"/>
    <n v="0.22360248447204964"/>
    <x v="9"/>
    <n v="9"/>
    <x v="6"/>
    <x v="3"/>
    <x v="1"/>
  </r>
  <r>
    <x v="0"/>
    <x v="1"/>
    <x v="2"/>
    <x v="2"/>
    <n v="1934"/>
    <n v="10"/>
    <n v="20"/>
    <n v="38680"/>
    <n v="3094.4"/>
    <n v="35585.599999999999"/>
    <n v="19340"/>
    <n v="16245.599999999999"/>
    <n v="0.45652173913043476"/>
    <x v="6"/>
    <n v="9"/>
    <x v="6"/>
    <x v="3"/>
    <x v="0"/>
  </r>
  <r>
    <x v="0"/>
    <x v="3"/>
    <x v="2"/>
    <x v="2"/>
    <n v="2993"/>
    <n v="10"/>
    <n v="20"/>
    <n v="59860"/>
    <n v="4788.8"/>
    <n v="55071.199999999997"/>
    <n v="29930"/>
    <n v="25141.199999999997"/>
    <n v="0.45652173913043476"/>
    <x v="6"/>
    <n v="9"/>
    <x v="6"/>
    <x v="3"/>
    <x v="0"/>
  </r>
  <r>
    <x v="0"/>
    <x v="1"/>
    <x v="2"/>
    <x v="2"/>
    <n v="2146"/>
    <n v="10"/>
    <n v="350"/>
    <n v="751100"/>
    <n v="60088"/>
    <n v="691012"/>
    <n v="557960"/>
    <n v="133052"/>
    <n v="0.19254658385093168"/>
    <x v="11"/>
    <n v="11"/>
    <x v="9"/>
    <x v="3"/>
    <x v="1"/>
  </r>
  <r>
    <x v="0"/>
    <x v="3"/>
    <x v="2"/>
    <x v="2"/>
    <n v="1946"/>
    <n v="10"/>
    <n v="7"/>
    <n v="13622"/>
    <n v="1089.76"/>
    <n v="12532.24"/>
    <n v="9730"/>
    <n v="2802.24"/>
    <n v="0.22360248447204967"/>
    <x v="12"/>
    <n v="12"/>
    <x v="2"/>
    <x v="0"/>
    <x v="1"/>
  </r>
  <r>
    <x v="0"/>
    <x v="3"/>
    <x v="2"/>
    <x v="2"/>
    <n v="1362"/>
    <n v="10"/>
    <n v="350"/>
    <n v="476700"/>
    <n v="38136"/>
    <n v="438564"/>
    <n v="354120"/>
    <n v="84444"/>
    <n v="0.19254658385093168"/>
    <x v="2"/>
    <n v="12"/>
    <x v="2"/>
    <x v="0"/>
    <x v="0"/>
  </r>
  <r>
    <x v="2"/>
    <x v="0"/>
    <x v="3"/>
    <x v="2"/>
    <n v="598"/>
    <n v="120"/>
    <n v="12"/>
    <n v="7176"/>
    <n v="574.08000000000004"/>
    <n v="6601.92"/>
    <n v="1794"/>
    <n v="4807.92"/>
    <n v="0.72826086956521741"/>
    <x v="3"/>
    <n v="3"/>
    <x v="3"/>
    <x v="2"/>
    <x v="0"/>
  </r>
  <r>
    <x v="0"/>
    <x v="4"/>
    <x v="3"/>
    <x v="2"/>
    <n v="2907"/>
    <n v="120"/>
    <n v="7"/>
    <n v="20349"/>
    <n v="1627.92"/>
    <n v="18721.080000000002"/>
    <n v="14535"/>
    <n v="4186.0800000000017"/>
    <n v="0.22360248447204975"/>
    <x v="1"/>
    <n v="6"/>
    <x v="1"/>
    <x v="1"/>
    <x v="0"/>
  </r>
  <r>
    <x v="0"/>
    <x v="1"/>
    <x v="3"/>
    <x v="2"/>
    <n v="2338"/>
    <n v="120"/>
    <n v="7"/>
    <n v="16366"/>
    <n v="1309.28"/>
    <n v="15056.72"/>
    <n v="11690"/>
    <n v="3366.7199999999993"/>
    <n v="0.22360248447204967"/>
    <x v="1"/>
    <n v="6"/>
    <x v="1"/>
    <x v="1"/>
    <x v="0"/>
  </r>
  <r>
    <x v="4"/>
    <x v="2"/>
    <x v="3"/>
    <x v="2"/>
    <n v="386"/>
    <n v="120"/>
    <n v="300"/>
    <n v="115800"/>
    <n v="9264"/>
    <n v="106536"/>
    <n v="96500"/>
    <n v="10036"/>
    <n v="9.420289855072464E-2"/>
    <x v="11"/>
    <n v="11"/>
    <x v="9"/>
    <x v="3"/>
    <x v="1"/>
  </r>
  <r>
    <x v="4"/>
    <x v="3"/>
    <x v="3"/>
    <x v="2"/>
    <n v="635"/>
    <n v="120"/>
    <n v="300"/>
    <n v="190500"/>
    <n v="15240"/>
    <n v="175260"/>
    <n v="158750"/>
    <n v="16510"/>
    <n v="9.420289855072464E-2"/>
    <x v="2"/>
    <n v="12"/>
    <x v="2"/>
    <x v="0"/>
    <x v="0"/>
  </r>
  <r>
    <x v="0"/>
    <x v="2"/>
    <x v="4"/>
    <x v="2"/>
    <n v="574.5"/>
    <n v="250"/>
    <n v="350"/>
    <n v="201075"/>
    <n v="16086"/>
    <n v="184989"/>
    <n v="149370"/>
    <n v="35619"/>
    <n v="0.19254658385093168"/>
    <x v="13"/>
    <n v="4"/>
    <x v="10"/>
    <x v="2"/>
    <x v="0"/>
  </r>
  <r>
    <x v="0"/>
    <x v="1"/>
    <x v="4"/>
    <x v="2"/>
    <n v="2338"/>
    <n v="250"/>
    <n v="7"/>
    <n v="16366"/>
    <n v="1309.28"/>
    <n v="15056.72"/>
    <n v="11690"/>
    <n v="3366.7199999999993"/>
    <n v="0.22360248447204967"/>
    <x v="1"/>
    <n v="6"/>
    <x v="1"/>
    <x v="1"/>
    <x v="0"/>
  </r>
  <r>
    <x v="0"/>
    <x v="2"/>
    <x v="4"/>
    <x v="2"/>
    <n v="381"/>
    <n v="250"/>
    <n v="350"/>
    <n v="133350"/>
    <n v="10668"/>
    <n v="122682"/>
    <n v="99060"/>
    <n v="23622"/>
    <n v="0.19254658385093168"/>
    <x v="5"/>
    <n v="8"/>
    <x v="5"/>
    <x v="1"/>
    <x v="0"/>
  </r>
  <r>
    <x v="0"/>
    <x v="1"/>
    <x v="4"/>
    <x v="2"/>
    <n v="422"/>
    <n v="250"/>
    <n v="350"/>
    <n v="147700"/>
    <n v="11816"/>
    <n v="135884"/>
    <n v="109720"/>
    <n v="26164"/>
    <n v="0.19254658385093168"/>
    <x v="5"/>
    <n v="8"/>
    <x v="5"/>
    <x v="1"/>
    <x v="0"/>
  </r>
  <r>
    <x v="4"/>
    <x v="0"/>
    <x v="4"/>
    <x v="2"/>
    <n v="2134"/>
    <n v="250"/>
    <n v="300"/>
    <n v="640200"/>
    <n v="51216"/>
    <n v="588984"/>
    <n v="533500"/>
    <n v="55484"/>
    <n v="9.420289855072464E-2"/>
    <x v="6"/>
    <n v="9"/>
    <x v="6"/>
    <x v="3"/>
    <x v="0"/>
  </r>
  <r>
    <x v="4"/>
    <x v="4"/>
    <x v="4"/>
    <x v="2"/>
    <n v="808"/>
    <n v="250"/>
    <n v="300"/>
    <n v="242400"/>
    <n v="19392"/>
    <n v="223008"/>
    <n v="202000"/>
    <n v="21008"/>
    <n v="9.420289855072464E-2"/>
    <x v="12"/>
    <n v="12"/>
    <x v="2"/>
    <x v="0"/>
    <x v="1"/>
  </r>
  <r>
    <x v="0"/>
    <x v="0"/>
    <x v="5"/>
    <x v="2"/>
    <n v="708"/>
    <n v="260"/>
    <n v="20"/>
    <n v="14160"/>
    <n v="1132.8"/>
    <n v="13027.2"/>
    <n v="7080"/>
    <n v="5947.2000000000007"/>
    <n v="0.45652173913043481"/>
    <x v="1"/>
    <n v="6"/>
    <x v="1"/>
    <x v="1"/>
    <x v="0"/>
  </r>
  <r>
    <x v="0"/>
    <x v="4"/>
    <x v="5"/>
    <x v="2"/>
    <n v="2907"/>
    <n v="260"/>
    <n v="7"/>
    <n v="20349"/>
    <n v="1627.92"/>
    <n v="18721.080000000002"/>
    <n v="14535"/>
    <n v="4186.0800000000017"/>
    <n v="0.22360248447204975"/>
    <x v="1"/>
    <n v="6"/>
    <x v="1"/>
    <x v="1"/>
    <x v="0"/>
  </r>
  <r>
    <x v="0"/>
    <x v="1"/>
    <x v="5"/>
    <x v="2"/>
    <n v="1366"/>
    <n v="260"/>
    <n v="20"/>
    <n v="27320"/>
    <n v="2185.6"/>
    <n v="25134.400000000001"/>
    <n v="13660"/>
    <n v="11474.400000000001"/>
    <n v="0.45652173913043481"/>
    <x v="1"/>
    <n v="6"/>
    <x v="1"/>
    <x v="1"/>
    <x v="0"/>
  </r>
  <r>
    <x v="4"/>
    <x v="3"/>
    <x v="5"/>
    <x v="2"/>
    <n v="2460"/>
    <n v="260"/>
    <n v="300"/>
    <n v="738000"/>
    <n v="59040"/>
    <n v="678960"/>
    <n v="615000"/>
    <n v="63960"/>
    <n v="9.420289855072464E-2"/>
    <x v="1"/>
    <n v="6"/>
    <x v="1"/>
    <x v="1"/>
    <x v="0"/>
  </r>
  <r>
    <x v="0"/>
    <x v="1"/>
    <x v="5"/>
    <x v="2"/>
    <n v="1520"/>
    <n v="260"/>
    <n v="20"/>
    <n v="30400"/>
    <n v="2432"/>
    <n v="27968"/>
    <n v="15200"/>
    <n v="12768"/>
    <n v="0.45652173913043476"/>
    <x v="15"/>
    <n v="11"/>
    <x v="9"/>
    <x v="3"/>
    <x v="0"/>
  </r>
  <r>
    <x v="1"/>
    <x v="1"/>
    <x v="5"/>
    <x v="2"/>
    <n v="711"/>
    <n v="260"/>
    <n v="15"/>
    <n v="10665"/>
    <n v="853.2"/>
    <n v="9811.7999999999993"/>
    <n v="7110"/>
    <n v="2701.7999999999993"/>
    <n v="0.27536231884057966"/>
    <x v="2"/>
    <n v="12"/>
    <x v="2"/>
    <x v="0"/>
    <x v="0"/>
  </r>
  <r>
    <x v="2"/>
    <x v="3"/>
    <x v="5"/>
    <x v="2"/>
    <n v="1375"/>
    <n v="260"/>
    <n v="12"/>
    <n v="16500"/>
    <n v="1320"/>
    <n v="15180"/>
    <n v="4125"/>
    <n v="11055"/>
    <n v="0.72826086956521741"/>
    <x v="12"/>
    <n v="12"/>
    <x v="2"/>
    <x v="0"/>
    <x v="1"/>
  </r>
  <r>
    <x v="4"/>
    <x v="3"/>
    <x v="5"/>
    <x v="2"/>
    <n v="635"/>
    <n v="260"/>
    <n v="300"/>
    <n v="190500"/>
    <n v="15240"/>
    <n v="175260"/>
    <n v="158750"/>
    <n v="16510"/>
    <n v="9.420289855072464E-2"/>
    <x v="2"/>
    <n v="12"/>
    <x v="2"/>
    <x v="0"/>
    <x v="0"/>
  </r>
  <r>
    <x v="0"/>
    <x v="4"/>
    <x v="4"/>
    <x v="2"/>
    <n v="436.5"/>
    <n v="250"/>
    <n v="20"/>
    <n v="8730"/>
    <n v="698.40000000000009"/>
    <n v="8031.5999999999995"/>
    <n v="4365"/>
    <n v="3666.5999999999995"/>
    <n v="0.45652173913043476"/>
    <x v="4"/>
    <n v="7"/>
    <x v="4"/>
    <x v="1"/>
    <x v="0"/>
  </r>
  <r>
    <x v="4"/>
    <x v="0"/>
    <x v="0"/>
    <x v="2"/>
    <n v="1094"/>
    <n v="3"/>
    <n v="300"/>
    <n v="328200"/>
    <n v="29538"/>
    <n v="298662"/>
    <n v="273500"/>
    <n v="25162"/>
    <n v="8.4249084249084255E-2"/>
    <x v="1"/>
    <n v="6"/>
    <x v="1"/>
    <x v="1"/>
    <x v="0"/>
  </r>
  <r>
    <x v="2"/>
    <x v="3"/>
    <x v="0"/>
    <x v="2"/>
    <n v="367"/>
    <n v="3"/>
    <n v="12"/>
    <n v="4404"/>
    <n v="396.36"/>
    <n v="4007.64"/>
    <n v="1101"/>
    <n v="2906.64"/>
    <n v="0.72527472527472525"/>
    <x v="7"/>
    <n v="10"/>
    <x v="7"/>
    <x v="3"/>
    <x v="1"/>
  </r>
  <r>
    <x v="4"/>
    <x v="0"/>
    <x v="1"/>
    <x v="2"/>
    <n v="3802.5"/>
    <n v="5"/>
    <n v="300"/>
    <n v="1140750"/>
    <n v="102667.5"/>
    <n v="1038082.5"/>
    <n v="950625"/>
    <n v="87457.5"/>
    <n v="8.4249084249084255E-2"/>
    <x v="13"/>
    <n v="4"/>
    <x v="10"/>
    <x v="2"/>
    <x v="0"/>
  </r>
  <r>
    <x v="0"/>
    <x v="2"/>
    <x v="1"/>
    <x v="2"/>
    <n v="1666"/>
    <n v="5"/>
    <n v="350"/>
    <n v="583100"/>
    <n v="52479"/>
    <n v="530621"/>
    <n v="433160"/>
    <n v="97461"/>
    <n v="0.18367346938775511"/>
    <x v="14"/>
    <n v="5"/>
    <x v="11"/>
    <x v="2"/>
    <x v="0"/>
  </r>
  <r>
    <x v="4"/>
    <x v="2"/>
    <x v="1"/>
    <x v="2"/>
    <n v="322"/>
    <n v="5"/>
    <n v="300"/>
    <n v="96600"/>
    <n v="8694"/>
    <n v="87906"/>
    <n v="80500"/>
    <n v="7406"/>
    <n v="8.4249084249084255E-2"/>
    <x v="9"/>
    <n v="9"/>
    <x v="6"/>
    <x v="3"/>
    <x v="1"/>
  </r>
  <r>
    <x v="2"/>
    <x v="0"/>
    <x v="1"/>
    <x v="2"/>
    <n v="2321"/>
    <n v="5"/>
    <n v="12"/>
    <n v="27852"/>
    <n v="2506.6799999999998"/>
    <n v="25345.32"/>
    <n v="6963"/>
    <n v="18382.32"/>
    <n v="0.72527472527472525"/>
    <x v="15"/>
    <n v="11"/>
    <x v="9"/>
    <x v="3"/>
    <x v="0"/>
  </r>
  <r>
    <x v="3"/>
    <x v="2"/>
    <x v="1"/>
    <x v="2"/>
    <n v="1857"/>
    <n v="5"/>
    <n v="125"/>
    <n v="232125"/>
    <n v="20891.25"/>
    <n v="211233.75"/>
    <n v="222840"/>
    <n v="-11606.25"/>
    <n v="-5.4945054945054944E-2"/>
    <x v="11"/>
    <n v="11"/>
    <x v="9"/>
    <x v="3"/>
    <x v="1"/>
  </r>
  <r>
    <x v="0"/>
    <x v="0"/>
    <x v="1"/>
    <x v="2"/>
    <n v="1611"/>
    <n v="5"/>
    <n v="7"/>
    <n v="11277"/>
    <n v="1014.93"/>
    <n v="10262.07"/>
    <n v="8055"/>
    <n v="2207.0699999999997"/>
    <n v="0.21507064364207218"/>
    <x v="12"/>
    <n v="12"/>
    <x v="2"/>
    <x v="0"/>
    <x v="1"/>
  </r>
  <r>
    <x v="3"/>
    <x v="4"/>
    <x v="1"/>
    <x v="2"/>
    <n v="2797"/>
    <n v="5"/>
    <n v="125"/>
    <n v="349625"/>
    <n v="31466.25"/>
    <n v="318158.75"/>
    <n v="335640"/>
    <n v="-17481.25"/>
    <n v="-5.4945054945054944E-2"/>
    <x v="2"/>
    <n v="12"/>
    <x v="2"/>
    <x v="0"/>
    <x v="0"/>
  </r>
  <r>
    <x v="4"/>
    <x v="1"/>
    <x v="1"/>
    <x v="2"/>
    <n v="334"/>
    <n v="5"/>
    <n v="300"/>
    <n v="100200"/>
    <n v="9018"/>
    <n v="91182"/>
    <n v="83500"/>
    <n v="7682"/>
    <n v="8.4249084249084255E-2"/>
    <x v="12"/>
    <n v="12"/>
    <x v="2"/>
    <x v="0"/>
    <x v="1"/>
  </r>
  <r>
    <x v="4"/>
    <x v="3"/>
    <x v="2"/>
    <x v="2"/>
    <n v="2565"/>
    <n v="10"/>
    <n v="300"/>
    <n v="769500"/>
    <n v="69255"/>
    <n v="700245"/>
    <n v="641250"/>
    <n v="58995"/>
    <n v="8.4249084249084255E-2"/>
    <x v="0"/>
    <n v="1"/>
    <x v="0"/>
    <x v="0"/>
    <x v="0"/>
  </r>
  <r>
    <x v="0"/>
    <x v="3"/>
    <x v="2"/>
    <x v="2"/>
    <n v="2417"/>
    <n v="10"/>
    <n v="350"/>
    <n v="845950"/>
    <n v="76135.5"/>
    <n v="769814.5"/>
    <n v="628420"/>
    <n v="141394.5"/>
    <n v="0.18367346938775511"/>
    <x v="0"/>
    <n v="1"/>
    <x v="0"/>
    <x v="0"/>
    <x v="0"/>
  </r>
  <r>
    <x v="1"/>
    <x v="4"/>
    <x v="2"/>
    <x v="2"/>
    <n v="3675"/>
    <n v="10"/>
    <n v="15"/>
    <n v="55125"/>
    <n v="4961.25"/>
    <n v="50163.75"/>
    <n v="36750"/>
    <n v="13413.75"/>
    <n v="0.26739926739926739"/>
    <x v="13"/>
    <n v="4"/>
    <x v="10"/>
    <x v="2"/>
    <x v="0"/>
  </r>
  <r>
    <x v="4"/>
    <x v="0"/>
    <x v="2"/>
    <x v="2"/>
    <n v="1094"/>
    <n v="10"/>
    <n v="300"/>
    <n v="328200"/>
    <n v="29538"/>
    <n v="298662"/>
    <n v="273500"/>
    <n v="25162"/>
    <n v="8.4249084249084255E-2"/>
    <x v="1"/>
    <n v="6"/>
    <x v="1"/>
    <x v="1"/>
    <x v="0"/>
  </r>
  <r>
    <x v="1"/>
    <x v="2"/>
    <x v="2"/>
    <x v="2"/>
    <n v="1227"/>
    <n v="10"/>
    <n v="15"/>
    <n v="18405"/>
    <n v="1656.45"/>
    <n v="16748.55"/>
    <n v="12270"/>
    <n v="4478.5499999999993"/>
    <n v="0.26739926739926739"/>
    <x v="10"/>
    <n v="10"/>
    <x v="7"/>
    <x v="3"/>
    <x v="0"/>
  </r>
  <r>
    <x v="2"/>
    <x v="3"/>
    <x v="2"/>
    <x v="2"/>
    <n v="367"/>
    <n v="10"/>
    <n v="12"/>
    <n v="4404"/>
    <n v="396.36"/>
    <n v="4007.64"/>
    <n v="1101"/>
    <n v="2906.64"/>
    <n v="0.72527472527472525"/>
    <x v="7"/>
    <n v="10"/>
    <x v="7"/>
    <x v="3"/>
    <x v="1"/>
  </r>
  <r>
    <x v="4"/>
    <x v="2"/>
    <x v="2"/>
    <x v="2"/>
    <n v="1324"/>
    <n v="10"/>
    <n v="300"/>
    <n v="397200"/>
    <n v="35748"/>
    <n v="361452"/>
    <n v="331000"/>
    <n v="30452"/>
    <n v="8.4249084249084255E-2"/>
    <x v="15"/>
    <n v="11"/>
    <x v="9"/>
    <x v="3"/>
    <x v="0"/>
  </r>
  <r>
    <x v="2"/>
    <x v="1"/>
    <x v="2"/>
    <x v="2"/>
    <n v="1775"/>
    <n v="10"/>
    <n v="12"/>
    <n v="21300"/>
    <n v="1917"/>
    <n v="19383"/>
    <n v="5325"/>
    <n v="14058"/>
    <n v="0.72527472527472525"/>
    <x v="11"/>
    <n v="11"/>
    <x v="9"/>
    <x v="3"/>
    <x v="1"/>
  </r>
  <r>
    <x v="3"/>
    <x v="4"/>
    <x v="2"/>
    <x v="2"/>
    <n v="2797"/>
    <n v="10"/>
    <n v="125"/>
    <n v="349625"/>
    <n v="31466.25"/>
    <n v="318158.75"/>
    <n v="335640"/>
    <n v="-17481.25"/>
    <n v="-5.4945054945054944E-2"/>
    <x v="2"/>
    <n v="12"/>
    <x v="2"/>
    <x v="0"/>
    <x v="0"/>
  </r>
  <r>
    <x v="1"/>
    <x v="3"/>
    <x v="3"/>
    <x v="2"/>
    <n v="245"/>
    <n v="120"/>
    <n v="15"/>
    <n v="3675"/>
    <n v="330.75"/>
    <n v="3344.25"/>
    <n v="2450"/>
    <n v="894.25"/>
    <n v="0.26739926739926739"/>
    <x v="14"/>
    <n v="5"/>
    <x v="11"/>
    <x v="2"/>
    <x v="0"/>
  </r>
  <r>
    <x v="4"/>
    <x v="0"/>
    <x v="3"/>
    <x v="2"/>
    <n v="3793.5"/>
    <n v="120"/>
    <n v="300"/>
    <n v="1138050"/>
    <n v="102424.5"/>
    <n v="1035625.5"/>
    <n v="948375"/>
    <n v="87250.5"/>
    <n v="8.4249084249084255E-2"/>
    <x v="4"/>
    <n v="7"/>
    <x v="4"/>
    <x v="1"/>
    <x v="0"/>
  </r>
  <r>
    <x v="0"/>
    <x v="1"/>
    <x v="3"/>
    <x v="2"/>
    <n v="1307"/>
    <n v="120"/>
    <n v="350"/>
    <n v="457450"/>
    <n v="41170.5"/>
    <n v="416279.5"/>
    <n v="339820"/>
    <n v="76459.5"/>
    <n v="0.18367346938775511"/>
    <x v="4"/>
    <n v="7"/>
    <x v="4"/>
    <x v="1"/>
    <x v="0"/>
  </r>
  <r>
    <x v="3"/>
    <x v="0"/>
    <x v="3"/>
    <x v="2"/>
    <n v="567"/>
    <n v="120"/>
    <n v="125"/>
    <n v="70875"/>
    <n v="6378.75"/>
    <n v="64496.25"/>
    <n v="68040"/>
    <n v="-3543.75"/>
    <n v="-5.4945054945054944E-2"/>
    <x v="6"/>
    <n v="9"/>
    <x v="6"/>
    <x v="3"/>
    <x v="0"/>
  </r>
  <r>
    <x v="3"/>
    <x v="3"/>
    <x v="3"/>
    <x v="2"/>
    <n v="2110"/>
    <n v="120"/>
    <n v="125"/>
    <n v="263750"/>
    <n v="23737.5"/>
    <n v="240012.5"/>
    <n v="253200"/>
    <n v="-13187.5"/>
    <n v="-5.4945054945054944E-2"/>
    <x v="6"/>
    <n v="9"/>
    <x v="6"/>
    <x v="3"/>
    <x v="0"/>
  </r>
  <r>
    <x v="0"/>
    <x v="0"/>
    <x v="3"/>
    <x v="2"/>
    <n v="1269"/>
    <n v="120"/>
    <n v="350"/>
    <n v="444150"/>
    <n v="39973.5"/>
    <n v="404176.5"/>
    <n v="329940"/>
    <n v="74236.5"/>
    <n v="0.18367346938775511"/>
    <x v="10"/>
    <n v="10"/>
    <x v="7"/>
    <x v="3"/>
    <x v="0"/>
  </r>
  <r>
    <x v="2"/>
    <x v="4"/>
    <x v="4"/>
    <x v="2"/>
    <n v="1956"/>
    <n v="250"/>
    <n v="12"/>
    <n v="23472"/>
    <n v="2112.48"/>
    <n v="21359.52"/>
    <n v="5868"/>
    <n v="15491.52"/>
    <n v="0.72527472527472525"/>
    <x v="0"/>
    <n v="1"/>
    <x v="0"/>
    <x v="0"/>
    <x v="0"/>
  </r>
  <r>
    <x v="4"/>
    <x v="1"/>
    <x v="4"/>
    <x v="2"/>
    <n v="2659"/>
    <n v="250"/>
    <n v="300"/>
    <n v="797700"/>
    <n v="71793"/>
    <n v="725907"/>
    <n v="664750"/>
    <n v="61157"/>
    <n v="8.4249084249084255E-2"/>
    <x v="8"/>
    <n v="2"/>
    <x v="8"/>
    <x v="0"/>
    <x v="0"/>
  </r>
  <r>
    <x v="0"/>
    <x v="4"/>
    <x v="4"/>
    <x v="2"/>
    <n v="1351.5"/>
    <n v="250"/>
    <n v="350"/>
    <n v="473025"/>
    <n v="42572.25"/>
    <n v="430452.75"/>
    <n v="351390"/>
    <n v="79062.75"/>
    <n v="0.18367346938775511"/>
    <x v="13"/>
    <n v="4"/>
    <x v="10"/>
    <x v="2"/>
    <x v="0"/>
  </r>
  <r>
    <x v="2"/>
    <x v="1"/>
    <x v="4"/>
    <x v="2"/>
    <n v="880"/>
    <n v="250"/>
    <n v="12"/>
    <n v="10560"/>
    <n v="950.4"/>
    <n v="9609.6"/>
    <n v="2640"/>
    <n v="6969.6"/>
    <n v="0.72527472527472525"/>
    <x v="14"/>
    <n v="5"/>
    <x v="11"/>
    <x v="2"/>
    <x v="0"/>
  </r>
  <r>
    <x v="4"/>
    <x v="4"/>
    <x v="4"/>
    <x v="2"/>
    <n v="1867"/>
    <n v="250"/>
    <n v="300"/>
    <n v="560100"/>
    <n v="50409"/>
    <n v="509691"/>
    <n v="466750"/>
    <n v="42941"/>
    <n v="8.4249084249084255E-2"/>
    <x v="6"/>
    <n v="9"/>
    <x v="6"/>
    <x v="3"/>
    <x v="0"/>
  </r>
  <r>
    <x v="2"/>
    <x v="2"/>
    <x v="4"/>
    <x v="2"/>
    <n v="2234"/>
    <n v="250"/>
    <n v="12"/>
    <n v="26808"/>
    <n v="2412.7199999999998"/>
    <n v="24395.279999999999"/>
    <n v="6702"/>
    <n v="17693.28"/>
    <n v="0.72527472527472525"/>
    <x v="9"/>
    <n v="9"/>
    <x v="6"/>
    <x v="3"/>
    <x v="1"/>
  </r>
  <r>
    <x v="1"/>
    <x v="2"/>
    <x v="4"/>
    <x v="2"/>
    <n v="1227"/>
    <n v="250"/>
    <n v="15"/>
    <n v="18405"/>
    <n v="1656.45"/>
    <n v="16748.55"/>
    <n v="12270"/>
    <n v="4478.5499999999993"/>
    <n v="0.26739926739926739"/>
    <x v="10"/>
    <n v="10"/>
    <x v="7"/>
    <x v="3"/>
    <x v="0"/>
  </r>
  <r>
    <x v="3"/>
    <x v="3"/>
    <x v="4"/>
    <x v="2"/>
    <n v="877"/>
    <n v="250"/>
    <n v="125"/>
    <n v="109625"/>
    <n v="9866.25"/>
    <n v="99758.75"/>
    <n v="105240"/>
    <n v="-5481.25"/>
    <n v="-5.4945054945054944E-2"/>
    <x v="15"/>
    <n v="11"/>
    <x v="9"/>
    <x v="3"/>
    <x v="0"/>
  </r>
  <r>
    <x v="0"/>
    <x v="4"/>
    <x v="5"/>
    <x v="2"/>
    <n v="2071"/>
    <n v="260"/>
    <n v="350"/>
    <n v="724850"/>
    <n v="65236.5"/>
    <n v="659613.5"/>
    <n v="538460"/>
    <n v="121153.5"/>
    <n v="0.18367346938775511"/>
    <x v="6"/>
    <n v="9"/>
    <x v="6"/>
    <x v="3"/>
    <x v="0"/>
  </r>
  <r>
    <x v="0"/>
    <x v="0"/>
    <x v="5"/>
    <x v="2"/>
    <n v="1269"/>
    <n v="260"/>
    <n v="350"/>
    <n v="444150"/>
    <n v="39973.5"/>
    <n v="404176.5"/>
    <n v="329940"/>
    <n v="74236.5"/>
    <n v="0.18367346938775511"/>
    <x v="10"/>
    <n v="10"/>
    <x v="7"/>
    <x v="3"/>
    <x v="0"/>
  </r>
  <r>
    <x v="1"/>
    <x v="1"/>
    <x v="5"/>
    <x v="2"/>
    <n v="970"/>
    <n v="260"/>
    <n v="15"/>
    <n v="14550"/>
    <n v="1309.5"/>
    <n v="13240.5"/>
    <n v="9700"/>
    <n v="3540.5"/>
    <n v="0.26739926739926739"/>
    <x v="11"/>
    <n v="11"/>
    <x v="9"/>
    <x v="3"/>
    <x v="1"/>
  </r>
  <r>
    <x v="0"/>
    <x v="3"/>
    <x v="5"/>
    <x v="2"/>
    <n v="1694"/>
    <n v="260"/>
    <n v="20"/>
    <n v="33880"/>
    <n v="3049.2"/>
    <n v="30830.799999999999"/>
    <n v="16940"/>
    <n v="13890.8"/>
    <n v="0.45054945054945056"/>
    <x v="15"/>
    <n v="11"/>
    <x v="9"/>
    <x v="3"/>
    <x v="0"/>
  </r>
  <r>
    <x v="0"/>
    <x v="1"/>
    <x v="0"/>
    <x v="2"/>
    <n v="663"/>
    <n v="3"/>
    <n v="20"/>
    <n v="13260"/>
    <n v="1193.4000000000001"/>
    <n v="12066.6"/>
    <n v="6630"/>
    <n v="5436.6"/>
    <n v="0.45054945054945056"/>
    <x v="14"/>
    <n v="5"/>
    <x v="11"/>
    <x v="2"/>
    <x v="0"/>
  </r>
  <r>
    <x v="0"/>
    <x v="0"/>
    <x v="0"/>
    <x v="2"/>
    <n v="819"/>
    <n v="3"/>
    <n v="7"/>
    <n v="5733"/>
    <n v="515.97"/>
    <n v="5217.03"/>
    <n v="4095"/>
    <n v="1122.03"/>
    <n v="0.21507064364207221"/>
    <x v="4"/>
    <n v="7"/>
    <x v="4"/>
    <x v="1"/>
    <x v="0"/>
  </r>
  <r>
    <x v="2"/>
    <x v="1"/>
    <x v="0"/>
    <x v="2"/>
    <n v="1580"/>
    <n v="3"/>
    <n v="12"/>
    <n v="18960"/>
    <n v="1706.4"/>
    <n v="17253.599999999999"/>
    <n v="4740"/>
    <n v="12513.599999999999"/>
    <n v="0.72527472527472525"/>
    <x v="6"/>
    <n v="9"/>
    <x v="6"/>
    <x v="3"/>
    <x v="0"/>
  </r>
  <r>
    <x v="0"/>
    <x v="3"/>
    <x v="0"/>
    <x v="2"/>
    <n v="521"/>
    <n v="3"/>
    <n v="7"/>
    <n v="3647"/>
    <n v="328.23"/>
    <n v="3318.77"/>
    <n v="2605"/>
    <n v="713.77"/>
    <n v="0.21507064364207221"/>
    <x v="2"/>
    <n v="12"/>
    <x v="2"/>
    <x v="0"/>
    <x v="0"/>
  </r>
  <r>
    <x v="0"/>
    <x v="4"/>
    <x v="2"/>
    <x v="2"/>
    <n v="973"/>
    <n v="10"/>
    <n v="20"/>
    <n v="19460"/>
    <n v="1751.4"/>
    <n v="17708.599999999999"/>
    <n v="9730"/>
    <n v="7978.5999999999985"/>
    <n v="0.4505494505494505"/>
    <x v="3"/>
    <n v="3"/>
    <x v="3"/>
    <x v="2"/>
    <x v="0"/>
  </r>
  <r>
    <x v="0"/>
    <x v="3"/>
    <x v="2"/>
    <x v="2"/>
    <n v="1038"/>
    <n v="10"/>
    <n v="20"/>
    <n v="20760"/>
    <n v="1868.4"/>
    <n v="18891.599999999999"/>
    <n v="10380"/>
    <n v="8511.5999999999985"/>
    <n v="0.4505494505494505"/>
    <x v="1"/>
    <n v="6"/>
    <x v="1"/>
    <x v="1"/>
    <x v="0"/>
  </r>
  <r>
    <x v="0"/>
    <x v="1"/>
    <x v="2"/>
    <x v="2"/>
    <n v="360"/>
    <n v="10"/>
    <n v="7"/>
    <n v="2520"/>
    <n v="226.8"/>
    <n v="2293.1999999999998"/>
    <n v="1800"/>
    <n v="493.19999999999982"/>
    <n v="0.21507064364207215"/>
    <x v="10"/>
    <n v="10"/>
    <x v="7"/>
    <x v="3"/>
    <x v="0"/>
  </r>
  <r>
    <x v="2"/>
    <x v="2"/>
    <x v="3"/>
    <x v="2"/>
    <n v="1967"/>
    <n v="120"/>
    <n v="12"/>
    <n v="23604"/>
    <n v="2124.36"/>
    <n v="21479.64"/>
    <n v="5901"/>
    <n v="15578.64"/>
    <n v="0.72527472527472525"/>
    <x v="3"/>
    <n v="3"/>
    <x v="3"/>
    <x v="2"/>
    <x v="0"/>
  </r>
  <r>
    <x v="1"/>
    <x v="3"/>
    <x v="3"/>
    <x v="2"/>
    <n v="2628"/>
    <n v="120"/>
    <n v="15"/>
    <n v="39420"/>
    <n v="3547.8"/>
    <n v="35872.199999999997"/>
    <n v="26280"/>
    <n v="9592.1999999999971"/>
    <n v="0.26739926739926734"/>
    <x v="13"/>
    <n v="4"/>
    <x v="10"/>
    <x v="2"/>
    <x v="0"/>
  </r>
  <r>
    <x v="0"/>
    <x v="1"/>
    <x v="4"/>
    <x v="2"/>
    <n v="360"/>
    <n v="250"/>
    <n v="7"/>
    <n v="2520"/>
    <n v="226.8"/>
    <n v="2293.1999999999998"/>
    <n v="1800"/>
    <n v="493.19999999999982"/>
    <n v="0.21507064364207215"/>
    <x v="10"/>
    <n v="10"/>
    <x v="7"/>
    <x v="3"/>
    <x v="0"/>
  </r>
  <r>
    <x v="0"/>
    <x v="2"/>
    <x v="4"/>
    <x v="2"/>
    <n v="2682"/>
    <n v="250"/>
    <n v="20"/>
    <n v="53640"/>
    <n v="4827.6000000000004"/>
    <n v="48812.4"/>
    <n v="26820"/>
    <n v="21992.400000000001"/>
    <n v="0.45054945054945056"/>
    <x v="11"/>
    <n v="11"/>
    <x v="9"/>
    <x v="3"/>
    <x v="1"/>
  </r>
  <r>
    <x v="0"/>
    <x v="3"/>
    <x v="4"/>
    <x v="2"/>
    <n v="521"/>
    <n v="250"/>
    <n v="7"/>
    <n v="3647"/>
    <n v="328.23"/>
    <n v="3318.77"/>
    <n v="2605"/>
    <n v="713.77"/>
    <n v="0.21507064364207221"/>
    <x v="2"/>
    <n v="12"/>
    <x v="2"/>
    <x v="0"/>
    <x v="0"/>
  </r>
  <r>
    <x v="0"/>
    <x v="3"/>
    <x v="5"/>
    <x v="2"/>
    <n v="1038"/>
    <n v="260"/>
    <n v="20"/>
    <n v="20760"/>
    <n v="1868.4"/>
    <n v="18891.599999999999"/>
    <n v="10380"/>
    <n v="8511.5999999999985"/>
    <n v="0.4505494505494505"/>
    <x v="1"/>
    <n v="6"/>
    <x v="1"/>
    <x v="1"/>
    <x v="0"/>
  </r>
  <r>
    <x v="1"/>
    <x v="0"/>
    <x v="5"/>
    <x v="2"/>
    <n v="1630.5"/>
    <n v="260"/>
    <n v="15"/>
    <n v="24457.5"/>
    <n v="2201.1750000000002"/>
    <n v="22256.324999999997"/>
    <n v="16305"/>
    <n v="5951.3249999999989"/>
    <n v="0.26739926739926739"/>
    <x v="4"/>
    <n v="7"/>
    <x v="4"/>
    <x v="1"/>
    <x v="0"/>
  </r>
  <r>
    <x v="2"/>
    <x v="2"/>
    <x v="5"/>
    <x v="2"/>
    <n v="306"/>
    <n v="260"/>
    <n v="12"/>
    <n v="3672"/>
    <n v="330.48"/>
    <n v="3341.52"/>
    <n v="918"/>
    <n v="2423.52"/>
    <n v="0.72527472527472525"/>
    <x v="12"/>
    <n v="12"/>
    <x v="2"/>
    <x v="0"/>
    <x v="1"/>
  </r>
  <r>
    <x v="2"/>
    <x v="4"/>
    <x v="0"/>
    <x v="3"/>
    <n v="386"/>
    <n v="3"/>
    <n v="12"/>
    <n v="4632"/>
    <n v="463.2"/>
    <n v="4168.8"/>
    <n v="1158"/>
    <n v="3010.8"/>
    <n v="0.72222222222222221"/>
    <x v="7"/>
    <n v="10"/>
    <x v="7"/>
    <x v="3"/>
    <x v="1"/>
  </r>
  <r>
    <x v="0"/>
    <x v="4"/>
    <x v="1"/>
    <x v="3"/>
    <n v="2328"/>
    <n v="5"/>
    <n v="7"/>
    <n v="16296"/>
    <n v="1629.6"/>
    <n v="14666.4"/>
    <n v="11640"/>
    <n v="3026.3999999999996"/>
    <n v="0.20634920634920634"/>
    <x v="6"/>
    <n v="9"/>
    <x v="6"/>
    <x v="3"/>
    <x v="0"/>
  </r>
  <r>
    <x v="2"/>
    <x v="4"/>
    <x v="2"/>
    <x v="3"/>
    <n v="386"/>
    <n v="10"/>
    <n v="12"/>
    <n v="4632"/>
    <n v="463.2"/>
    <n v="4168.8"/>
    <n v="1158"/>
    <n v="3010.8"/>
    <n v="0.72222222222222221"/>
    <x v="7"/>
    <n v="10"/>
    <x v="7"/>
    <x v="3"/>
    <x v="1"/>
  </r>
  <r>
    <x v="3"/>
    <x v="4"/>
    <x v="0"/>
    <x v="3"/>
    <n v="3445.5"/>
    <n v="3"/>
    <n v="125"/>
    <n v="430687.5"/>
    <n v="43068.75"/>
    <n v="387618.75"/>
    <n v="413460"/>
    <n v="-25841.25"/>
    <n v="-6.6666666666666666E-2"/>
    <x v="13"/>
    <n v="4"/>
    <x v="10"/>
    <x v="2"/>
    <x v="0"/>
  </r>
  <r>
    <x v="3"/>
    <x v="2"/>
    <x v="0"/>
    <x v="3"/>
    <n v="1482"/>
    <n v="3"/>
    <n v="125"/>
    <n v="185250"/>
    <n v="18525"/>
    <n v="166725"/>
    <n v="177840"/>
    <n v="-11115"/>
    <n v="-6.6666666666666666E-2"/>
    <x v="12"/>
    <n v="12"/>
    <x v="2"/>
    <x v="0"/>
    <x v="1"/>
  </r>
  <r>
    <x v="0"/>
    <x v="4"/>
    <x v="1"/>
    <x v="3"/>
    <n v="2313"/>
    <n v="5"/>
    <n v="350"/>
    <n v="809550"/>
    <n v="80955"/>
    <n v="728595"/>
    <n v="601380"/>
    <n v="127215"/>
    <n v="0.17460317460317459"/>
    <x v="14"/>
    <n v="5"/>
    <x v="11"/>
    <x v="2"/>
    <x v="0"/>
  </r>
  <r>
    <x v="3"/>
    <x v="4"/>
    <x v="1"/>
    <x v="3"/>
    <n v="1804"/>
    <n v="5"/>
    <n v="125"/>
    <n v="225500"/>
    <n v="22550"/>
    <n v="202950"/>
    <n v="216480"/>
    <n v="-13530"/>
    <n v="-6.6666666666666666E-2"/>
    <x v="11"/>
    <n v="11"/>
    <x v="9"/>
    <x v="3"/>
    <x v="1"/>
  </r>
  <r>
    <x v="1"/>
    <x v="2"/>
    <x v="1"/>
    <x v="3"/>
    <n v="2072"/>
    <n v="5"/>
    <n v="15"/>
    <n v="31080"/>
    <n v="3108"/>
    <n v="27972"/>
    <n v="20720"/>
    <n v="7252"/>
    <n v="0.25925925925925924"/>
    <x v="2"/>
    <n v="12"/>
    <x v="2"/>
    <x v="0"/>
    <x v="0"/>
  </r>
  <r>
    <x v="0"/>
    <x v="2"/>
    <x v="2"/>
    <x v="3"/>
    <n v="1954"/>
    <n v="10"/>
    <n v="20"/>
    <n v="39080"/>
    <n v="3908"/>
    <n v="35172"/>
    <n v="19540"/>
    <n v="15632"/>
    <n v="0.44444444444444442"/>
    <x v="3"/>
    <n v="3"/>
    <x v="3"/>
    <x v="2"/>
    <x v="0"/>
  </r>
  <r>
    <x v="4"/>
    <x v="3"/>
    <x v="2"/>
    <x v="3"/>
    <n v="591"/>
    <n v="10"/>
    <n v="300"/>
    <n v="177300"/>
    <n v="17730"/>
    <n v="159570"/>
    <n v="147750"/>
    <n v="11820"/>
    <n v="7.407407407407407E-2"/>
    <x v="14"/>
    <n v="5"/>
    <x v="11"/>
    <x v="2"/>
    <x v="0"/>
  </r>
  <r>
    <x v="1"/>
    <x v="2"/>
    <x v="2"/>
    <x v="3"/>
    <n v="2167"/>
    <n v="10"/>
    <n v="15"/>
    <n v="32505"/>
    <n v="3250.5"/>
    <n v="29254.5"/>
    <n v="21670"/>
    <n v="7584.5"/>
    <n v="0.25925925925925924"/>
    <x v="7"/>
    <n v="10"/>
    <x v="7"/>
    <x v="3"/>
    <x v="1"/>
  </r>
  <r>
    <x v="0"/>
    <x v="1"/>
    <x v="2"/>
    <x v="3"/>
    <n v="241"/>
    <n v="10"/>
    <n v="20"/>
    <n v="4820"/>
    <n v="482"/>
    <n v="4338"/>
    <n v="2410"/>
    <n v="1928"/>
    <n v="0.44444444444444442"/>
    <x v="10"/>
    <n v="10"/>
    <x v="7"/>
    <x v="3"/>
    <x v="0"/>
  </r>
  <r>
    <x v="1"/>
    <x v="1"/>
    <x v="3"/>
    <x v="3"/>
    <n v="681"/>
    <n v="120"/>
    <n v="15"/>
    <n v="10215"/>
    <n v="1021.5"/>
    <n v="9193.5"/>
    <n v="6810"/>
    <n v="2383.5"/>
    <n v="0.25925925925925924"/>
    <x v="0"/>
    <n v="1"/>
    <x v="0"/>
    <x v="0"/>
    <x v="0"/>
  </r>
  <r>
    <x v="1"/>
    <x v="1"/>
    <x v="3"/>
    <x v="3"/>
    <n v="510"/>
    <n v="120"/>
    <n v="15"/>
    <n v="7650"/>
    <n v="765"/>
    <n v="6885"/>
    <n v="5100"/>
    <n v="1785"/>
    <n v="0.25925925925925924"/>
    <x v="13"/>
    <n v="4"/>
    <x v="10"/>
    <x v="2"/>
    <x v="0"/>
  </r>
  <r>
    <x v="1"/>
    <x v="4"/>
    <x v="3"/>
    <x v="3"/>
    <n v="790"/>
    <n v="120"/>
    <n v="15"/>
    <n v="11850"/>
    <n v="1185"/>
    <n v="10665"/>
    <n v="7900"/>
    <n v="2765"/>
    <n v="0.25925925925925924"/>
    <x v="14"/>
    <n v="5"/>
    <x v="11"/>
    <x v="2"/>
    <x v="0"/>
  </r>
  <r>
    <x v="0"/>
    <x v="2"/>
    <x v="3"/>
    <x v="3"/>
    <n v="639"/>
    <n v="120"/>
    <n v="350"/>
    <n v="223650"/>
    <n v="22365"/>
    <n v="201285"/>
    <n v="166140"/>
    <n v="35145"/>
    <n v="0.17460317460317459"/>
    <x v="4"/>
    <n v="7"/>
    <x v="4"/>
    <x v="1"/>
    <x v="0"/>
  </r>
  <r>
    <x v="3"/>
    <x v="4"/>
    <x v="3"/>
    <x v="3"/>
    <n v="1596"/>
    <n v="120"/>
    <n v="125"/>
    <n v="199500"/>
    <n v="19950"/>
    <n v="179550"/>
    <n v="191520"/>
    <n v="-11970"/>
    <n v="-6.6666666666666666E-2"/>
    <x v="6"/>
    <n v="9"/>
    <x v="6"/>
    <x v="3"/>
    <x v="0"/>
  </r>
  <r>
    <x v="4"/>
    <x v="4"/>
    <x v="3"/>
    <x v="3"/>
    <n v="2294"/>
    <n v="120"/>
    <n v="300"/>
    <n v="688200"/>
    <n v="68820"/>
    <n v="619380"/>
    <n v="573500"/>
    <n v="45880"/>
    <n v="7.407407407407407E-2"/>
    <x v="7"/>
    <n v="10"/>
    <x v="7"/>
    <x v="3"/>
    <x v="1"/>
  </r>
  <r>
    <x v="0"/>
    <x v="1"/>
    <x v="3"/>
    <x v="3"/>
    <n v="241"/>
    <n v="120"/>
    <n v="20"/>
    <n v="4820"/>
    <n v="482"/>
    <n v="4338"/>
    <n v="2410"/>
    <n v="1928"/>
    <n v="0.44444444444444442"/>
    <x v="10"/>
    <n v="10"/>
    <x v="7"/>
    <x v="3"/>
    <x v="0"/>
  </r>
  <r>
    <x v="0"/>
    <x v="1"/>
    <x v="3"/>
    <x v="3"/>
    <n v="2665"/>
    <n v="120"/>
    <n v="7"/>
    <n v="18655"/>
    <n v="1865.5"/>
    <n v="16789.5"/>
    <n v="13325"/>
    <n v="3464.5"/>
    <n v="0.20634920634920634"/>
    <x v="15"/>
    <n v="11"/>
    <x v="9"/>
    <x v="3"/>
    <x v="0"/>
  </r>
  <r>
    <x v="3"/>
    <x v="0"/>
    <x v="3"/>
    <x v="3"/>
    <n v="1916"/>
    <n v="120"/>
    <n v="125"/>
    <n v="239500"/>
    <n v="23950"/>
    <n v="215550"/>
    <n v="229920"/>
    <n v="-14370"/>
    <n v="-6.6666666666666666E-2"/>
    <x v="12"/>
    <n v="12"/>
    <x v="2"/>
    <x v="0"/>
    <x v="1"/>
  </r>
  <r>
    <x v="4"/>
    <x v="2"/>
    <x v="3"/>
    <x v="3"/>
    <n v="853"/>
    <n v="120"/>
    <n v="300"/>
    <n v="255900"/>
    <n v="25590"/>
    <n v="230310"/>
    <n v="213250"/>
    <n v="17060"/>
    <n v="7.407407407407407E-2"/>
    <x v="2"/>
    <n v="12"/>
    <x v="2"/>
    <x v="0"/>
    <x v="0"/>
  </r>
  <r>
    <x v="3"/>
    <x v="3"/>
    <x v="4"/>
    <x v="3"/>
    <n v="341"/>
    <n v="250"/>
    <n v="125"/>
    <n v="42625"/>
    <n v="4262.5"/>
    <n v="38362.5"/>
    <n v="40920"/>
    <n v="-2557.5"/>
    <n v="-6.6666666666666666E-2"/>
    <x v="14"/>
    <n v="5"/>
    <x v="11"/>
    <x v="2"/>
    <x v="0"/>
  </r>
  <r>
    <x v="1"/>
    <x v="3"/>
    <x v="4"/>
    <x v="3"/>
    <n v="641"/>
    <n v="250"/>
    <n v="15"/>
    <n v="9615"/>
    <n v="961.5"/>
    <n v="8653.5"/>
    <n v="6410"/>
    <n v="2243.5"/>
    <n v="0.25925925925925924"/>
    <x v="4"/>
    <n v="7"/>
    <x v="4"/>
    <x v="1"/>
    <x v="0"/>
  </r>
  <r>
    <x v="0"/>
    <x v="4"/>
    <x v="4"/>
    <x v="3"/>
    <n v="2807"/>
    <n v="250"/>
    <n v="350"/>
    <n v="982450"/>
    <n v="98245"/>
    <n v="884205"/>
    <n v="729820"/>
    <n v="154385"/>
    <n v="0.17460317460317459"/>
    <x v="5"/>
    <n v="8"/>
    <x v="5"/>
    <x v="1"/>
    <x v="0"/>
  </r>
  <r>
    <x v="4"/>
    <x v="3"/>
    <x v="4"/>
    <x v="3"/>
    <n v="432"/>
    <n v="250"/>
    <n v="300"/>
    <n v="129600"/>
    <n v="12960"/>
    <n v="116640"/>
    <n v="108000"/>
    <n v="8640"/>
    <n v="7.407407407407407E-2"/>
    <x v="6"/>
    <n v="9"/>
    <x v="6"/>
    <x v="3"/>
    <x v="0"/>
  </r>
  <r>
    <x v="4"/>
    <x v="4"/>
    <x v="4"/>
    <x v="3"/>
    <n v="2294"/>
    <n v="250"/>
    <n v="300"/>
    <n v="688200"/>
    <n v="68820"/>
    <n v="619380"/>
    <n v="573500"/>
    <n v="45880"/>
    <n v="7.407407407407407E-2"/>
    <x v="7"/>
    <n v="10"/>
    <x v="7"/>
    <x v="3"/>
    <x v="1"/>
  </r>
  <r>
    <x v="1"/>
    <x v="2"/>
    <x v="4"/>
    <x v="3"/>
    <n v="2167"/>
    <n v="250"/>
    <n v="15"/>
    <n v="32505"/>
    <n v="3250.5"/>
    <n v="29254.5"/>
    <n v="21670"/>
    <n v="7584.5"/>
    <n v="0.25925925925925924"/>
    <x v="7"/>
    <n v="10"/>
    <x v="7"/>
    <x v="3"/>
    <x v="1"/>
  </r>
  <r>
    <x v="3"/>
    <x v="0"/>
    <x v="4"/>
    <x v="3"/>
    <n v="2529"/>
    <n v="250"/>
    <n v="125"/>
    <n v="316125"/>
    <n v="31612.5"/>
    <n v="284512.5"/>
    <n v="303480"/>
    <n v="-18967.5"/>
    <n v="-6.6666666666666666E-2"/>
    <x v="15"/>
    <n v="11"/>
    <x v="9"/>
    <x v="3"/>
    <x v="0"/>
  </r>
  <r>
    <x v="0"/>
    <x v="1"/>
    <x v="4"/>
    <x v="3"/>
    <n v="1870"/>
    <n v="250"/>
    <n v="350"/>
    <n v="654500"/>
    <n v="65450"/>
    <n v="589050"/>
    <n v="486200"/>
    <n v="102850"/>
    <n v="0.17460317460317459"/>
    <x v="12"/>
    <n v="12"/>
    <x v="2"/>
    <x v="0"/>
    <x v="1"/>
  </r>
  <r>
    <x v="3"/>
    <x v="4"/>
    <x v="5"/>
    <x v="3"/>
    <n v="579"/>
    <n v="260"/>
    <n v="125"/>
    <n v="72375"/>
    <n v="7237.5"/>
    <n v="65137.5"/>
    <n v="69480"/>
    <n v="-4342.5"/>
    <n v="-6.6666666666666666E-2"/>
    <x v="0"/>
    <n v="1"/>
    <x v="0"/>
    <x v="0"/>
    <x v="0"/>
  </r>
  <r>
    <x v="0"/>
    <x v="0"/>
    <x v="5"/>
    <x v="3"/>
    <n v="2240"/>
    <n v="260"/>
    <n v="350"/>
    <n v="784000"/>
    <n v="78400"/>
    <n v="705600"/>
    <n v="582400"/>
    <n v="123200"/>
    <n v="0.17460317460317459"/>
    <x v="8"/>
    <n v="2"/>
    <x v="8"/>
    <x v="0"/>
    <x v="0"/>
  </r>
  <r>
    <x v="4"/>
    <x v="4"/>
    <x v="5"/>
    <x v="3"/>
    <n v="2993"/>
    <n v="260"/>
    <n v="300"/>
    <n v="897900"/>
    <n v="89790"/>
    <n v="808110"/>
    <n v="748250"/>
    <n v="59860"/>
    <n v="7.407407407407407E-2"/>
    <x v="3"/>
    <n v="3"/>
    <x v="3"/>
    <x v="2"/>
    <x v="0"/>
  </r>
  <r>
    <x v="2"/>
    <x v="0"/>
    <x v="5"/>
    <x v="3"/>
    <n v="3520.5"/>
    <n v="260"/>
    <n v="12"/>
    <n v="42246"/>
    <n v="4224.6000000000004"/>
    <n v="38021.399999999994"/>
    <n v="10561.5"/>
    <n v="27459.899999999998"/>
    <n v="0.72222222222222232"/>
    <x v="13"/>
    <n v="4"/>
    <x v="10"/>
    <x v="2"/>
    <x v="0"/>
  </r>
  <r>
    <x v="0"/>
    <x v="3"/>
    <x v="5"/>
    <x v="3"/>
    <n v="2039"/>
    <n v="260"/>
    <n v="20"/>
    <n v="40780"/>
    <n v="4078"/>
    <n v="36702"/>
    <n v="20390"/>
    <n v="16312"/>
    <n v="0.44444444444444442"/>
    <x v="14"/>
    <n v="5"/>
    <x v="11"/>
    <x v="2"/>
    <x v="0"/>
  </r>
  <r>
    <x v="2"/>
    <x v="1"/>
    <x v="5"/>
    <x v="3"/>
    <n v="2574"/>
    <n v="260"/>
    <n v="12"/>
    <n v="30888"/>
    <n v="3088.8"/>
    <n v="27799.200000000001"/>
    <n v="7722"/>
    <n v="20077.2"/>
    <n v="0.72222222222222221"/>
    <x v="5"/>
    <n v="8"/>
    <x v="5"/>
    <x v="1"/>
    <x v="0"/>
  </r>
  <r>
    <x v="0"/>
    <x v="0"/>
    <x v="5"/>
    <x v="3"/>
    <n v="707"/>
    <n v="260"/>
    <n v="350"/>
    <n v="247450"/>
    <n v="24745"/>
    <n v="222705"/>
    <n v="183820"/>
    <n v="38885"/>
    <n v="0.17460317460317459"/>
    <x v="6"/>
    <n v="9"/>
    <x v="6"/>
    <x v="3"/>
    <x v="0"/>
  </r>
  <r>
    <x v="1"/>
    <x v="2"/>
    <x v="5"/>
    <x v="3"/>
    <n v="2072"/>
    <n v="260"/>
    <n v="15"/>
    <n v="31080"/>
    <n v="3108"/>
    <n v="27972"/>
    <n v="20720"/>
    <n v="7252"/>
    <n v="0.25925925925925924"/>
    <x v="2"/>
    <n v="12"/>
    <x v="2"/>
    <x v="0"/>
    <x v="0"/>
  </r>
  <r>
    <x v="4"/>
    <x v="2"/>
    <x v="5"/>
    <x v="3"/>
    <n v="853"/>
    <n v="260"/>
    <n v="300"/>
    <n v="255900"/>
    <n v="25590"/>
    <n v="230310"/>
    <n v="213250"/>
    <n v="17060"/>
    <n v="7.407407407407407E-2"/>
    <x v="2"/>
    <n v="12"/>
    <x v="2"/>
    <x v="0"/>
    <x v="0"/>
  </r>
  <r>
    <x v="2"/>
    <x v="2"/>
    <x v="0"/>
    <x v="3"/>
    <n v="1198"/>
    <n v="3"/>
    <n v="12"/>
    <n v="14376"/>
    <n v="1581.36"/>
    <n v="12794.64"/>
    <n v="3594"/>
    <n v="9200.64"/>
    <n v="0.7191011235955056"/>
    <x v="7"/>
    <n v="10"/>
    <x v="7"/>
    <x v="3"/>
    <x v="1"/>
  </r>
  <r>
    <x v="0"/>
    <x v="2"/>
    <x v="2"/>
    <x v="3"/>
    <n v="2532"/>
    <n v="10"/>
    <n v="7"/>
    <n v="17724"/>
    <n v="1949.6399999999999"/>
    <n v="15774.36"/>
    <n v="12660"/>
    <n v="3114.3599999999997"/>
    <n v="0.1974317817014446"/>
    <x v="13"/>
    <n v="4"/>
    <x v="10"/>
    <x v="2"/>
    <x v="0"/>
  </r>
  <r>
    <x v="2"/>
    <x v="2"/>
    <x v="2"/>
    <x v="3"/>
    <n v="1198"/>
    <n v="10"/>
    <n v="12"/>
    <n v="14376"/>
    <n v="1581.36"/>
    <n v="12794.64"/>
    <n v="3594"/>
    <n v="9200.64"/>
    <n v="0.7191011235955056"/>
    <x v="7"/>
    <n v="10"/>
    <x v="7"/>
    <x v="3"/>
    <x v="1"/>
  </r>
  <r>
    <x v="1"/>
    <x v="0"/>
    <x v="3"/>
    <x v="3"/>
    <n v="384"/>
    <n v="120"/>
    <n v="15"/>
    <n v="5760"/>
    <n v="633.59999999999991"/>
    <n v="5126.3999999999996"/>
    <n v="3840"/>
    <n v="1286.3999999999999"/>
    <n v="0.25093632958801498"/>
    <x v="0"/>
    <n v="1"/>
    <x v="0"/>
    <x v="0"/>
    <x v="0"/>
  </r>
  <r>
    <x v="2"/>
    <x v="1"/>
    <x v="3"/>
    <x v="3"/>
    <n v="472"/>
    <n v="120"/>
    <n v="12"/>
    <n v="5664"/>
    <n v="623.04"/>
    <n v="5040.96"/>
    <n v="1416"/>
    <n v="3624.96"/>
    <n v="0.7191011235955056"/>
    <x v="10"/>
    <n v="10"/>
    <x v="7"/>
    <x v="3"/>
    <x v="0"/>
  </r>
  <r>
    <x v="0"/>
    <x v="4"/>
    <x v="4"/>
    <x v="3"/>
    <n v="1579"/>
    <n v="250"/>
    <n v="7"/>
    <n v="11053"/>
    <n v="1215.83"/>
    <n v="9837.17"/>
    <n v="7895"/>
    <n v="1942.17"/>
    <n v="0.19743178170144463"/>
    <x v="3"/>
    <n v="3"/>
    <x v="3"/>
    <x v="2"/>
    <x v="0"/>
  </r>
  <r>
    <x v="2"/>
    <x v="3"/>
    <x v="4"/>
    <x v="3"/>
    <n v="1005"/>
    <n v="250"/>
    <n v="12"/>
    <n v="12060"/>
    <n v="1326.6"/>
    <n v="10733.4"/>
    <n v="3015"/>
    <n v="7718.4"/>
    <n v="0.7191011235955056"/>
    <x v="9"/>
    <n v="9"/>
    <x v="6"/>
    <x v="3"/>
    <x v="1"/>
  </r>
  <r>
    <x v="1"/>
    <x v="4"/>
    <x v="5"/>
    <x v="3"/>
    <n v="3199.5"/>
    <n v="260"/>
    <n v="15"/>
    <n v="47992.5"/>
    <n v="5279.1749999999993"/>
    <n v="42713.324999999997"/>
    <n v="31995"/>
    <n v="10718.324999999999"/>
    <n v="0.25093632958801498"/>
    <x v="4"/>
    <n v="7"/>
    <x v="4"/>
    <x v="1"/>
    <x v="0"/>
  </r>
  <r>
    <x v="2"/>
    <x v="1"/>
    <x v="5"/>
    <x v="3"/>
    <n v="472"/>
    <n v="260"/>
    <n v="12"/>
    <n v="5664"/>
    <n v="623.04"/>
    <n v="5040.96"/>
    <n v="1416"/>
    <n v="3624.96"/>
    <n v="0.7191011235955056"/>
    <x v="10"/>
    <n v="10"/>
    <x v="7"/>
    <x v="3"/>
    <x v="0"/>
  </r>
  <r>
    <x v="2"/>
    <x v="0"/>
    <x v="0"/>
    <x v="3"/>
    <n v="1937"/>
    <n v="3"/>
    <n v="12"/>
    <n v="23244"/>
    <n v="2556.84"/>
    <n v="20687.16"/>
    <n v="5811"/>
    <n v="14876.16"/>
    <n v="0.7191011235955056"/>
    <x v="8"/>
    <n v="2"/>
    <x v="8"/>
    <x v="0"/>
    <x v="0"/>
  </r>
  <r>
    <x v="0"/>
    <x v="1"/>
    <x v="0"/>
    <x v="3"/>
    <n v="792"/>
    <n v="3"/>
    <n v="350"/>
    <n v="277200"/>
    <n v="30492"/>
    <n v="246708"/>
    <n v="205920"/>
    <n v="40788"/>
    <n v="0.1653290529695024"/>
    <x v="3"/>
    <n v="3"/>
    <x v="3"/>
    <x v="2"/>
    <x v="0"/>
  </r>
  <r>
    <x v="4"/>
    <x v="1"/>
    <x v="0"/>
    <x v="3"/>
    <n v="2811"/>
    <n v="3"/>
    <n v="300"/>
    <n v="843300"/>
    <n v="92763"/>
    <n v="750537"/>
    <n v="702750"/>
    <n v="47787"/>
    <n v="6.3670411985018729E-2"/>
    <x v="4"/>
    <n v="7"/>
    <x v="4"/>
    <x v="1"/>
    <x v="0"/>
  </r>
  <r>
    <x v="3"/>
    <x v="2"/>
    <x v="0"/>
    <x v="3"/>
    <n v="2441"/>
    <n v="3"/>
    <n v="125"/>
    <n v="305125"/>
    <n v="33563.75"/>
    <n v="271561.25"/>
    <n v="292920"/>
    <n v="-21358.75"/>
    <n v="-7.8651685393258425E-2"/>
    <x v="10"/>
    <n v="10"/>
    <x v="7"/>
    <x v="3"/>
    <x v="0"/>
  </r>
  <r>
    <x v="1"/>
    <x v="0"/>
    <x v="0"/>
    <x v="3"/>
    <n v="1560"/>
    <n v="3"/>
    <n v="15"/>
    <n v="23400"/>
    <n v="2574"/>
    <n v="20826"/>
    <n v="15600"/>
    <n v="5226"/>
    <n v="0.25093632958801498"/>
    <x v="11"/>
    <n v="11"/>
    <x v="9"/>
    <x v="3"/>
    <x v="1"/>
  </r>
  <r>
    <x v="0"/>
    <x v="3"/>
    <x v="0"/>
    <x v="3"/>
    <n v="2706"/>
    <n v="3"/>
    <n v="7"/>
    <n v="18942"/>
    <n v="2083.62"/>
    <n v="16858.38"/>
    <n v="13530"/>
    <n v="3328.380000000001"/>
    <n v="0.19743178170144468"/>
    <x v="11"/>
    <n v="11"/>
    <x v="9"/>
    <x v="3"/>
    <x v="1"/>
  </r>
  <r>
    <x v="0"/>
    <x v="1"/>
    <x v="1"/>
    <x v="3"/>
    <n v="766"/>
    <n v="5"/>
    <n v="350"/>
    <n v="268100"/>
    <n v="29491"/>
    <n v="238609"/>
    <n v="199160"/>
    <n v="39449"/>
    <n v="0.1653290529695024"/>
    <x v="0"/>
    <n v="1"/>
    <x v="0"/>
    <x v="0"/>
    <x v="0"/>
  </r>
  <r>
    <x v="0"/>
    <x v="1"/>
    <x v="1"/>
    <x v="3"/>
    <n v="2992"/>
    <n v="5"/>
    <n v="20"/>
    <n v="59840"/>
    <n v="6582.4"/>
    <n v="53257.599999999999"/>
    <n v="29920"/>
    <n v="23337.599999999999"/>
    <n v="0.4382022471910112"/>
    <x v="7"/>
    <n v="10"/>
    <x v="7"/>
    <x v="3"/>
    <x v="1"/>
  </r>
  <r>
    <x v="1"/>
    <x v="3"/>
    <x v="1"/>
    <x v="3"/>
    <n v="2157"/>
    <n v="5"/>
    <n v="15"/>
    <n v="32355"/>
    <n v="3559.05"/>
    <n v="28795.95"/>
    <n v="21570"/>
    <n v="7225.9500000000007"/>
    <n v="0.25093632958801498"/>
    <x v="2"/>
    <n v="12"/>
    <x v="2"/>
    <x v="0"/>
    <x v="0"/>
  </r>
  <r>
    <x v="4"/>
    <x v="0"/>
    <x v="2"/>
    <x v="3"/>
    <n v="873"/>
    <n v="10"/>
    <n v="300"/>
    <n v="261900"/>
    <n v="28809"/>
    <n v="233091"/>
    <n v="218250"/>
    <n v="14841"/>
    <n v="6.3670411985018729E-2"/>
    <x v="0"/>
    <n v="1"/>
    <x v="0"/>
    <x v="0"/>
    <x v="0"/>
  </r>
  <r>
    <x v="0"/>
    <x v="3"/>
    <x v="2"/>
    <x v="3"/>
    <n v="1122"/>
    <n v="10"/>
    <n v="20"/>
    <n v="22440"/>
    <n v="2468.4"/>
    <n v="19971.599999999999"/>
    <n v="11220"/>
    <n v="8751.5999999999985"/>
    <n v="0.4382022471910112"/>
    <x v="3"/>
    <n v="3"/>
    <x v="3"/>
    <x v="2"/>
    <x v="0"/>
  </r>
  <r>
    <x v="0"/>
    <x v="0"/>
    <x v="2"/>
    <x v="3"/>
    <n v="2104.5"/>
    <n v="10"/>
    <n v="350"/>
    <n v="736575"/>
    <n v="81023.25"/>
    <n v="655551.75"/>
    <n v="547170"/>
    <n v="108381.75"/>
    <n v="0.1653290529695024"/>
    <x v="4"/>
    <n v="7"/>
    <x v="4"/>
    <x v="1"/>
    <x v="0"/>
  </r>
  <r>
    <x v="2"/>
    <x v="0"/>
    <x v="2"/>
    <x v="3"/>
    <n v="4026"/>
    <n v="10"/>
    <n v="12"/>
    <n v="48312"/>
    <n v="5314.32"/>
    <n v="42997.68"/>
    <n v="12078"/>
    <n v="30919.68"/>
    <n v="0.7191011235955056"/>
    <x v="4"/>
    <n v="7"/>
    <x v="4"/>
    <x v="1"/>
    <x v="0"/>
  </r>
  <r>
    <x v="2"/>
    <x v="2"/>
    <x v="2"/>
    <x v="3"/>
    <n v="2425.5"/>
    <n v="10"/>
    <n v="12"/>
    <n v="29106"/>
    <n v="3201.66"/>
    <n v="25904.340000000004"/>
    <n v="7276.5"/>
    <n v="18627.840000000004"/>
    <n v="0.71910112359550571"/>
    <x v="4"/>
    <n v="7"/>
    <x v="4"/>
    <x v="1"/>
    <x v="0"/>
  </r>
  <r>
    <x v="0"/>
    <x v="0"/>
    <x v="2"/>
    <x v="3"/>
    <n v="2394"/>
    <n v="10"/>
    <n v="20"/>
    <n v="47880"/>
    <n v="5266.8"/>
    <n v="42613.2"/>
    <n v="23940"/>
    <n v="18673.199999999997"/>
    <n v="0.4382022471910112"/>
    <x v="5"/>
    <n v="8"/>
    <x v="5"/>
    <x v="1"/>
    <x v="0"/>
  </r>
  <r>
    <x v="1"/>
    <x v="3"/>
    <x v="2"/>
    <x v="3"/>
    <n v="1984"/>
    <n v="10"/>
    <n v="15"/>
    <n v="29760"/>
    <n v="3273.6"/>
    <n v="26486.400000000001"/>
    <n v="19840"/>
    <n v="6646.4000000000015"/>
    <n v="0.25093632958801504"/>
    <x v="5"/>
    <n v="8"/>
    <x v="5"/>
    <x v="1"/>
    <x v="0"/>
  </r>
  <r>
    <x v="3"/>
    <x v="2"/>
    <x v="2"/>
    <x v="3"/>
    <n v="2441"/>
    <n v="10"/>
    <n v="125"/>
    <n v="305125"/>
    <n v="33563.75"/>
    <n v="271561.25"/>
    <n v="292920"/>
    <n v="-21358.75"/>
    <n v="-7.8651685393258425E-2"/>
    <x v="10"/>
    <n v="10"/>
    <x v="7"/>
    <x v="3"/>
    <x v="0"/>
  </r>
  <r>
    <x v="0"/>
    <x v="1"/>
    <x v="2"/>
    <x v="3"/>
    <n v="2992"/>
    <n v="10"/>
    <n v="20"/>
    <n v="59840"/>
    <n v="6582.4"/>
    <n v="53257.599999999999"/>
    <n v="29920"/>
    <n v="23337.599999999999"/>
    <n v="0.4382022471910112"/>
    <x v="7"/>
    <n v="10"/>
    <x v="7"/>
    <x v="3"/>
    <x v="1"/>
  </r>
  <r>
    <x v="4"/>
    <x v="0"/>
    <x v="2"/>
    <x v="3"/>
    <n v="1366"/>
    <n v="10"/>
    <n v="300"/>
    <n v="409800"/>
    <n v="45078"/>
    <n v="364722"/>
    <n v="341500"/>
    <n v="23222"/>
    <n v="6.3670411985018729E-2"/>
    <x v="15"/>
    <n v="11"/>
    <x v="9"/>
    <x v="3"/>
    <x v="0"/>
  </r>
  <r>
    <x v="0"/>
    <x v="2"/>
    <x v="3"/>
    <x v="3"/>
    <n v="2805"/>
    <n v="120"/>
    <n v="20"/>
    <n v="56100"/>
    <n v="6171"/>
    <n v="49929"/>
    <n v="28050"/>
    <n v="21879"/>
    <n v="0.43820224719101125"/>
    <x v="9"/>
    <n v="9"/>
    <x v="6"/>
    <x v="3"/>
    <x v="1"/>
  </r>
  <r>
    <x v="1"/>
    <x v="3"/>
    <x v="3"/>
    <x v="3"/>
    <n v="655"/>
    <n v="120"/>
    <n v="15"/>
    <n v="9825"/>
    <n v="1080.75"/>
    <n v="8744.25"/>
    <n v="6550"/>
    <n v="2194.25"/>
    <n v="0.25093632958801498"/>
    <x v="9"/>
    <n v="9"/>
    <x v="6"/>
    <x v="3"/>
    <x v="1"/>
  </r>
  <r>
    <x v="0"/>
    <x v="3"/>
    <x v="3"/>
    <x v="3"/>
    <n v="344"/>
    <n v="120"/>
    <n v="350"/>
    <n v="120400"/>
    <n v="13244"/>
    <n v="107156"/>
    <n v="89440"/>
    <n v="17716"/>
    <n v="0.1653290529695024"/>
    <x v="7"/>
    <n v="10"/>
    <x v="7"/>
    <x v="3"/>
    <x v="1"/>
  </r>
  <r>
    <x v="0"/>
    <x v="0"/>
    <x v="3"/>
    <x v="3"/>
    <n v="1808"/>
    <n v="120"/>
    <n v="7"/>
    <n v="12656"/>
    <n v="1392.16"/>
    <n v="11263.84"/>
    <n v="9040"/>
    <n v="2223.84"/>
    <n v="0.19743178170144463"/>
    <x v="15"/>
    <n v="11"/>
    <x v="9"/>
    <x v="3"/>
    <x v="0"/>
  </r>
  <r>
    <x v="2"/>
    <x v="2"/>
    <x v="4"/>
    <x v="3"/>
    <n v="1734"/>
    <n v="250"/>
    <n v="12"/>
    <n v="20808"/>
    <n v="2288.88"/>
    <n v="18519.12"/>
    <n v="5202"/>
    <n v="13317.119999999999"/>
    <n v="0.7191011235955056"/>
    <x v="0"/>
    <n v="1"/>
    <x v="0"/>
    <x v="0"/>
    <x v="0"/>
  </r>
  <r>
    <x v="3"/>
    <x v="3"/>
    <x v="4"/>
    <x v="3"/>
    <n v="554"/>
    <n v="250"/>
    <n v="125"/>
    <n v="69250"/>
    <n v="7617.5"/>
    <n v="61632.5"/>
    <n v="66480"/>
    <n v="-4847.5"/>
    <n v="-7.8651685393258425E-2"/>
    <x v="0"/>
    <n v="1"/>
    <x v="0"/>
    <x v="0"/>
    <x v="0"/>
  </r>
  <r>
    <x v="0"/>
    <x v="0"/>
    <x v="4"/>
    <x v="3"/>
    <n v="2935"/>
    <n v="250"/>
    <n v="20"/>
    <n v="58700"/>
    <n v="6457"/>
    <n v="52243"/>
    <n v="29350"/>
    <n v="22893"/>
    <n v="0.43820224719101125"/>
    <x v="11"/>
    <n v="11"/>
    <x v="9"/>
    <x v="3"/>
    <x v="1"/>
  </r>
  <r>
    <x v="3"/>
    <x v="1"/>
    <x v="5"/>
    <x v="3"/>
    <n v="3165"/>
    <n v="260"/>
    <n v="125"/>
    <n v="395625"/>
    <n v="43518.75"/>
    <n v="352106.25"/>
    <n v="379800"/>
    <n v="-27693.75"/>
    <n v="-7.8651685393258425E-2"/>
    <x v="0"/>
    <n v="1"/>
    <x v="0"/>
    <x v="0"/>
    <x v="0"/>
  </r>
  <r>
    <x v="0"/>
    <x v="3"/>
    <x v="5"/>
    <x v="3"/>
    <n v="2629"/>
    <n v="260"/>
    <n v="20"/>
    <n v="52580"/>
    <n v="5783.8"/>
    <n v="46796.2"/>
    <n v="26290"/>
    <n v="20506.199999999997"/>
    <n v="0.4382022471910112"/>
    <x v="0"/>
    <n v="1"/>
    <x v="0"/>
    <x v="0"/>
    <x v="0"/>
  </r>
  <r>
    <x v="3"/>
    <x v="2"/>
    <x v="5"/>
    <x v="3"/>
    <n v="1433"/>
    <n v="260"/>
    <n v="125"/>
    <n v="179125"/>
    <n v="19703.75"/>
    <n v="159421.25"/>
    <n v="171960"/>
    <n v="-12538.75"/>
    <n v="-7.8651685393258425E-2"/>
    <x v="14"/>
    <n v="5"/>
    <x v="11"/>
    <x v="2"/>
    <x v="0"/>
  </r>
  <r>
    <x v="3"/>
    <x v="3"/>
    <x v="5"/>
    <x v="3"/>
    <n v="947"/>
    <n v="260"/>
    <n v="125"/>
    <n v="118375"/>
    <n v="13021.25"/>
    <n v="105353.75"/>
    <n v="113640"/>
    <n v="-8286.25"/>
    <n v="-7.8651685393258425E-2"/>
    <x v="9"/>
    <n v="9"/>
    <x v="6"/>
    <x v="3"/>
    <x v="1"/>
  </r>
  <r>
    <x v="0"/>
    <x v="3"/>
    <x v="5"/>
    <x v="3"/>
    <n v="344"/>
    <n v="260"/>
    <n v="350"/>
    <n v="120400"/>
    <n v="13244"/>
    <n v="107156"/>
    <n v="89440"/>
    <n v="17716"/>
    <n v="0.1653290529695024"/>
    <x v="7"/>
    <n v="10"/>
    <x v="7"/>
    <x v="3"/>
    <x v="1"/>
  </r>
  <r>
    <x v="1"/>
    <x v="3"/>
    <x v="5"/>
    <x v="3"/>
    <n v="2157"/>
    <n v="260"/>
    <n v="15"/>
    <n v="32355"/>
    <n v="3559.05"/>
    <n v="28795.95"/>
    <n v="21570"/>
    <n v="7225.9500000000007"/>
    <n v="0.25093632958801498"/>
    <x v="2"/>
    <n v="12"/>
    <x v="2"/>
    <x v="0"/>
    <x v="0"/>
  </r>
  <r>
    <x v="0"/>
    <x v="4"/>
    <x v="2"/>
    <x v="3"/>
    <n v="380"/>
    <n v="10"/>
    <n v="7"/>
    <n v="2660"/>
    <n v="292.60000000000002"/>
    <n v="2367.4"/>
    <n v="1900"/>
    <n v="467.40000000000009"/>
    <n v="0.19743178170144465"/>
    <x v="9"/>
    <n v="9"/>
    <x v="6"/>
    <x v="3"/>
    <x v="1"/>
  </r>
  <r>
    <x v="0"/>
    <x v="3"/>
    <x v="0"/>
    <x v="3"/>
    <n v="886"/>
    <n v="3"/>
    <n v="350"/>
    <n v="310100"/>
    <n v="37212"/>
    <n v="272888"/>
    <n v="230360"/>
    <n v="42528"/>
    <n v="0.15584415584415584"/>
    <x v="1"/>
    <n v="6"/>
    <x v="1"/>
    <x v="1"/>
    <x v="0"/>
  </r>
  <r>
    <x v="3"/>
    <x v="0"/>
    <x v="0"/>
    <x v="3"/>
    <n v="2416"/>
    <n v="3"/>
    <n v="125"/>
    <n v="302000"/>
    <n v="36240"/>
    <n v="265760"/>
    <n v="289920"/>
    <n v="-24160"/>
    <n v="-9.0909090909090912E-2"/>
    <x v="9"/>
    <n v="9"/>
    <x v="6"/>
    <x v="3"/>
    <x v="1"/>
  </r>
  <r>
    <x v="3"/>
    <x v="3"/>
    <x v="0"/>
    <x v="3"/>
    <n v="2156"/>
    <n v="3"/>
    <n v="125"/>
    <n v="269500"/>
    <n v="32340"/>
    <n v="237160"/>
    <n v="258720"/>
    <n v="-21560"/>
    <n v="-9.0909090909090912E-2"/>
    <x v="10"/>
    <n v="10"/>
    <x v="7"/>
    <x v="3"/>
    <x v="0"/>
  </r>
  <r>
    <x v="1"/>
    <x v="0"/>
    <x v="0"/>
    <x v="3"/>
    <n v="2689"/>
    <n v="3"/>
    <n v="15"/>
    <n v="40335"/>
    <n v="4840.2"/>
    <n v="35494.800000000003"/>
    <n v="26890"/>
    <n v="8604.8000000000029"/>
    <n v="0.24242424242424249"/>
    <x v="15"/>
    <n v="11"/>
    <x v="9"/>
    <x v="3"/>
    <x v="0"/>
  </r>
  <r>
    <x v="1"/>
    <x v="4"/>
    <x v="1"/>
    <x v="3"/>
    <n v="677"/>
    <n v="5"/>
    <n v="15"/>
    <n v="10155"/>
    <n v="1218.5999999999999"/>
    <n v="8936.4"/>
    <n v="6770"/>
    <n v="2166.3999999999996"/>
    <n v="0.2424242424242424"/>
    <x v="3"/>
    <n v="3"/>
    <x v="3"/>
    <x v="2"/>
    <x v="0"/>
  </r>
  <r>
    <x v="4"/>
    <x v="2"/>
    <x v="1"/>
    <x v="3"/>
    <n v="1773"/>
    <n v="5"/>
    <n v="300"/>
    <n v="531900"/>
    <n v="63828"/>
    <n v="468072"/>
    <n v="443250"/>
    <n v="24822"/>
    <n v="5.3030303030303032E-2"/>
    <x v="13"/>
    <n v="4"/>
    <x v="10"/>
    <x v="2"/>
    <x v="0"/>
  </r>
  <r>
    <x v="0"/>
    <x v="3"/>
    <x v="1"/>
    <x v="3"/>
    <n v="2420"/>
    <n v="5"/>
    <n v="7"/>
    <n v="16940"/>
    <n v="2032.8"/>
    <n v="14907.2"/>
    <n v="12100"/>
    <n v="2807.2000000000007"/>
    <n v="0.18831168831168835"/>
    <x v="6"/>
    <n v="9"/>
    <x v="6"/>
    <x v="3"/>
    <x v="0"/>
  </r>
  <r>
    <x v="0"/>
    <x v="0"/>
    <x v="1"/>
    <x v="3"/>
    <n v="2734"/>
    <n v="5"/>
    <n v="7"/>
    <n v="19138"/>
    <n v="2296.56"/>
    <n v="16841.439999999999"/>
    <n v="13670"/>
    <n v="3171.4399999999987"/>
    <n v="0.18831168831168824"/>
    <x v="10"/>
    <n v="10"/>
    <x v="7"/>
    <x v="3"/>
    <x v="0"/>
  </r>
  <r>
    <x v="0"/>
    <x v="3"/>
    <x v="1"/>
    <x v="3"/>
    <n v="1715"/>
    <n v="5"/>
    <n v="20"/>
    <n v="34300"/>
    <n v="4116"/>
    <n v="30184"/>
    <n v="17150"/>
    <n v="13034"/>
    <n v="0.43181818181818182"/>
    <x v="7"/>
    <n v="10"/>
    <x v="7"/>
    <x v="3"/>
    <x v="1"/>
  </r>
  <r>
    <x v="4"/>
    <x v="2"/>
    <x v="1"/>
    <x v="3"/>
    <n v="1186"/>
    <n v="5"/>
    <n v="300"/>
    <n v="355800"/>
    <n v="42696"/>
    <n v="313104"/>
    <n v="296500"/>
    <n v="16604"/>
    <n v="5.3030303030303032E-2"/>
    <x v="12"/>
    <n v="12"/>
    <x v="2"/>
    <x v="0"/>
    <x v="1"/>
  </r>
  <r>
    <x v="4"/>
    <x v="4"/>
    <x v="2"/>
    <x v="3"/>
    <n v="3495"/>
    <n v="10"/>
    <n v="300"/>
    <n v="1048500"/>
    <n v="125820"/>
    <n v="922680"/>
    <n v="873750"/>
    <n v="48930"/>
    <n v="5.3030303030303032E-2"/>
    <x v="0"/>
    <n v="1"/>
    <x v="0"/>
    <x v="0"/>
    <x v="0"/>
  </r>
  <r>
    <x v="0"/>
    <x v="3"/>
    <x v="2"/>
    <x v="3"/>
    <n v="886"/>
    <n v="10"/>
    <n v="350"/>
    <n v="310100"/>
    <n v="37212"/>
    <n v="272888"/>
    <n v="230360"/>
    <n v="42528"/>
    <n v="0.15584415584415584"/>
    <x v="1"/>
    <n v="6"/>
    <x v="1"/>
    <x v="1"/>
    <x v="0"/>
  </r>
  <r>
    <x v="3"/>
    <x v="3"/>
    <x v="2"/>
    <x v="3"/>
    <n v="2156"/>
    <n v="10"/>
    <n v="125"/>
    <n v="269500"/>
    <n v="32340"/>
    <n v="237160"/>
    <n v="258720"/>
    <n v="-21560"/>
    <n v="-9.0909090909090912E-2"/>
    <x v="10"/>
    <n v="10"/>
    <x v="7"/>
    <x v="3"/>
    <x v="0"/>
  </r>
  <r>
    <x v="0"/>
    <x v="3"/>
    <x v="2"/>
    <x v="3"/>
    <n v="905"/>
    <n v="10"/>
    <n v="20"/>
    <n v="18100"/>
    <n v="2172"/>
    <n v="15928"/>
    <n v="9050"/>
    <n v="6878"/>
    <n v="0.43181818181818182"/>
    <x v="10"/>
    <n v="10"/>
    <x v="7"/>
    <x v="3"/>
    <x v="0"/>
  </r>
  <r>
    <x v="0"/>
    <x v="3"/>
    <x v="2"/>
    <x v="3"/>
    <n v="1715"/>
    <n v="10"/>
    <n v="20"/>
    <n v="34300"/>
    <n v="4116"/>
    <n v="30184"/>
    <n v="17150"/>
    <n v="13034"/>
    <n v="0.43181818181818182"/>
    <x v="7"/>
    <n v="10"/>
    <x v="7"/>
    <x v="3"/>
    <x v="1"/>
  </r>
  <r>
    <x v="0"/>
    <x v="2"/>
    <x v="2"/>
    <x v="3"/>
    <n v="1594"/>
    <n v="10"/>
    <n v="350"/>
    <n v="557900"/>
    <n v="66948"/>
    <n v="490952"/>
    <n v="414440"/>
    <n v="76512"/>
    <n v="0.15584415584415584"/>
    <x v="15"/>
    <n v="11"/>
    <x v="9"/>
    <x v="3"/>
    <x v="0"/>
  </r>
  <r>
    <x v="4"/>
    <x v="1"/>
    <x v="2"/>
    <x v="3"/>
    <n v="1359"/>
    <n v="10"/>
    <n v="300"/>
    <n v="407700"/>
    <n v="48924"/>
    <n v="358776"/>
    <n v="339750"/>
    <n v="19026"/>
    <n v="5.3030303030303032E-2"/>
    <x v="15"/>
    <n v="11"/>
    <x v="9"/>
    <x v="3"/>
    <x v="0"/>
  </r>
  <r>
    <x v="4"/>
    <x v="3"/>
    <x v="2"/>
    <x v="3"/>
    <n v="2150"/>
    <n v="10"/>
    <n v="300"/>
    <n v="645000"/>
    <n v="77400"/>
    <n v="567600"/>
    <n v="537500"/>
    <n v="30100"/>
    <n v="5.3030303030303032E-2"/>
    <x v="15"/>
    <n v="11"/>
    <x v="9"/>
    <x v="3"/>
    <x v="0"/>
  </r>
  <r>
    <x v="0"/>
    <x v="3"/>
    <x v="2"/>
    <x v="3"/>
    <n v="1197"/>
    <n v="10"/>
    <n v="350"/>
    <n v="418950"/>
    <n v="50274"/>
    <n v="368676"/>
    <n v="311220"/>
    <n v="57456"/>
    <n v="0.15584415584415584"/>
    <x v="15"/>
    <n v="11"/>
    <x v="9"/>
    <x v="3"/>
    <x v="0"/>
  </r>
  <r>
    <x v="1"/>
    <x v="3"/>
    <x v="2"/>
    <x v="3"/>
    <n v="380"/>
    <n v="10"/>
    <n v="15"/>
    <n v="5700"/>
    <n v="684"/>
    <n v="5016"/>
    <n v="3800"/>
    <n v="1216"/>
    <n v="0.24242424242424243"/>
    <x v="12"/>
    <n v="12"/>
    <x v="2"/>
    <x v="0"/>
    <x v="1"/>
  </r>
  <r>
    <x v="0"/>
    <x v="3"/>
    <x v="2"/>
    <x v="3"/>
    <n v="1233"/>
    <n v="10"/>
    <n v="20"/>
    <n v="24660"/>
    <n v="2959.2"/>
    <n v="21700.799999999999"/>
    <n v="12330"/>
    <n v="9370.7999999999993"/>
    <n v="0.43181818181818182"/>
    <x v="2"/>
    <n v="12"/>
    <x v="2"/>
    <x v="0"/>
    <x v="0"/>
  </r>
  <r>
    <x v="0"/>
    <x v="3"/>
    <x v="3"/>
    <x v="3"/>
    <n v="1395"/>
    <n v="120"/>
    <n v="350"/>
    <n v="488250"/>
    <n v="58590"/>
    <n v="429660"/>
    <n v="362700"/>
    <n v="66960"/>
    <n v="0.15584415584415584"/>
    <x v="4"/>
    <n v="7"/>
    <x v="4"/>
    <x v="1"/>
    <x v="0"/>
  </r>
  <r>
    <x v="0"/>
    <x v="4"/>
    <x v="3"/>
    <x v="3"/>
    <n v="986"/>
    <n v="120"/>
    <n v="350"/>
    <n v="345100"/>
    <n v="41412"/>
    <n v="303688"/>
    <n v="256360"/>
    <n v="47328"/>
    <n v="0.15584415584415584"/>
    <x v="10"/>
    <n v="10"/>
    <x v="7"/>
    <x v="3"/>
    <x v="0"/>
  </r>
  <r>
    <x v="0"/>
    <x v="3"/>
    <x v="3"/>
    <x v="3"/>
    <n v="905"/>
    <n v="120"/>
    <n v="20"/>
    <n v="18100"/>
    <n v="2172"/>
    <n v="15928"/>
    <n v="9050"/>
    <n v="6878"/>
    <n v="0.43181818181818182"/>
    <x v="10"/>
    <n v="10"/>
    <x v="7"/>
    <x v="3"/>
    <x v="0"/>
  </r>
  <r>
    <x v="2"/>
    <x v="0"/>
    <x v="4"/>
    <x v="3"/>
    <n v="2109"/>
    <n v="250"/>
    <n v="12"/>
    <n v="25308"/>
    <n v="3036.96"/>
    <n v="22271.040000000001"/>
    <n v="6327"/>
    <n v="15944.04"/>
    <n v="0.71590909090909094"/>
    <x v="14"/>
    <n v="5"/>
    <x v="11"/>
    <x v="2"/>
    <x v="0"/>
  </r>
  <r>
    <x v="1"/>
    <x v="2"/>
    <x v="4"/>
    <x v="3"/>
    <n v="3874.5"/>
    <n v="250"/>
    <n v="15"/>
    <n v="58117.5"/>
    <n v="6974.0999999999995"/>
    <n v="51143.399999999994"/>
    <n v="38745"/>
    <n v="12398.399999999998"/>
    <n v="0.2424242424242424"/>
    <x v="4"/>
    <n v="7"/>
    <x v="4"/>
    <x v="1"/>
    <x v="0"/>
  </r>
  <r>
    <x v="0"/>
    <x v="0"/>
    <x v="4"/>
    <x v="3"/>
    <n v="623"/>
    <n v="250"/>
    <n v="350"/>
    <n v="218050"/>
    <n v="26166"/>
    <n v="191884"/>
    <n v="161980"/>
    <n v="29904"/>
    <n v="0.15584415584415584"/>
    <x v="9"/>
    <n v="9"/>
    <x v="6"/>
    <x v="3"/>
    <x v="1"/>
  </r>
  <r>
    <x v="0"/>
    <x v="4"/>
    <x v="4"/>
    <x v="3"/>
    <n v="986"/>
    <n v="250"/>
    <n v="350"/>
    <n v="345100"/>
    <n v="41412"/>
    <n v="303688"/>
    <n v="256360"/>
    <n v="47328"/>
    <n v="0.15584415584415584"/>
    <x v="10"/>
    <n v="10"/>
    <x v="7"/>
    <x v="3"/>
    <x v="0"/>
  </r>
  <r>
    <x v="3"/>
    <x v="4"/>
    <x v="4"/>
    <x v="3"/>
    <n v="2387"/>
    <n v="250"/>
    <n v="125"/>
    <n v="298375"/>
    <n v="35805"/>
    <n v="262570"/>
    <n v="286440"/>
    <n v="-23870"/>
    <n v="-9.0909090909090912E-2"/>
    <x v="15"/>
    <n v="11"/>
    <x v="9"/>
    <x v="3"/>
    <x v="0"/>
  </r>
  <r>
    <x v="0"/>
    <x v="3"/>
    <x v="4"/>
    <x v="3"/>
    <n v="1233"/>
    <n v="250"/>
    <n v="20"/>
    <n v="24660"/>
    <n v="2959.2"/>
    <n v="21700.799999999999"/>
    <n v="12330"/>
    <n v="9370.7999999999993"/>
    <n v="0.43181818181818182"/>
    <x v="2"/>
    <n v="12"/>
    <x v="2"/>
    <x v="0"/>
    <x v="0"/>
  </r>
  <r>
    <x v="0"/>
    <x v="4"/>
    <x v="5"/>
    <x v="3"/>
    <n v="270"/>
    <n v="260"/>
    <n v="350"/>
    <n v="94500"/>
    <n v="11340"/>
    <n v="83160"/>
    <n v="70200"/>
    <n v="12960"/>
    <n v="0.15584415584415584"/>
    <x v="8"/>
    <n v="2"/>
    <x v="8"/>
    <x v="0"/>
    <x v="0"/>
  </r>
  <r>
    <x v="0"/>
    <x v="2"/>
    <x v="5"/>
    <x v="3"/>
    <n v="3421.5"/>
    <n v="260"/>
    <n v="7"/>
    <n v="23950.5"/>
    <n v="2874.06"/>
    <n v="21076.44"/>
    <n v="17107.5"/>
    <n v="3968.9399999999987"/>
    <n v="0.18831168831168826"/>
    <x v="4"/>
    <n v="7"/>
    <x v="4"/>
    <x v="1"/>
    <x v="0"/>
  </r>
  <r>
    <x v="0"/>
    <x v="0"/>
    <x v="5"/>
    <x v="3"/>
    <n v="2734"/>
    <n v="260"/>
    <n v="7"/>
    <n v="19138"/>
    <n v="2296.56"/>
    <n v="16841.439999999999"/>
    <n v="13670"/>
    <n v="3171.4399999999987"/>
    <n v="0.18831168831168824"/>
    <x v="10"/>
    <n v="10"/>
    <x v="7"/>
    <x v="3"/>
    <x v="0"/>
  </r>
  <r>
    <x v="1"/>
    <x v="4"/>
    <x v="5"/>
    <x v="3"/>
    <n v="2548"/>
    <n v="260"/>
    <n v="15"/>
    <n v="38220"/>
    <n v="4586.3999999999996"/>
    <n v="33633.599999999999"/>
    <n v="25480"/>
    <n v="8153.5999999999985"/>
    <n v="0.2424242424242424"/>
    <x v="11"/>
    <n v="11"/>
    <x v="9"/>
    <x v="3"/>
    <x v="1"/>
  </r>
  <r>
    <x v="0"/>
    <x v="2"/>
    <x v="0"/>
    <x v="3"/>
    <n v="2521.5"/>
    <n v="3"/>
    <n v="20"/>
    <n v="50430"/>
    <n v="6051.6"/>
    <n v="44378.399999999994"/>
    <n v="25215"/>
    <n v="19163.399999999998"/>
    <n v="0.43181818181818182"/>
    <x v="0"/>
    <n v="1"/>
    <x v="0"/>
    <x v="0"/>
    <x v="0"/>
  </r>
  <r>
    <x v="2"/>
    <x v="3"/>
    <x v="1"/>
    <x v="3"/>
    <n v="2661"/>
    <n v="5"/>
    <n v="12"/>
    <n v="31932"/>
    <n v="3831.84"/>
    <n v="28100.16"/>
    <n v="7983"/>
    <n v="20117.16"/>
    <n v="0.71590909090909094"/>
    <x v="14"/>
    <n v="5"/>
    <x v="11"/>
    <x v="2"/>
    <x v="0"/>
  </r>
  <r>
    <x v="0"/>
    <x v="1"/>
    <x v="2"/>
    <x v="3"/>
    <n v="1531"/>
    <n v="10"/>
    <n v="20"/>
    <n v="30620"/>
    <n v="3674.4"/>
    <n v="26945.599999999999"/>
    <n v="15310"/>
    <n v="11635.599999999999"/>
    <n v="0.43181818181818177"/>
    <x v="2"/>
    <n v="12"/>
    <x v="2"/>
    <x v="0"/>
    <x v="0"/>
  </r>
  <r>
    <x v="0"/>
    <x v="2"/>
    <x v="4"/>
    <x v="3"/>
    <n v="1491"/>
    <n v="250"/>
    <n v="7"/>
    <n v="10437"/>
    <n v="1252.44"/>
    <n v="9184.56"/>
    <n v="7455"/>
    <n v="1729.5599999999995"/>
    <n v="0.18831168831168826"/>
    <x v="3"/>
    <n v="3"/>
    <x v="3"/>
    <x v="2"/>
    <x v="0"/>
  </r>
  <r>
    <x v="0"/>
    <x v="1"/>
    <x v="4"/>
    <x v="3"/>
    <n v="1531"/>
    <n v="250"/>
    <n v="20"/>
    <n v="30620"/>
    <n v="3674.4"/>
    <n v="26945.599999999999"/>
    <n v="15310"/>
    <n v="11635.599999999999"/>
    <n v="0.43181818181818177"/>
    <x v="2"/>
    <n v="12"/>
    <x v="2"/>
    <x v="0"/>
    <x v="0"/>
  </r>
  <r>
    <x v="2"/>
    <x v="0"/>
    <x v="5"/>
    <x v="3"/>
    <n v="2761"/>
    <n v="260"/>
    <n v="12"/>
    <n v="33132"/>
    <n v="3975.84"/>
    <n v="29156.16"/>
    <n v="8283"/>
    <n v="20873.16"/>
    <n v="0.71590909090909094"/>
    <x v="9"/>
    <n v="9"/>
    <x v="6"/>
    <x v="3"/>
    <x v="1"/>
  </r>
  <r>
    <x v="1"/>
    <x v="4"/>
    <x v="0"/>
    <x v="3"/>
    <n v="2567"/>
    <n v="3"/>
    <n v="15"/>
    <n v="38505"/>
    <n v="5005.6499999999996"/>
    <n v="33499.35"/>
    <n v="25670"/>
    <n v="7829.3499999999985"/>
    <n v="0.23371647509578541"/>
    <x v="1"/>
    <n v="6"/>
    <x v="1"/>
    <x v="1"/>
    <x v="0"/>
  </r>
  <r>
    <x v="1"/>
    <x v="4"/>
    <x v="4"/>
    <x v="3"/>
    <n v="2567"/>
    <n v="250"/>
    <n v="15"/>
    <n v="38505"/>
    <n v="5005.6499999999996"/>
    <n v="33499.35"/>
    <n v="25670"/>
    <n v="7829.3499999999985"/>
    <n v="0.23371647509578541"/>
    <x v="1"/>
    <n v="6"/>
    <x v="1"/>
    <x v="1"/>
    <x v="0"/>
  </r>
  <r>
    <x v="0"/>
    <x v="0"/>
    <x v="0"/>
    <x v="3"/>
    <n v="923"/>
    <n v="3"/>
    <n v="350"/>
    <n v="323050"/>
    <n v="41996.5"/>
    <n v="281053.5"/>
    <n v="239980"/>
    <n v="41073.5"/>
    <n v="0.14614121510673234"/>
    <x v="3"/>
    <n v="3"/>
    <x v="3"/>
    <x v="2"/>
    <x v="0"/>
  </r>
  <r>
    <x v="0"/>
    <x v="2"/>
    <x v="0"/>
    <x v="3"/>
    <n v="1790"/>
    <n v="3"/>
    <n v="350"/>
    <n v="626500"/>
    <n v="81445"/>
    <n v="545055"/>
    <n v="465400"/>
    <n v="79655"/>
    <n v="0.14614121510673234"/>
    <x v="3"/>
    <n v="3"/>
    <x v="3"/>
    <x v="2"/>
    <x v="0"/>
  </r>
  <r>
    <x v="0"/>
    <x v="1"/>
    <x v="0"/>
    <x v="3"/>
    <n v="442"/>
    <n v="3"/>
    <n v="20"/>
    <n v="8840"/>
    <n v="1149.2"/>
    <n v="7690.8"/>
    <n v="4420"/>
    <n v="3270.8"/>
    <n v="0.42528735632183912"/>
    <x v="9"/>
    <n v="9"/>
    <x v="6"/>
    <x v="3"/>
    <x v="1"/>
  </r>
  <r>
    <x v="0"/>
    <x v="4"/>
    <x v="1"/>
    <x v="3"/>
    <n v="982.5"/>
    <n v="5"/>
    <n v="350"/>
    <n v="343875"/>
    <n v="44703.75"/>
    <n v="299171.25"/>
    <n v="255450"/>
    <n v="43721.25"/>
    <n v="0.14614121510673234"/>
    <x v="0"/>
    <n v="1"/>
    <x v="0"/>
    <x v="0"/>
    <x v="0"/>
  </r>
  <r>
    <x v="0"/>
    <x v="4"/>
    <x v="1"/>
    <x v="3"/>
    <n v="1298"/>
    <n v="5"/>
    <n v="7"/>
    <n v="9086"/>
    <n v="1181.18"/>
    <n v="7904.82"/>
    <n v="6490"/>
    <n v="1414.8199999999997"/>
    <n v="0.17898193760262723"/>
    <x v="8"/>
    <n v="2"/>
    <x v="8"/>
    <x v="0"/>
    <x v="0"/>
  </r>
  <r>
    <x v="2"/>
    <x v="3"/>
    <x v="1"/>
    <x v="3"/>
    <n v="604"/>
    <n v="5"/>
    <n v="12"/>
    <n v="7248"/>
    <n v="942.24"/>
    <n v="6305.76"/>
    <n v="1812"/>
    <n v="4493.76"/>
    <n v="0.71264367816091956"/>
    <x v="1"/>
    <n v="6"/>
    <x v="1"/>
    <x v="1"/>
    <x v="0"/>
  </r>
  <r>
    <x v="0"/>
    <x v="3"/>
    <x v="1"/>
    <x v="3"/>
    <n v="2255"/>
    <n v="5"/>
    <n v="20"/>
    <n v="45100"/>
    <n v="5863"/>
    <n v="39237"/>
    <n v="22550"/>
    <n v="16687"/>
    <n v="0.42528735632183906"/>
    <x v="4"/>
    <n v="7"/>
    <x v="4"/>
    <x v="1"/>
    <x v="0"/>
  </r>
  <r>
    <x v="0"/>
    <x v="0"/>
    <x v="1"/>
    <x v="3"/>
    <n v="1249"/>
    <n v="5"/>
    <n v="20"/>
    <n v="24980"/>
    <n v="3247.4"/>
    <n v="21732.6"/>
    <n v="12490"/>
    <n v="9242.5999999999985"/>
    <n v="0.42528735632183906"/>
    <x v="10"/>
    <n v="10"/>
    <x v="7"/>
    <x v="3"/>
    <x v="0"/>
  </r>
  <r>
    <x v="0"/>
    <x v="4"/>
    <x v="2"/>
    <x v="3"/>
    <n v="1438.5"/>
    <n v="10"/>
    <n v="7"/>
    <n v="10069.5"/>
    <n v="1309.0350000000001"/>
    <n v="8760.4650000000001"/>
    <n v="7192.5"/>
    <n v="1567.9649999999992"/>
    <n v="0.17898193760262718"/>
    <x v="0"/>
    <n v="1"/>
    <x v="0"/>
    <x v="0"/>
    <x v="0"/>
  </r>
  <r>
    <x v="4"/>
    <x v="1"/>
    <x v="2"/>
    <x v="3"/>
    <n v="807"/>
    <n v="10"/>
    <n v="300"/>
    <n v="242100"/>
    <n v="31473"/>
    <n v="210627"/>
    <n v="201750"/>
    <n v="8877"/>
    <n v="4.2145593869731802E-2"/>
    <x v="0"/>
    <n v="1"/>
    <x v="0"/>
    <x v="0"/>
    <x v="0"/>
  </r>
  <r>
    <x v="0"/>
    <x v="4"/>
    <x v="2"/>
    <x v="3"/>
    <n v="2641"/>
    <n v="10"/>
    <n v="20"/>
    <n v="52820"/>
    <n v="6866.6"/>
    <n v="45953.4"/>
    <n v="26410"/>
    <n v="19543.400000000001"/>
    <n v="0.42528735632183912"/>
    <x v="8"/>
    <n v="2"/>
    <x v="8"/>
    <x v="0"/>
    <x v="0"/>
  </r>
  <r>
    <x v="0"/>
    <x v="1"/>
    <x v="2"/>
    <x v="3"/>
    <n v="2708"/>
    <n v="10"/>
    <n v="20"/>
    <n v="54160"/>
    <n v="7040.8"/>
    <n v="47119.199999999997"/>
    <n v="27080"/>
    <n v="20039.199999999997"/>
    <n v="0.42528735632183906"/>
    <x v="8"/>
    <n v="2"/>
    <x v="8"/>
    <x v="0"/>
    <x v="0"/>
  </r>
  <r>
    <x v="0"/>
    <x v="0"/>
    <x v="2"/>
    <x v="3"/>
    <n v="2632"/>
    <n v="10"/>
    <n v="350"/>
    <n v="921200"/>
    <n v="119756"/>
    <n v="801444"/>
    <n v="684320"/>
    <n v="117124"/>
    <n v="0.14614121510673234"/>
    <x v="1"/>
    <n v="6"/>
    <x v="1"/>
    <x v="1"/>
    <x v="0"/>
  </r>
  <r>
    <x v="3"/>
    <x v="0"/>
    <x v="2"/>
    <x v="3"/>
    <n v="1583"/>
    <n v="10"/>
    <n v="125"/>
    <n v="197875"/>
    <n v="25723.75"/>
    <n v="172151.25"/>
    <n v="189960"/>
    <n v="-17808.75"/>
    <n v="-0.10344827586206896"/>
    <x v="1"/>
    <n v="6"/>
    <x v="1"/>
    <x v="1"/>
    <x v="0"/>
  </r>
  <r>
    <x v="2"/>
    <x v="3"/>
    <x v="2"/>
    <x v="3"/>
    <n v="571"/>
    <n v="10"/>
    <n v="12"/>
    <n v="6852"/>
    <n v="890.76"/>
    <n v="5961.24"/>
    <n v="1713"/>
    <n v="4248.24"/>
    <n v="0.71264367816091956"/>
    <x v="4"/>
    <n v="7"/>
    <x v="4"/>
    <x v="1"/>
    <x v="0"/>
  </r>
  <r>
    <x v="0"/>
    <x v="2"/>
    <x v="2"/>
    <x v="3"/>
    <n v="2696"/>
    <n v="10"/>
    <n v="7"/>
    <n v="18872"/>
    <n v="2453.36"/>
    <n v="16418.64"/>
    <n v="13480"/>
    <n v="2938.6399999999994"/>
    <n v="0.17898193760262723"/>
    <x v="5"/>
    <n v="8"/>
    <x v="5"/>
    <x v="1"/>
    <x v="0"/>
  </r>
  <r>
    <x v="1"/>
    <x v="0"/>
    <x v="2"/>
    <x v="3"/>
    <n v="1565"/>
    <n v="10"/>
    <n v="15"/>
    <n v="23475"/>
    <n v="3051.75"/>
    <n v="20423.25"/>
    <n v="15650"/>
    <n v="4773.25"/>
    <n v="0.23371647509578544"/>
    <x v="10"/>
    <n v="10"/>
    <x v="7"/>
    <x v="3"/>
    <x v="0"/>
  </r>
  <r>
    <x v="0"/>
    <x v="0"/>
    <x v="2"/>
    <x v="3"/>
    <n v="1249"/>
    <n v="10"/>
    <n v="20"/>
    <n v="24980"/>
    <n v="3247.4"/>
    <n v="21732.6"/>
    <n v="12490"/>
    <n v="9242.5999999999985"/>
    <n v="0.42528735632183906"/>
    <x v="10"/>
    <n v="10"/>
    <x v="7"/>
    <x v="3"/>
    <x v="0"/>
  </r>
  <r>
    <x v="0"/>
    <x v="1"/>
    <x v="2"/>
    <x v="3"/>
    <n v="357"/>
    <n v="10"/>
    <n v="350"/>
    <n v="124950"/>
    <n v="16243.5"/>
    <n v="108706.5"/>
    <n v="92820"/>
    <n v="15886.5"/>
    <n v="0.14614121510673234"/>
    <x v="15"/>
    <n v="11"/>
    <x v="9"/>
    <x v="3"/>
    <x v="0"/>
  </r>
  <r>
    <x v="2"/>
    <x v="1"/>
    <x v="2"/>
    <x v="3"/>
    <n v="1013"/>
    <n v="10"/>
    <n v="12"/>
    <n v="12156"/>
    <n v="1580.28"/>
    <n v="10575.72"/>
    <n v="3039"/>
    <n v="7536.7199999999993"/>
    <n v="0.71264367816091956"/>
    <x v="2"/>
    <n v="12"/>
    <x v="2"/>
    <x v="0"/>
    <x v="0"/>
  </r>
  <r>
    <x v="1"/>
    <x v="2"/>
    <x v="3"/>
    <x v="3"/>
    <n v="3997.5"/>
    <n v="120"/>
    <n v="15"/>
    <n v="59962.5"/>
    <n v="7795.125"/>
    <n v="52167.375"/>
    <n v="39975"/>
    <n v="12192.375"/>
    <n v="0.23371647509578544"/>
    <x v="0"/>
    <n v="1"/>
    <x v="0"/>
    <x v="0"/>
    <x v="0"/>
  </r>
  <r>
    <x v="0"/>
    <x v="0"/>
    <x v="3"/>
    <x v="3"/>
    <n v="2632"/>
    <n v="120"/>
    <n v="350"/>
    <n v="921200"/>
    <n v="119756"/>
    <n v="801444"/>
    <n v="684320"/>
    <n v="117124"/>
    <n v="0.14614121510673234"/>
    <x v="1"/>
    <n v="6"/>
    <x v="1"/>
    <x v="1"/>
    <x v="0"/>
  </r>
  <r>
    <x v="0"/>
    <x v="2"/>
    <x v="3"/>
    <x v="3"/>
    <n v="1190"/>
    <n v="120"/>
    <n v="7"/>
    <n v="8330"/>
    <n v="1082.9000000000001"/>
    <n v="7247.1"/>
    <n v="5950"/>
    <n v="1297.1000000000004"/>
    <n v="0.17898193760262729"/>
    <x v="1"/>
    <n v="6"/>
    <x v="1"/>
    <x v="1"/>
    <x v="0"/>
  </r>
  <r>
    <x v="2"/>
    <x v="3"/>
    <x v="3"/>
    <x v="3"/>
    <n v="604"/>
    <n v="120"/>
    <n v="12"/>
    <n v="7248"/>
    <n v="942.24"/>
    <n v="6305.76"/>
    <n v="1812"/>
    <n v="4493.76"/>
    <n v="0.71264367816091956"/>
    <x v="1"/>
    <n v="6"/>
    <x v="1"/>
    <x v="1"/>
    <x v="0"/>
  </r>
  <r>
    <x v="1"/>
    <x v="1"/>
    <x v="3"/>
    <x v="3"/>
    <n v="660"/>
    <n v="120"/>
    <n v="15"/>
    <n v="9900"/>
    <n v="1287"/>
    <n v="8613"/>
    <n v="6600"/>
    <n v="2013"/>
    <n v="0.23371647509578544"/>
    <x v="9"/>
    <n v="9"/>
    <x v="6"/>
    <x v="3"/>
    <x v="1"/>
  </r>
  <r>
    <x v="2"/>
    <x v="3"/>
    <x v="3"/>
    <x v="3"/>
    <n v="410"/>
    <n v="120"/>
    <n v="12"/>
    <n v="4920"/>
    <n v="639.6"/>
    <n v="4280.3999999999996"/>
    <n v="1230"/>
    <n v="3050.3999999999996"/>
    <n v="0.71264367816091956"/>
    <x v="10"/>
    <n v="10"/>
    <x v="7"/>
    <x v="3"/>
    <x v="0"/>
  </r>
  <r>
    <x v="4"/>
    <x v="3"/>
    <x v="3"/>
    <x v="3"/>
    <n v="2605"/>
    <n v="120"/>
    <n v="300"/>
    <n v="781500"/>
    <n v="101595"/>
    <n v="679905"/>
    <n v="651250"/>
    <n v="28655"/>
    <n v="4.2145593869731802E-2"/>
    <x v="11"/>
    <n v="11"/>
    <x v="9"/>
    <x v="3"/>
    <x v="1"/>
  </r>
  <r>
    <x v="2"/>
    <x v="1"/>
    <x v="3"/>
    <x v="3"/>
    <n v="1013"/>
    <n v="120"/>
    <n v="12"/>
    <n v="12156"/>
    <n v="1580.28"/>
    <n v="10575.72"/>
    <n v="3039"/>
    <n v="7536.7199999999993"/>
    <n v="0.71264367816091956"/>
    <x v="2"/>
    <n v="12"/>
    <x v="2"/>
    <x v="0"/>
    <x v="0"/>
  </r>
  <r>
    <x v="3"/>
    <x v="0"/>
    <x v="4"/>
    <x v="3"/>
    <n v="1583"/>
    <n v="250"/>
    <n v="125"/>
    <n v="197875"/>
    <n v="25723.75"/>
    <n v="172151.25"/>
    <n v="189960"/>
    <n v="-17808.75"/>
    <n v="-0.10344827586206896"/>
    <x v="1"/>
    <n v="6"/>
    <x v="1"/>
    <x v="1"/>
    <x v="0"/>
  </r>
  <r>
    <x v="1"/>
    <x v="0"/>
    <x v="4"/>
    <x v="3"/>
    <n v="1565"/>
    <n v="250"/>
    <n v="15"/>
    <n v="23475"/>
    <n v="3051.75"/>
    <n v="20423.25"/>
    <n v="15650"/>
    <n v="4773.25"/>
    <n v="0.23371647509578544"/>
    <x v="10"/>
    <n v="10"/>
    <x v="7"/>
    <x v="3"/>
    <x v="0"/>
  </r>
  <r>
    <x v="3"/>
    <x v="0"/>
    <x v="5"/>
    <x v="3"/>
    <n v="1659"/>
    <n v="260"/>
    <n v="125"/>
    <n v="207375"/>
    <n v="26958.75"/>
    <n v="180416.25"/>
    <n v="199080"/>
    <n v="-18663.75"/>
    <n v="-0.10344827586206896"/>
    <x v="0"/>
    <n v="1"/>
    <x v="0"/>
    <x v="0"/>
    <x v="0"/>
  </r>
  <r>
    <x v="0"/>
    <x v="2"/>
    <x v="5"/>
    <x v="3"/>
    <n v="1190"/>
    <n v="260"/>
    <n v="7"/>
    <n v="8330"/>
    <n v="1082.9000000000001"/>
    <n v="7247.1"/>
    <n v="5950"/>
    <n v="1297.1000000000004"/>
    <n v="0.17898193760262729"/>
    <x v="1"/>
    <n v="6"/>
    <x v="1"/>
    <x v="1"/>
    <x v="0"/>
  </r>
  <r>
    <x v="2"/>
    <x v="3"/>
    <x v="5"/>
    <x v="3"/>
    <n v="410"/>
    <n v="260"/>
    <n v="12"/>
    <n v="4920"/>
    <n v="639.6"/>
    <n v="4280.3999999999996"/>
    <n v="1230"/>
    <n v="3050.3999999999996"/>
    <n v="0.71264367816091956"/>
    <x v="10"/>
    <n v="10"/>
    <x v="7"/>
    <x v="3"/>
    <x v="0"/>
  </r>
  <r>
    <x v="2"/>
    <x v="1"/>
    <x v="5"/>
    <x v="3"/>
    <n v="1770"/>
    <n v="260"/>
    <n v="12"/>
    <n v="21240"/>
    <n v="2761.2"/>
    <n v="18478.8"/>
    <n v="5310"/>
    <n v="13168.8"/>
    <n v="0.71264367816091956"/>
    <x v="12"/>
    <n v="12"/>
    <x v="2"/>
    <x v="0"/>
    <x v="1"/>
  </r>
  <r>
    <x v="0"/>
    <x v="3"/>
    <x v="0"/>
    <x v="3"/>
    <n v="2579"/>
    <n v="3"/>
    <n v="20"/>
    <n v="51580"/>
    <n v="7221.2"/>
    <n v="44358.8"/>
    <n v="25790"/>
    <n v="18568.800000000003"/>
    <n v="0.41860465116279072"/>
    <x v="13"/>
    <n v="4"/>
    <x v="10"/>
    <x v="2"/>
    <x v="0"/>
  </r>
  <r>
    <x v="0"/>
    <x v="4"/>
    <x v="0"/>
    <x v="3"/>
    <n v="1743"/>
    <n v="3"/>
    <n v="20"/>
    <n v="34860"/>
    <n v="4880.3999999999996"/>
    <n v="29979.599999999999"/>
    <n v="17430"/>
    <n v="12549.599999999999"/>
    <n v="0.41860465116279066"/>
    <x v="14"/>
    <n v="5"/>
    <x v="11"/>
    <x v="2"/>
    <x v="0"/>
  </r>
  <r>
    <x v="0"/>
    <x v="4"/>
    <x v="0"/>
    <x v="3"/>
    <n v="2996"/>
    <n v="3"/>
    <n v="7"/>
    <n v="20972"/>
    <n v="2936.08"/>
    <n v="18035.919999999998"/>
    <n v="14980"/>
    <n v="3055.9199999999983"/>
    <n v="0.16943521594684377"/>
    <x v="7"/>
    <n v="10"/>
    <x v="7"/>
    <x v="3"/>
    <x v="1"/>
  </r>
  <r>
    <x v="0"/>
    <x v="1"/>
    <x v="0"/>
    <x v="3"/>
    <n v="280"/>
    <n v="3"/>
    <n v="7"/>
    <n v="1960"/>
    <n v="274.39999999999998"/>
    <n v="1685.6"/>
    <n v="1400"/>
    <n v="285.59999999999991"/>
    <n v="0.1694352159468438"/>
    <x v="2"/>
    <n v="12"/>
    <x v="2"/>
    <x v="0"/>
    <x v="0"/>
  </r>
  <r>
    <x v="0"/>
    <x v="2"/>
    <x v="1"/>
    <x v="3"/>
    <n v="293"/>
    <n v="5"/>
    <n v="7"/>
    <n v="2051"/>
    <n v="287.14"/>
    <n v="1763.8600000000001"/>
    <n v="1465"/>
    <n v="298.86000000000013"/>
    <n v="0.16943521594684391"/>
    <x v="8"/>
    <n v="2"/>
    <x v="8"/>
    <x v="0"/>
    <x v="0"/>
  </r>
  <r>
    <x v="0"/>
    <x v="4"/>
    <x v="1"/>
    <x v="3"/>
    <n v="2996"/>
    <n v="5"/>
    <n v="7"/>
    <n v="20972"/>
    <n v="2936.08"/>
    <n v="18035.919999999998"/>
    <n v="14980"/>
    <n v="3055.9199999999983"/>
    <n v="0.16943521594684377"/>
    <x v="7"/>
    <n v="10"/>
    <x v="7"/>
    <x v="3"/>
    <x v="1"/>
  </r>
  <r>
    <x v="1"/>
    <x v="1"/>
    <x v="2"/>
    <x v="3"/>
    <n v="278"/>
    <n v="10"/>
    <n v="15"/>
    <n v="4170"/>
    <n v="583.79999999999995"/>
    <n v="3586.2"/>
    <n v="2780"/>
    <n v="806.19999999999982"/>
    <n v="0.22480620155038755"/>
    <x v="8"/>
    <n v="2"/>
    <x v="8"/>
    <x v="0"/>
    <x v="0"/>
  </r>
  <r>
    <x v="0"/>
    <x v="0"/>
    <x v="2"/>
    <x v="3"/>
    <n v="2428"/>
    <n v="10"/>
    <n v="20"/>
    <n v="48560"/>
    <n v="6798.4"/>
    <n v="41761.599999999999"/>
    <n v="24280"/>
    <n v="17481.599999999999"/>
    <n v="0.41860465116279066"/>
    <x v="3"/>
    <n v="3"/>
    <x v="3"/>
    <x v="2"/>
    <x v="0"/>
  </r>
  <r>
    <x v="1"/>
    <x v="4"/>
    <x v="2"/>
    <x v="3"/>
    <n v="1767"/>
    <n v="10"/>
    <n v="15"/>
    <n v="26505"/>
    <n v="3710.7"/>
    <n v="22794.3"/>
    <n v="17670"/>
    <n v="5124.2999999999993"/>
    <n v="0.22480620155038758"/>
    <x v="6"/>
    <n v="9"/>
    <x v="6"/>
    <x v="3"/>
    <x v="0"/>
  </r>
  <r>
    <x v="2"/>
    <x v="2"/>
    <x v="2"/>
    <x v="3"/>
    <n v="1393"/>
    <n v="10"/>
    <n v="12"/>
    <n v="16716"/>
    <n v="2340.2399999999998"/>
    <n v="14375.76"/>
    <n v="4179"/>
    <n v="10196.76"/>
    <n v="0.70930232558139539"/>
    <x v="10"/>
    <n v="10"/>
    <x v="7"/>
    <x v="3"/>
    <x v="0"/>
  </r>
  <r>
    <x v="0"/>
    <x v="1"/>
    <x v="4"/>
    <x v="3"/>
    <n v="280"/>
    <n v="250"/>
    <n v="7"/>
    <n v="1960"/>
    <n v="274.39999999999998"/>
    <n v="1685.6"/>
    <n v="1400"/>
    <n v="285.59999999999991"/>
    <n v="0.1694352159468438"/>
    <x v="2"/>
    <n v="12"/>
    <x v="2"/>
    <x v="0"/>
    <x v="0"/>
  </r>
  <r>
    <x v="2"/>
    <x v="2"/>
    <x v="5"/>
    <x v="3"/>
    <n v="1393"/>
    <n v="260"/>
    <n v="12"/>
    <n v="16716"/>
    <n v="2340.2399999999998"/>
    <n v="14375.76"/>
    <n v="4179"/>
    <n v="10196.76"/>
    <n v="0.70930232558139539"/>
    <x v="10"/>
    <n v="10"/>
    <x v="7"/>
    <x v="3"/>
    <x v="0"/>
  </r>
  <r>
    <x v="2"/>
    <x v="4"/>
    <x v="5"/>
    <x v="3"/>
    <n v="2015"/>
    <n v="260"/>
    <n v="12"/>
    <n v="24180"/>
    <n v="3385.2"/>
    <n v="20794.8"/>
    <n v="6045"/>
    <n v="14749.8"/>
    <n v="0.70930232558139539"/>
    <x v="12"/>
    <n v="12"/>
    <x v="2"/>
    <x v="0"/>
    <x v="1"/>
  </r>
  <r>
    <x v="4"/>
    <x v="3"/>
    <x v="0"/>
    <x v="3"/>
    <n v="801"/>
    <n v="3"/>
    <n v="300"/>
    <n v="240300"/>
    <n v="33642"/>
    <n v="206658"/>
    <n v="200250"/>
    <n v="6408"/>
    <n v="3.1007751937984496E-2"/>
    <x v="4"/>
    <n v="7"/>
    <x v="4"/>
    <x v="1"/>
    <x v="0"/>
  </r>
  <r>
    <x v="3"/>
    <x v="2"/>
    <x v="0"/>
    <x v="3"/>
    <n v="1023"/>
    <n v="3"/>
    <n v="125"/>
    <n v="127875"/>
    <n v="17902.5"/>
    <n v="109972.5"/>
    <n v="122760"/>
    <n v="-12787.5"/>
    <n v="-0.11627906976744186"/>
    <x v="9"/>
    <n v="9"/>
    <x v="6"/>
    <x v="3"/>
    <x v="1"/>
  </r>
  <r>
    <x v="4"/>
    <x v="0"/>
    <x v="0"/>
    <x v="3"/>
    <n v="1496"/>
    <n v="3"/>
    <n v="300"/>
    <n v="448800"/>
    <n v="62832"/>
    <n v="385968"/>
    <n v="374000"/>
    <n v="11968"/>
    <n v="3.1007751937984496E-2"/>
    <x v="10"/>
    <n v="10"/>
    <x v="7"/>
    <x v="3"/>
    <x v="0"/>
  </r>
  <r>
    <x v="4"/>
    <x v="4"/>
    <x v="0"/>
    <x v="3"/>
    <n v="1010"/>
    <n v="3"/>
    <n v="300"/>
    <n v="303000"/>
    <n v="42420"/>
    <n v="260580"/>
    <n v="252500"/>
    <n v="8080"/>
    <n v="3.1007751937984496E-2"/>
    <x v="10"/>
    <n v="10"/>
    <x v="7"/>
    <x v="3"/>
    <x v="0"/>
  </r>
  <r>
    <x v="1"/>
    <x v="1"/>
    <x v="0"/>
    <x v="3"/>
    <n v="1513"/>
    <n v="3"/>
    <n v="15"/>
    <n v="22695"/>
    <n v="3177.3"/>
    <n v="19517.7"/>
    <n v="15130"/>
    <n v="4387.7000000000007"/>
    <n v="0.22480620155038764"/>
    <x v="15"/>
    <n v="11"/>
    <x v="9"/>
    <x v="3"/>
    <x v="0"/>
  </r>
  <r>
    <x v="1"/>
    <x v="0"/>
    <x v="0"/>
    <x v="3"/>
    <n v="2300"/>
    <n v="3"/>
    <n v="15"/>
    <n v="34500"/>
    <n v="4830"/>
    <n v="29670"/>
    <n v="23000"/>
    <n v="6670"/>
    <n v="0.22480620155038761"/>
    <x v="2"/>
    <n v="12"/>
    <x v="2"/>
    <x v="0"/>
    <x v="0"/>
  </r>
  <r>
    <x v="3"/>
    <x v="3"/>
    <x v="0"/>
    <x v="3"/>
    <n v="2821"/>
    <n v="3"/>
    <n v="125"/>
    <n v="352625"/>
    <n v="49367.5"/>
    <n v="303257.5"/>
    <n v="338520"/>
    <n v="-35262.5"/>
    <n v="-0.11627906976744186"/>
    <x v="12"/>
    <n v="12"/>
    <x v="2"/>
    <x v="0"/>
    <x v="1"/>
  </r>
  <r>
    <x v="0"/>
    <x v="0"/>
    <x v="1"/>
    <x v="3"/>
    <n v="2227.5"/>
    <n v="5"/>
    <n v="350"/>
    <n v="779625"/>
    <n v="109147.5"/>
    <n v="670477.5"/>
    <n v="579150"/>
    <n v="91327.5"/>
    <n v="0.13621262458471761"/>
    <x v="0"/>
    <n v="1"/>
    <x v="0"/>
    <x v="0"/>
    <x v="0"/>
  </r>
  <r>
    <x v="0"/>
    <x v="1"/>
    <x v="1"/>
    <x v="3"/>
    <n v="1199"/>
    <n v="5"/>
    <n v="350"/>
    <n v="419650"/>
    <n v="58751"/>
    <n v="360899"/>
    <n v="311740"/>
    <n v="49159"/>
    <n v="0.13621262458471761"/>
    <x v="13"/>
    <n v="4"/>
    <x v="10"/>
    <x v="2"/>
    <x v="0"/>
  </r>
  <r>
    <x v="0"/>
    <x v="0"/>
    <x v="1"/>
    <x v="3"/>
    <n v="200"/>
    <n v="5"/>
    <n v="350"/>
    <n v="70000"/>
    <n v="9800"/>
    <n v="60200"/>
    <n v="52000"/>
    <n v="8200"/>
    <n v="0.13621262458471761"/>
    <x v="14"/>
    <n v="5"/>
    <x v="11"/>
    <x v="2"/>
    <x v="0"/>
  </r>
  <r>
    <x v="0"/>
    <x v="0"/>
    <x v="1"/>
    <x v="3"/>
    <n v="388"/>
    <n v="5"/>
    <n v="7"/>
    <n v="2716"/>
    <n v="380.24"/>
    <n v="2335.7600000000002"/>
    <n v="1940"/>
    <n v="395.76000000000022"/>
    <n v="0.16943521594684394"/>
    <x v="6"/>
    <n v="9"/>
    <x v="6"/>
    <x v="3"/>
    <x v="0"/>
  </r>
  <r>
    <x v="0"/>
    <x v="3"/>
    <x v="1"/>
    <x v="3"/>
    <n v="1727"/>
    <n v="5"/>
    <n v="7"/>
    <n v="12089"/>
    <n v="1692.46"/>
    <n v="10396.540000000001"/>
    <n v="8635"/>
    <n v="1761.5400000000009"/>
    <n v="0.16943521594684394"/>
    <x v="7"/>
    <n v="10"/>
    <x v="7"/>
    <x v="3"/>
    <x v="1"/>
  </r>
  <r>
    <x v="1"/>
    <x v="0"/>
    <x v="1"/>
    <x v="3"/>
    <n v="2300"/>
    <n v="5"/>
    <n v="15"/>
    <n v="34500"/>
    <n v="4830"/>
    <n v="29670"/>
    <n v="23000"/>
    <n v="6670"/>
    <n v="0.22480620155038761"/>
    <x v="2"/>
    <n v="12"/>
    <x v="2"/>
    <x v="0"/>
    <x v="0"/>
  </r>
  <r>
    <x v="0"/>
    <x v="3"/>
    <x v="2"/>
    <x v="3"/>
    <n v="260"/>
    <n v="10"/>
    <n v="20"/>
    <n v="5200"/>
    <n v="728"/>
    <n v="4472"/>
    <n v="2600"/>
    <n v="1872"/>
    <n v="0.41860465116279072"/>
    <x v="8"/>
    <n v="2"/>
    <x v="8"/>
    <x v="0"/>
    <x v="0"/>
  </r>
  <r>
    <x v="1"/>
    <x v="0"/>
    <x v="2"/>
    <x v="3"/>
    <n v="2470"/>
    <n v="10"/>
    <n v="15"/>
    <n v="37050"/>
    <n v="5187"/>
    <n v="31863"/>
    <n v="24700"/>
    <n v="7163"/>
    <n v="0.22480620155038761"/>
    <x v="9"/>
    <n v="9"/>
    <x v="6"/>
    <x v="3"/>
    <x v="1"/>
  </r>
  <r>
    <x v="1"/>
    <x v="0"/>
    <x v="2"/>
    <x v="3"/>
    <n v="1743"/>
    <n v="10"/>
    <n v="15"/>
    <n v="26145"/>
    <n v="3660.3"/>
    <n v="22484.7"/>
    <n v="17430"/>
    <n v="5054.7000000000007"/>
    <n v="0.22480620155038764"/>
    <x v="7"/>
    <n v="10"/>
    <x v="7"/>
    <x v="3"/>
    <x v="1"/>
  </r>
  <r>
    <x v="2"/>
    <x v="4"/>
    <x v="2"/>
    <x v="3"/>
    <n v="2914"/>
    <n v="10"/>
    <n v="12"/>
    <n v="34968"/>
    <n v="4895.5200000000004"/>
    <n v="30072.48"/>
    <n v="8742"/>
    <n v="21330.48"/>
    <n v="0.70930232558139539"/>
    <x v="10"/>
    <n v="10"/>
    <x v="7"/>
    <x v="3"/>
    <x v="0"/>
  </r>
  <r>
    <x v="0"/>
    <x v="2"/>
    <x v="2"/>
    <x v="3"/>
    <n v="1731"/>
    <n v="10"/>
    <n v="7"/>
    <n v="12117"/>
    <n v="1696.38"/>
    <n v="10420.619999999999"/>
    <n v="8655"/>
    <n v="1765.619999999999"/>
    <n v="0.16943521594684377"/>
    <x v="10"/>
    <n v="10"/>
    <x v="7"/>
    <x v="3"/>
    <x v="0"/>
  </r>
  <r>
    <x v="0"/>
    <x v="0"/>
    <x v="2"/>
    <x v="3"/>
    <n v="700"/>
    <n v="10"/>
    <n v="350"/>
    <n v="245000"/>
    <n v="34300"/>
    <n v="210700"/>
    <n v="182000"/>
    <n v="28700"/>
    <n v="0.13621262458471761"/>
    <x v="15"/>
    <n v="11"/>
    <x v="9"/>
    <x v="3"/>
    <x v="0"/>
  </r>
  <r>
    <x v="2"/>
    <x v="0"/>
    <x v="2"/>
    <x v="3"/>
    <n v="2222"/>
    <n v="10"/>
    <n v="12"/>
    <n v="26664"/>
    <n v="3732.96"/>
    <n v="22931.040000000001"/>
    <n v="6666"/>
    <n v="16265.04"/>
    <n v="0.70930232558139539"/>
    <x v="11"/>
    <n v="11"/>
    <x v="9"/>
    <x v="3"/>
    <x v="1"/>
  </r>
  <r>
    <x v="0"/>
    <x v="4"/>
    <x v="2"/>
    <x v="3"/>
    <n v="1177"/>
    <n v="10"/>
    <n v="350"/>
    <n v="411950"/>
    <n v="57673"/>
    <n v="354277"/>
    <n v="306020"/>
    <n v="48257"/>
    <n v="0.13621262458471761"/>
    <x v="15"/>
    <n v="11"/>
    <x v="9"/>
    <x v="3"/>
    <x v="0"/>
  </r>
  <r>
    <x v="0"/>
    <x v="2"/>
    <x v="2"/>
    <x v="3"/>
    <n v="1922"/>
    <n v="10"/>
    <n v="350"/>
    <n v="672700"/>
    <n v="94178"/>
    <n v="578522"/>
    <n v="499720"/>
    <n v="78802"/>
    <n v="0.13621262458471761"/>
    <x v="11"/>
    <n v="11"/>
    <x v="9"/>
    <x v="3"/>
    <x v="1"/>
  </r>
  <r>
    <x v="3"/>
    <x v="3"/>
    <x v="3"/>
    <x v="3"/>
    <n v="1575"/>
    <n v="120"/>
    <n v="125"/>
    <n v="196875"/>
    <n v="27562.5"/>
    <n v="169312.5"/>
    <n v="189000"/>
    <n v="-19687.5"/>
    <n v="-0.11627906976744186"/>
    <x v="8"/>
    <n v="2"/>
    <x v="8"/>
    <x v="0"/>
    <x v="0"/>
  </r>
  <r>
    <x v="0"/>
    <x v="4"/>
    <x v="3"/>
    <x v="3"/>
    <n v="606"/>
    <n v="120"/>
    <n v="20"/>
    <n v="12120"/>
    <n v="1696.8000000000002"/>
    <n v="10423.200000000001"/>
    <n v="6060"/>
    <n v="4363.2000000000007"/>
    <n v="0.41860465116279072"/>
    <x v="13"/>
    <n v="4"/>
    <x v="10"/>
    <x v="2"/>
    <x v="0"/>
  </r>
  <r>
    <x v="4"/>
    <x v="4"/>
    <x v="3"/>
    <x v="3"/>
    <n v="2460"/>
    <n v="120"/>
    <n v="300"/>
    <n v="738000"/>
    <n v="103320"/>
    <n v="634680"/>
    <n v="615000"/>
    <n v="19680"/>
    <n v="3.1007751937984496E-2"/>
    <x v="4"/>
    <n v="7"/>
    <x v="4"/>
    <x v="1"/>
    <x v="0"/>
  </r>
  <r>
    <x v="4"/>
    <x v="0"/>
    <x v="3"/>
    <x v="3"/>
    <n v="269"/>
    <n v="120"/>
    <n v="300"/>
    <n v="80700"/>
    <n v="11298"/>
    <n v="69402"/>
    <n v="67250"/>
    <n v="2152"/>
    <n v="3.1007751937984496E-2"/>
    <x v="7"/>
    <n v="10"/>
    <x v="7"/>
    <x v="3"/>
    <x v="1"/>
  </r>
  <r>
    <x v="4"/>
    <x v="1"/>
    <x v="3"/>
    <x v="3"/>
    <n v="2536"/>
    <n v="120"/>
    <n v="300"/>
    <n v="760800"/>
    <n v="106512"/>
    <n v="654288"/>
    <n v="634000"/>
    <n v="20288"/>
    <n v="3.1007751937984496E-2"/>
    <x v="11"/>
    <n v="11"/>
    <x v="9"/>
    <x v="3"/>
    <x v="1"/>
  </r>
  <r>
    <x v="0"/>
    <x v="3"/>
    <x v="4"/>
    <x v="3"/>
    <n v="2903"/>
    <n v="250"/>
    <n v="7"/>
    <n v="20321"/>
    <n v="2844.94"/>
    <n v="17476.060000000001"/>
    <n v="14515"/>
    <n v="2961.0600000000013"/>
    <n v="0.16943521594684391"/>
    <x v="3"/>
    <n v="3"/>
    <x v="3"/>
    <x v="2"/>
    <x v="0"/>
  </r>
  <r>
    <x v="4"/>
    <x v="4"/>
    <x v="4"/>
    <x v="3"/>
    <n v="2541"/>
    <n v="250"/>
    <n v="300"/>
    <n v="762300"/>
    <n v="106722"/>
    <n v="655578"/>
    <n v="635250"/>
    <n v="20328"/>
    <n v="3.1007751937984496E-2"/>
    <x v="5"/>
    <n v="8"/>
    <x v="5"/>
    <x v="1"/>
    <x v="0"/>
  </r>
  <r>
    <x v="4"/>
    <x v="0"/>
    <x v="4"/>
    <x v="3"/>
    <n v="269"/>
    <n v="250"/>
    <n v="300"/>
    <n v="80700"/>
    <n v="11298"/>
    <n v="69402"/>
    <n v="67250"/>
    <n v="2152"/>
    <n v="3.1007751937984496E-2"/>
    <x v="7"/>
    <n v="10"/>
    <x v="7"/>
    <x v="3"/>
    <x v="1"/>
  </r>
  <r>
    <x v="4"/>
    <x v="0"/>
    <x v="4"/>
    <x v="3"/>
    <n v="1496"/>
    <n v="250"/>
    <n v="300"/>
    <n v="448800"/>
    <n v="62832"/>
    <n v="385968"/>
    <n v="374000"/>
    <n v="11968"/>
    <n v="3.1007751937984496E-2"/>
    <x v="10"/>
    <n v="10"/>
    <x v="7"/>
    <x v="3"/>
    <x v="0"/>
  </r>
  <r>
    <x v="4"/>
    <x v="4"/>
    <x v="4"/>
    <x v="3"/>
    <n v="1010"/>
    <n v="250"/>
    <n v="300"/>
    <n v="303000"/>
    <n v="42420"/>
    <n v="260580"/>
    <n v="252500"/>
    <n v="8080"/>
    <n v="3.1007751937984496E-2"/>
    <x v="10"/>
    <n v="10"/>
    <x v="7"/>
    <x v="3"/>
    <x v="0"/>
  </r>
  <r>
    <x v="0"/>
    <x v="2"/>
    <x v="4"/>
    <x v="3"/>
    <n v="1281"/>
    <n v="250"/>
    <n v="350"/>
    <n v="448350"/>
    <n v="62769"/>
    <n v="385581"/>
    <n v="333060"/>
    <n v="52521"/>
    <n v="0.13621262458471761"/>
    <x v="12"/>
    <n v="12"/>
    <x v="2"/>
    <x v="0"/>
    <x v="1"/>
  </r>
  <r>
    <x v="4"/>
    <x v="0"/>
    <x v="5"/>
    <x v="3"/>
    <n v="888"/>
    <n v="260"/>
    <n v="300"/>
    <n v="266400"/>
    <n v="37296"/>
    <n v="229104"/>
    <n v="222000"/>
    <n v="7104"/>
    <n v="3.1007751937984496E-2"/>
    <x v="3"/>
    <n v="3"/>
    <x v="3"/>
    <x v="2"/>
    <x v="0"/>
  </r>
  <r>
    <x v="3"/>
    <x v="4"/>
    <x v="5"/>
    <x v="3"/>
    <n v="2844"/>
    <n v="260"/>
    <n v="125"/>
    <n v="355500"/>
    <n v="49770"/>
    <n v="305730"/>
    <n v="341280"/>
    <n v="-35550"/>
    <n v="-0.11627906976744186"/>
    <x v="14"/>
    <n v="5"/>
    <x v="11"/>
    <x v="2"/>
    <x v="0"/>
  </r>
  <r>
    <x v="2"/>
    <x v="2"/>
    <x v="5"/>
    <x v="3"/>
    <n v="2475"/>
    <n v="260"/>
    <n v="12"/>
    <n v="29700"/>
    <n v="4158"/>
    <n v="25542"/>
    <n v="7425"/>
    <n v="18117"/>
    <n v="0.70930232558139539"/>
    <x v="5"/>
    <n v="8"/>
    <x v="5"/>
    <x v="1"/>
    <x v="0"/>
  </r>
  <r>
    <x v="1"/>
    <x v="0"/>
    <x v="5"/>
    <x v="3"/>
    <n v="1743"/>
    <n v="260"/>
    <n v="15"/>
    <n v="26145"/>
    <n v="3660.3"/>
    <n v="22484.7"/>
    <n v="17430"/>
    <n v="5054.7000000000007"/>
    <n v="0.22480620155038764"/>
    <x v="7"/>
    <n v="10"/>
    <x v="7"/>
    <x v="3"/>
    <x v="1"/>
  </r>
  <r>
    <x v="2"/>
    <x v="4"/>
    <x v="5"/>
    <x v="3"/>
    <n v="2914"/>
    <n v="260"/>
    <n v="12"/>
    <n v="34968"/>
    <n v="4895.5200000000004"/>
    <n v="30072.48"/>
    <n v="8742"/>
    <n v="21330.48"/>
    <n v="0.70930232558139539"/>
    <x v="10"/>
    <n v="10"/>
    <x v="7"/>
    <x v="3"/>
    <x v="0"/>
  </r>
  <r>
    <x v="0"/>
    <x v="2"/>
    <x v="5"/>
    <x v="3"/>
    <n v="1731"/>
    <n v="260"/>
    <n v="7"/>
    <n v="12117"/>
    <n v="1696.38"/>
    <n v="10420.619999999999"/>
    <n v="8655"/>
    <n v="1765.619999999999"/>
    <n v="0.16943521594684377"/>
    <x v="10"/>
    <n v="10"/>
    <x v="7"/>
    <x v="3"/>
    <x v="0"/>
  </r>
  <r>
    <x v="0"/>
    <x v="3"/>
    <x v="5"/>
    <x v="3"/>
    <n v="1727"/>
    <n v="260"/>
    <n v="7"/>
    <n v="12089"/>
    <n v="1692.46"/>
    <n v="10396.540000000001"/>
    <n v="8635"/>
    <n v="1761.5400000000009"/>
    <n v="0.16943521594684394"/>
    <x v="7"/>
    <n v="10"/>
    <x v="7"/>
    <x v="3"/>
    <x v="1"/>
  </r>
  <r>
    <x v="1"/>
    <x v="3"/>
    <x v="5"/>
    <x v="3"/>
    <n v="1870"/>
    <n v="260"/>
    <n v="15"/>
    <n v="28050"/>
    <n v="3927"/>
    <n v="24123"/>
    <n v="18700"/>
    <n v="5423"/>
    <n v="0.22480620155038761"/>
    <x v="11"/>
    <n v="11"/>
    <x v="9"/>
    <x v="3"/>
    <x v="1"/>
  </r>
  <r>
    <x v="3"/>
    <x v="2"/>
    <x v="0"/>
    <x v="3"/>
    <n v="1174"/>
    <n v="3"/>
    <n v="125"/>
    <n v="146750"/>
    <n v="22012.5"/>
    <n v="124737.5"/>
    <n v="140880"/>
    <n v="-16142.5"/>
    <n v="-0.12941176470588237"/>
    <x v="5"/>
    <n v="8"/>
    <x v="5"/>
    <x v="1"/>
    <x v="0"/>
  </r>
  <r>
    <x v="3"/>
    <x v="1"/>
    <x v="0"/>
    <x v="3"/>
    <n v="2767"/>
    <n v="3"/>
    <n v="125"/>
    <n v="345875"/>
    <n v="51881.25"/>
    <n v="293993.75"/>
    <n v="332040"/>
    <n v="-38046.25"/>
    <n v="-0.12941176470588237"/>
    <x v="5"/>
    <n v="8"/>
    <x v="5"/>
    <x v="1"/>
    <x v="0"/>
  </r>
  <r>
    <x v="3"/>
    <x v="1"/>
    <x v="0"/>
    <x v="3"/>
    <n v="1085"/>
    <n v="3"/>
    <n v="125"/>
    <n v="135625"/>
    <n v="20343.75"/>
    <n v="115281.25"/>
    <n v="130200"/>
    <n v="-14918.75"/>
    <n v="-0.12941176470588237"/>
    <x v="10"/>
    <n v="10"/>
    <x v="7"/>
    <x v="3"/>
    <x v="0"/>
  </r>
  <r>
    <x v="4"/>
    <x v="3"/>
    <x v="1"/>
    <x v="3"/>
    <n v="546"/>
    <n v="5"/>
    <n v="300"/>
    <n v="163800"/>
    <n v="24570"/>
    <n v="139230"/>
    <n v="136500"/>
    <n v="2730"/>
    <n v="1.9607843137254902E-2"/>
    <x v="10"/>
    <n v="10"/>
    <x v="7"/>
    <x v="3"/>
    <x v="0"/>
  </r>
  <r>
    <x v="0"/>
    <x v="1"/>
    <x v="2"/>
    <x v="3"/>
    <n v="1158"/>
    <n v="10"/>
    <n v="20"/>
    <n v="23160"/>
    <n v="3474"/>
    <n v="19686"/>
    <n v="11580"/>
    <n v="8106"/>
    <n v="0.41176470588235292"/>
    <x v="3"/>
    <n v="3"/>
    <x v="3"/>
    <x v="2"/>
    <x v="0"/>
  </r>
  <r>
    <x v="1"/>
    <x v="0"/>
    <x v="2"/>
    <x v="3"/>
    <n v="1614"/>
    <n v="10"/>
    <n v="15"/>
    <n v="24210"/>
    <n v="3631.5"/>
    <n v="20578.5"/>
    <n v="16140"/>
    <n v="4438.5"/>
    <n v="0.21568627450980393"/>
    <x v="13"/>
    <n v="4"/>
    <x v="10"/>
    <x v="2"/>
    <x v="0"/>
  </r>
  <r>
    <x v="0"/>
    <x v="3"/>
    <x v="2"/>
    <x v="3"/>
    <n v="2535"/>
    <n v="10"/>
    <n v="7"/>
    <n v="17745"/>
    <n v="2661.75"/>
    <n v="15083.25"/>
    <n v="12675"/>
    <n v="2408.25"/>
    <n v="0.15966386554621848"/>
    <x v="13"/>
    <n v="4"/>
    <x v="10"/>
    <x v="2"/>
    <x v="0"/>
  </r>
  <r>
    <x v="0"/>
    <x v="3"/>
    <x v="2"/>
    <x v="3"/>
    <n v="2851"/>
    <n v="10"/>
    <n v="350"/>
    <n v="997850"/>
    <n v="149677.5"/>
    <n v="848172.5"/>
    <n v="741260"/>
    <n v="106912.5"/>
    <n v="0.12605042016806722"/>
    <x v="14"/>
    <n v="5"/>
    <x v="11"/>
    <x v="2"/>
    <x v="0"/>
  </r>
  <r>
    <x v="1"/>
    <x v="0"/>
    <x v="2"/>
    <x v="3"/>
    <n v="2559"/>
    <n v="10"/>
    <n v="15"/>
    <n v="38385"/>
    <n v="5757.75"/>
    <n v="32627.25"/>
    <n v="25590"/>
    <n v="7037.25"/>
    <n v="0.21568627450980393"/>
    <x v="5"/>
    <n v="8"/>
    <x v="5"/>
    <x v="1"/>
    <x v="0"/>
  </r>
  <r>
    <x v="0"/>
    <x v="4"/>
    <x v="2"/>
    <x v="3"/>
    <n v="267"/>
    <n v="10"/>
    <n v="20"/>
    <n v="5340"/>
    <n v="801"/>
    <n v="4539"/>
    <n v="2670"/>
    <n v="1869"/>
    <n v="0.41176470588235292"/>
    <x v="7"/>
    <n v="10"/>
    <x v="7"/>
    <x v="3"/>
    <x v="1"/>
  </r>
  <r>
    <x v="3"/>
    <x v="1"/>
    <x v="2"/>
    <x v="3"/>
    <n v="1085"/>
    <n v="10"/>
    <n v="125"/>
    <n v="135625"/>
    <n v="20343.75"/>
    <n v="115281.25"/>
    <n v="130200"/>
    <n v="-14918.75"/>
    <n v="-0.12941176470588237"/>
    <x v="10"/>
    <n v="10"/>
    <x v="7"/>
    <x v="3"/>
    <x v="0"/>
  </r>
  <r>
    <x v="1"/>
    <x v="1"/>
    <x v="2"/>
    <x v="3"/>
    <n v="1175"/>
    <n v="10"/>
    <n v="15"/>
    <n v="17625"/>
    <n v="2643.75"/>
    <n v="14981.25"/>
    <n v="11750"/>
    <n v="3231.25"/>
    <n v="0.21568627450980393"/>
    <x v="10"/>
    <n v="10"/>
    <x v="7"/>
    <x v="3"/>
    <x v="0"/>
  </r>
  <r>
    <x v="0"/>
    <x v="4"/>
    <x v="2"/>
    <x v="3"/>
    <n v="2007"/>
    <n v="10"/>
    <n v="350"/>
    <n v="702450"/>
    <n v="105367.5"/>
    <n v="597082.5"/>
    <n v="521820"/>
    <n v="75262.5"/>
    <n v="0.12605042016806722"/>
    <x v="11"/>
    <n v="11"/>
    <x v="9"/>
    <x v="3"/>
    <x v="1"/>
  </r>
  <r>
    <x v="0"/>
    <x v="3"/>
    <x v="2"/>
    <x v="3"/>
    <n v="2151"/>
    <n v="10"/>
    <n v="350"/>
    <n v="752850"/>
    <n v="112927.5"/>
    <n v="639922.5"/>
    <n v="559260"/>
    <n v="80662.5"/>
    <n v="0.12605042016806722"/>
    <x v="11"/>
    <n v="11"/>
    <x v="9"/>
    <x v="3"/>
    <x v="1"/>
  </r>
  <r>
    <x v="2"/>
    <x v="4"/>
    <x v="2"/>
    <x v="3"/>
    <n v="914"/>
    <n v="10"/>
    <n v="12"/>
    <n v="10968"/>
    <n v="1645.2"/>
    <n v="9322.7999999999993"/>
    <n v="2742"/>
    <n v="6580.7999999999993"/>
    <n v="0.70588235294117641"/>
    <x v="2"/>
    <n v="12"/>
    <x v="2"/>
    <x v="0"/>
    <x v="0"/>
  </r>
  <r>
    <x v="0"/>
    <x v="2"/>
    <x v="2"/>
    <x v="3"/>
    <n v="293"/>
    <n v="10"/>
    <n v="20"/>
    <n v="5860"/>
    <n v="879"/>
    <n v="4981"/>
    <n v="2930"/>
    <n v="2051"/>
    <n v="0.41176470588235292"/>
    <x v="2"/>
    <n v="12"/>
    <x v="2"/>
    <x v="0"/>
    <x v="0"/>
  </r>
  <r>
    <x v="2"/>
    <x v="3"/>
    <x v="3"/>
    <x v="3"/>
    <n v="500"/>
    <n v="120"/>
    <n v="12"/>
    <n v="6000"/>
    <n v="900"/>
    <n v="5100"/>
    <n v="1500"/>
    <n v="3600"/>
    <n v="0.70588235294117652"/>
    <x v="3"/>
    <n v="3"/>
    <x v="3"/>
    <x v="2"/>
    <x v="0"/>
  </r>
  <r>
    <x v="1"/>
    <x v="2"/>
    <x v="3"/>
    <x v="3"/>
    <n v="2826"/>
    <n v="120"/>
    <n v="15"/>
    <n v="42390"/>
    <n v="6358.5"/>
    <n v="36031.5"/>
    <n v="28260"/>
    <n v="7771.5"/>
    <n v="0.21568627450980393"/>
    <x v="14"/>
    <n v="5"/>
    <x v="11"/>
    <x v="2"/>
    <x v="0"/>
  </r>
  <r>
    <x v="3"/>
    <x v="2"/>
    <x v="3"/>
    <x v="3"/>
    <n v="663"/>
    <n v="120"/>
    <n v="125"/>
    <n v="82875"/>
    <n v="12431.25"/>
    <n v="70443.75"/>
    <n v="79560"/>
    <n v="-9116.25"/>
    <n v="-0.12941176470588237"/>
    <x v="6"/>
    <n v="9"/>
    <x v="6"/>
    <x v="3"/>
    <x v="0"/>
  </r>
  <r>
    <x v="4"/>
    <x v="4"/>
    <x v="3"/>
    <x v="3"/>
    <n v="2574"/>
    <n v="120"/>
    <n v="300"/>
    <n v="772200"/>
    <n v="115830"/>
    <n v="656370"/>
    <n v="643500"/>
    <n v="12870"/>
    <n v="1.9607843137254902E-2"/>
    <x v="11"/>
    <n v="11"/>
    <x v="9"/>
    <x v="3"/>
    <x v="1"/>
  </r>
  <r>
    <x v="3"/>
    <x v="4"/>
    <x v="3"/>
    <x v="3"/>
    <n v="2438"/>
    <n v="120"/>
    <n v="125"/>
    <n v="304750"/>
    <n v="45712.5"/>
    <n v="259037.5"/>
    <n v="292560"/>
    <n v="-33522.5"/>
    <n v="-0.12941176470588237"/>
    <x v="12"/>
    <n v="12"/>
    <x v="2"/>
    <x v="0"/>
    <x v="1"/>
  </r>
  <r>
    <x v="2"/>
    <x v="4"/>
    <x v="3"/>
    <x v="3"/>
    <n v="914"/>
    <n v="120"/>
    <n v="12"/>
    <n v="10968"/>
    <n v="1645.2"/>
    <n v="9322.7999999999993"/>
    <n v="2742"/>
    <n v="6580.7999999999993"/>
    <n v="0.70588235294117641"/>
    <x v="2"/>
    <n v="12"/>
    <x v="2"/>
    <x v="0"/>
    <x v="0"/>
  </r>
  <r>
    <x v="0"/>
    <x v="0"/>
    <x v="4"/>
    <x v="3"/>
    <n v="865.5"/>
    <n v="250"/>
    <n v="20"/>
    <n v="17310"/>
    <n v="2596.5"/>
    <n v="14713.5"/>
    <n v="8655"/>
    <n v="6058.5"/>
    <n v="0.41176470588235292"/>
    <x v="4"/>
    <n v="7"/>
    <x v="4"/>
    <x v="1"/>
    <x v="0"/>
  </r>
  <r>
    <x v="1"/>
    <x v="1"/>
    <x v="4"/>
    <x v="3"/>
    <n v="492"/>
    <n v="250"/>
    <n v="15"/>
    <n v="7380"/>
    <n v="1107"/>
    <n v="6273"/>
    <n v="4920"/>
    <n v="1353"/>
    <n v="0.21568627450980393"/>
    <x v="4"/>
    <n v="7"/>
    <x v="4"/>
    <x v="1"/>
    <x v="0"/>
  </r>
  <r>
    <x v="0"/>
    <x v="4"/>
    <x v="4"/>
    <x v="3"/>
    <n v="267"/>
    <n v="250"/>
    <n v="20"/>
    <n v="5340"/>
    <n v="801"/>
    <n v="4539"/>
    <n v="2670"/>
    <n v="1869"/>
    <n v="0.41176470588235292"/>
    <x v="7"/>
    <n v="10"/>
    <x v="7"/>
    <x v="3"/>
    <x v="1"/>
  </r>
  <r>
    <x v="1"/>
    <x v="1"/>
    <x v="4"/>
    <x v="3"/>
    <n v="1175"/>
    <n v="250"/>
    <n v="15"/>
    <n v="17625"/>
    <n v="2643.75"/>
    <n v="14981.25"/>
    <n v="11750"/>
    <n v="3231.25"/>
    <n v="0.21568627450980393"/>
    <x v="10"/>
    <n v="10"/>
    <x v="7"/>
    <x v="3"/>
    <x v="0"/>
  </r>
  <r>
    <x v="3"/>
    <x v="0"/>
    <x v="4"/>
    <x v="3"/>
    <n v="2954"/>
    <n v="250"/>
    <n v="125"/>
    <n v="369250"/>
    <n v="55387.5"/>
    <n v="313862.5"/>
    <n v="354480"/>
    <n v="-40617.5"/>
    <n v="-0.12941176470588237"/>
    <x v="11"/>
    <n v="11"/>
    <x v="9"/>
    <x v="3"/>
    <x v="1"/>
  </r>
  <r>
    <x v="3"/>
    <x v="1"/>
    <x v="4"/>
    <x v="3"/>
    <n v="552"/>
    <n v="250"/>
    <n v="125"/>
    <n v="69000"/>
    <n v="10350"/>
    <n v="58650"/>
    <n v="66240"/>
    <n v="-7590"/>
    <n v="-0.12941176470588237"/>
    <x v="15"/>
    <n v="11"/>
    <x v="9"/>
    <x v="3"/>
    <x v="0"/>
  </r>
  <r>
    <x v="0"/>
    <x v="2"/>
    <x v="4"/>
    <x v="3"/>
    <n v="293"/>
    <n v="250"/>
    <n v="20"/>
    <n v="5860"/>
    <n v="879"/>
    <n v="4981"/>
    <n v="2930"/>
    <n v="2051"/>
    <n v="0.41176470588235292"/>
    <x v="2"/>
    <n v="12"/>
    <x v="2"/>
    <x v="0"/>
    <x v="0"/>
  </r>
  <r>
    <x v="4"/>
    <x v="2"/>
    <x v="5"/>
    <x v="3"/>
    <n v="2475"/>
    <n v="260"/>
    <n v="300"/>
    <n v="742500"/>
    <n v="111375"/>
    <n v="631125"/>
    <n v="618750"/>
    <n v="12375"/>
    <n v="1.9607843137254902E-2"/>
    <x v="3"/>
    <n v="3"/>
    <x v="3"/>
    <x v="2"/>
    <x v="0"/>
  </r>
  <r>
    <x v="4"/>
    <x v="3"/>
    <x v="5"/>
    <x v="3"/>
    <n v="546"/>
    <n v="260"/>
    <n v="300"/>
    <n v="163800"/>
    <n v="24570"/>
    <n v="139230"/>
    <n v="136500"/>
    <n v="2730"/>
    <n v="1.9607843137254902E-2"/>
    <x v="10"/>
    <n v="10"/>
    <x v="7"/>
    <x v="3"/>
    <x v="0"/>
  </r>
  <r>
    <x v="0"/>
    <x v="3"/>
    <x v="1"/>
    <x v="3"/>
    <n v="1368"/>
    <n v="5"/>
    <n v="7"/>
    <n v="9576"/>
    <n v="1436.4"/>
    <n v="8139.6"/>
    <n v="6840"/>
    <n v="1299.6000000000004"/>
    <n v="0.15966386554621853"/>
    <x v="8"/>
    <n v="2"/>
    <x v="8"/>
    <x v="0"/>
    <x v="0"/>
  </r>
  <r>
    <x v="0"/>
    <x v="0"/>
    <x v="2"/>
    <x v="3"/>
    <n v="723"/>
    <n v="10"/>
    <n v="7"/>
    <n v="5061"/>
    <n v="759.15000000000009"/>
    <n v="4301.8500000000004"/>
    <n v="3615"/>
    <n v="686.85000000000014"/>
    <n v="0.1596638655462185"/>
    <x v="13"/>
    <n v="4"/>
    <x v="10"/>
    <x v="2"/>
    <x v="0"/>
  </r>
  <r>
    <x v="2"/>
    <x v="4"/>
    <x v="4"/>
    <x v="3"/>
    <n v="1806"/>
    <n v="250"/>
    <n v="12"/>
    <n v="21672"/>
    <n v="3250.8"/>
    <n v="18421.2"/>
    <n v="5418"/>
    <n v="13003.2"/>
    <n v="0.70588235294117652"/>
    <x v="14"/>
    <n v="5"/>
    <x v="11"/>
    <x v="2"/>
    <x v="0"/>
  </r>
  <r>
    <x v="0"/>
    <x v="0"/>
    <x v="0"/>
    <x v="0"/>
    <n v="1618.5"/>
    <n v="3"/>
    <n v="20"/>
    <n v="32370"/>
    <n v="0"/>
    <n v="32370"/>
    <n v="16185"/>
    <n v="16185"/>
    <n v="0.5"/>
    <x v="0"/>
    <n v="1"/>
    <x v="0"/>
    <x v="0"/>
    <x v="0"/>
  </r>
  <r>
    <x v="0"/>
    <x v="1"/>
    <x v="0"/>
    <x v="0"/>
    <n v="1321"/>
    <n v="3"/>
    <n v="20"/>
    <n v="26420"/>
    <n v="0"/>
    <n v="26420"/>
    <n v="13210"/>
    <n v="13210"/>
    <n v="0.5"/>
    <x v="0"/>
    <n v="1"/>
    <x v="0"/>
    <x v="0"/>
    <x v="0"/>
  </r>
  <r>
    <x v="1"/>
    <x v="2"/>
    <x v="0"/>
    <x v="0"/>
    <n v="2178"/>
    <n v="3"/>
    <n v="15"/>
    <n v="32670"/>
    <n v="0"/>
    <n v="32670"/>
    <n v="21780"/>
    <n v="10890"/>
    <n v="0.33333333333333331"/>
    <x v="1"/>
    <n v="6"/>
    <x v="1"/>
    <x v="1"/>
    <x v="0"/>
  </r>
  <r>
    <x v="1"/>
    <x v="1"/>
    <x v="0"/>
    <x v="0"/>
    <n v="888"/>
    <n v="3"/>
    <n v="15"/>
    <n v="13320"/>
    <n v="0"/>
    <n v="13320"/>
    <n v="8880"/>
    <n v="4440"/>
    <n v="0.33333333333333331"/>
    <x v="1"/>
    <n v="6"/>
    <x v="1"/>
    <x v="1"/>
    <x v="0"/>
  </r>
  <r>
    <x v="1"/>
    <x v="3"/>
    <x v="0"/>
    <x v="0"/>
    <n v="2470"/>
    <n v="3"/>
    <n v="15"/>
    <n v="37050"/>
    <n v="0"/>
    <n v="37050"/>
    <n v="24700"/>
    <n v="12350"/>
    <n v="0.33333333333333331"/>
    <x v="1"/>
    <n v="6"/>
    <x v="1"/>
    <x v="1"/>
    <x v="0"/>
  </r>
  <r>
    <x v="0"/>
    <x v="1"/>
    <x v="0"/>
    <x v="0"/>
    <n v="1513"/>
    <n v="3"/>
    <n v="350"/>
    <n v="529550"/>
    <n v="0"/>
    <n v="529550"/>
    <n v="393380"/>
    <n v="136170"/>
    <n v="0.25714285714285712"/>
    <x v="2"/>
    <n v="12"/>
    <x v="2"/>
    <x v="0"/>
    <x v="0"/>
  </r>
  <r>
    <x v="1"/>
    <x v="1"/>
    <x v="1"/>
    <x v="0"/>
    <n v="921"/>
    <n v="5"/>
    <n v="15"/>
    <n v="13815"/>
    <n v="0"/>
    <n v="13815"/>
    <n v="9210"/>
    <n v="4605"/>
    <n v="0.33333333333333331"/>
    <x v="3"/>
    <n v="3"/>
    <x v="3"/>
    <x v="2"/>
    <x v="0"/>
  </r>
  <r>
    <x v="2"/>
    <x v="0"/>
    <x v="1"/>
    <x v="0"/>
    <n v="2518"/>
    <n v="5"/>
    <n v="12"/>
    <n v="30216"/>
    <n v="0"/>
    <n v="30216"/>
    <n v="7554"/>
    <n v="22662"/>
    <n v="0.75"/>
    <x v="1"/>
    <n v="6"/>
    <x v="1"/>
    <x v="1"/>
    <x v="0"/>
  </r>
  <r>
    <x v="0"/>
    <x v="2"/>
    <x v="1"/>
    <x v="0"/>
    <n v="1899"/>
    <n v="5"/>
    <n v="20"/>
    <n v="37980"/>
    <n v="0"/>
    <n v="37980"/>
    <n v="18990"/>
    <n v="18990"/>
    <n v="0.5"/>
    <x v="1"/>
    <n v="6"/>
    <x v="1"/>
    <x v="1"/>
    <x v="0"/>
  </r>
  <r>
    <x v="2"/>
    <x v="1"/>
    <x v="1"/>
    <x v="0"/>
    <n v="1545"/>
    <n v="5"/>
    <n v="12"/>
    <n v="18540"/>
    <n v="0"/>
    <n v="18540"/>
    <n v="4635"/>
    <n v="13905"/>
    <n v="0.75"/>
    <x v="1"/>
    <n v="6"/>
    <x v="1"/>
    <x v="1"/>
    <x v="0"/>
  </r>
  <r>
    <x v="1"/>
    <x v="3"/>
    <x v="1"/>
    <x v="0"/>
    <n v="2470"/>
    <n v="5"/>
    <n v="15"/>
    <n v="37050"/>
    <n v="0"/>
    <n v="37050"/>
    <n v="24700"/>
    <n v="12350"/>
    <n v="0.33333333333333331"/>
    <x v="1"/>
    <n v="6"/>
    <x v="1"/>
    <x v="1"/>
    <x v="0"/>
  </r>
  <r>
    <x v="3"/>
    <x v="0"/>
    <x v="1"/>
    <x v="0"/>
    <n v="2665.5"/>
    <n v="5"/>
    <n v="125"/>
    <n v="333187.5"/>
    <n v="0"/>
    <n v="333187.5"/>
    <n v="319860"/>
    <n v="13327.5"/>
    <n v="0.04"/>
    <x v="4"/>
    <n v="7"/>
    <x v="4"/>
    <x v="1"/>
    <x v="0"/>
  </r>
  <r>
    <x v="4"/>
    <x v="3"/>
    <x v="1"/>
    <x v="0"/>
    <n v="958"/>
    <n v="5"/>
    <n v="300"/>
    <n v="287400"/>
    <n v="0"/>
    <n v="287400"/>
    <n v="239500"/>
    <n v="47900"/>
    <n v="0.16666666666666666"/>
    <x v="5"/>
    <n v="8"/>
    <x v="5"/>
    <x v="1"/>
    <x v="0"/>
  </r>
  <r>
    <x v="0"/>
    <x v="1"/>
    <x v="1"/>
    <x v="0"/>
    <n v="2146"/>
    <n v="5"/>
    <n v="7"/>
    <n v="15022"/>
    <n v="0"/>
    <n v="15022"/>
    <n v="10730"/>
    <n v="4292"/>
    <n v="0.2857142857142857"/>
    <x v="6"/>
    <n v="9"/>
    <x v="6"/>
    <x v="3"/>
    <x v="0"/>
  </r>
  <r>
    <x v="3"/>
    <x v="0"/>
    <x v="1"/>
    <x v="0"/>
    <n v="345"/>
    <n v="5"/>
    <n v="125"/>
    <n v="43125"/>
    <n v="0"/>
    <n v="43125"/>
    <n v="41400"/>
    <n v="1725"/>
    <n v="0.04"/>
    <x v="7"/>
    <n v="10"/>
    <x v="7"/>
    <x v="3"/>
    <x v="1"/>
  </r>
  <r>
    <x v="1"/>
    <x v="4"/>
    <x v="1"/>
    <x v="0"/>
    <n v="615"/>
    <n v="5"/>
    <n v="15"/>
    <n v="9225"/>
    <n v="0"/>
    <n v="9225"/>
    <n v="6150"/>
    <n v="3075"/>
    <n v="0.33333333333333331"/>
    <x v="2"/>
    <n v="12"/>
    <x v="2"/>
    <x v="0"/>
    <x v="0"/>
  </r>
  <r>
    <x v="0"/>
    <x v="0"/>
    <x v="2"/>
    <x v="0"/>
    <n v="292"/>
    <n v="10"/>
    <n v="20"/>
    <n v="5840"/>
    <n v="0"/>
    <n v="5840"/>
    <n v="2920"/>
    <n v="2920"/>
    <n v="0.5"/>
    <x v="8"/>
    <n v="2"/>
    <x v="8"/>
    <x v="0"/>
    <x v="0"/>
  </r>
  <r>
    <x v="1"/>
    <x v="3"/>
    <x v="2"/>
    <x v="0"/>
    <n v="974"/>
    <n v="10"/>
    <n v="15"/>
    <n v="14610"/>
    <n v="0"/>
    <n v="14610"/>
    <n v="9740"/>
    <n v="4870"/>
    <n v="0.33333333333333331"/>
    <x v="8"/>
    <n v="2"/>
    <x v="8"/>
    <x v="0"/>
    <x v="0"/>
  </r>
  <r>
    <x v="2"/>
    <x v="0"/>
    <x v="2"/>
    <x v="0"/>
    <n v="2518"/>
    <n v="10"/>
    <n v="12"/>
    <n v="30216"/>
    <n v="0"/>
    <n v="30216"/>
    <n v="7554"/>
    <n v="22662"/>
    <n v="0.75"/>
    <x v="1"/>
    <n v="6"/>
    <x v="1"/>
    <x v="1"/>
    <x v="0"/>
  </r>
  <r>
    <x v="0"/>
    <x v="1"/>
    <x v="2"/>
    <x v="0"/>
    <n v="1006"/>
    <n v="10"/>
    <n v="350"/>
    <n v="352100"/>
    <n v="0"/>
    <n v="352100"/>
    <n v="261560"/>
    <n v="90540"/>
    <n v="0.25714285714285712"/>
    <x v="1"/>
    <n v="6"/>
    <x v="1"/>
    <x v="1"/>
    <x v="0"/>
  </r>
  <r>
    <x v="2"/>
    <x v="1"/>
    <x v="2"/>
    <x v="0"/>
    <n v="367"/>
    <n v="10"/>
    <n v="12"/>
    <n v="4404"/>
    <n v="0"/>
    <n v="4404"/>
    <n v="1101"/>
    <n v="3303"/>
    <n v="0.75"/>
    <x v="4"/>
    <n v="7"/>
    <x v="4"/>
    <x v="1"/>
    <x v="0"/>
  </r>
  <r>
    <x v="0"/>
    <x v="3"/>
    <x v="2"/>
    <x v="0"/>
    <n v="883"/>
    <n v="10"/>
    <n v="7"/>
    <n v="6181"/>
    <n v="0"/>
    <n v="6181"/>
    <n v="4415"/>
    <n v="1766"/>
    <n v="0.2857142857142857"/>
    <x v="5"/>
    <n v="8"/>
    <x v="5"/>
    <x v="1"/>
    <x v="0"/>
  </r>
  <r>
    <x v="1"/>
    <x v="2"/>
    <x v="2"/>
    <x v="0"/>
    <n v="549"/>
    <n v="10"/>
    <n v="15"/>
    <n v="8235"/>
    <n v="0"/>
    <n v="8235"/>
    <n v="5490"/>
    <n v="2745"/>
    <n v="0.33333333333333331"/>
    <x v="9"/>
    <n v="9"/>
    <x v="6"/>
    <x v="3"/>
    <x v="1"/>
  </r>
  <r>
    <x v="4"/>
    <x v="3"/>
    <x v="2"/>
    <x v="0"/>
    <n v="788"/>
    <n v="10"/>
    <n v="300"/>
    <n v="236400"/>
    <n v="0"/>
    <n v="236400"/>
    <n v="197000"/>
    <n v="39400"/>
    <n v="0.16666666666666666"/>
    <x v="9"/>
    <n v="9"/>
    <x v="6"/>
    <x v="3"/>
    <x v="1"/>
  </r>
  <r>
    <x v="1"/>
    <x v="3"/>
    <x v="2"/>
    <x v="0"/>
    <n v="2472"/>
    <n v="10"/>
    <n v="15"/>
    <n v="37080"/>
    <n v="0"/>
    <n v="37080"/>
    <n v="24720"/>
    <n v="12360"/>
    <n v="0.33333333333333331"/>
    <x v="6"/>
    <n v="9"/>
    <x v="6"/>
    <x v="3"/>
    <x v="0"/>
  </r>
  <r>
    <x v="0"/>
    <x v="4"/>
    <x v="2"/>
    <x v="0"/>
    <n v="1143"/>
    <n v="10"/>
    <n v="7"/>
    <n v="8001"/>
    <n v="0"/>
    <n v="8001"/>
    <n v="5715"/>
    <n v="2286"/>
    <n v="0.2857142857142857"/>
    <x v="10"/>
    <n v="10"/>
    <x v="7"/>
    <x v="3"/>
    <x v="0"/>
  </r>
  <r>
    <x v="0"/>
    <x v="0"/>
    <x v="2"/>
    <x v="0"/>
    <n v="1725"/>
    <n v="10"/>
    <n v="350"/>
    <n v="603750"/>
    <n v="0"/>
    <n v="603750"/>
    <n v="448500"/>
    <n v="155250"/>
    <n v="0.25714285714285712"/>
    <x v="11"/>
    <n v="11"/>
    <x v="9"/>
    <x v="3"/>
    <x v="1"/>
  </r>
  <r>
    <x v="2"/>
    <x v="4"/>
    <x v="2"/>
    <x v="0"/>
    <n v="912"/>
    <n v="10"/>
    <n v="12"/>
    <n v="10944"/>
    <n v="0"/>
    <n v="10944"/>
    <n v="2736"/>
    <n v="8208"/>
    <n v="0.75"/>
    <x v="11"/>
    <n v="11"/>
    <x v="9"/>
    <x v="3"/>
    <x v="1"/>
  </r>
  <r>
    <x v="1"/>
    <x v="0"/>
    <x v="2"/>
    <x v="0"/>
    <n v="2152"/>
    <n v="10"/>
    <n v="15"/>
    <n v="32280"/>
    <n v="0"/>
    <n v="32280"/>
    <n v="21520"/>
    <n v="10760"/>
    <n v="0.33333333333333331"/>
    <x v="12"/>
    <n v="12"/>
    <x v="2"/>
    <x v="0"/>
    <x v="1"/>
  </r>
  <r>
    <x v="0"/>
    <x v="0"/>
    <x v="2"/>
    <x v="0"/>
    <n v="1817"/>
    <n v="10"/>
    <n v="20"/>
    <n v="36340"/>
    <n v="0"/>
    <n v="36340"/>
    <n v="18170"/>
    <n v="18170"/>
    <n v="0.5"/>
    <x v="2"/>
    <n v="12"/>
    <x v="2"/>
    <x v="0"/>
    <x v="0"/>
  </r>
  <r>
    <x v="0"/>
    <x v="1"/>
    <x v="2"/>
    <x v="0"/>
    <n v="1513"/>
    <n v="10"/>
    <n v="350"/>
    <n v="529550"/>
    <n v="0"/>
    <n v="529550"/>
    <n v="393380"/>
    <n v="136170"/>
    <n v="0.25714285714285712"/>
    <x v="2"/>
    <n v="12"/>
    <x v="2"/>
    <x v="0"/>
    <x v="0"/>
  </r>
  <r>
    <x v="0"/>
    <x v="3"/>
    <x v="3"/>
    <x v="0"/>
    <n v="1493"/>
    <n v="120"/>
    <n v="7"/>
    <n v="10451"/>
    <n v="0"/>
    <n v="10451"/>
    <n v="7465"/>
    <n v="2986"/>
    <n v="0.2857142857142857"/>
    <x v="0"/>
    <n v="1"/>
    <x v="0"/>
    <x v="0"/>
    <x v="0"/>
  </r>
  <r>
    <x v="3"/>
    <x v="2"/>
    <x v="3"/>
    <x v="0"/>
    <n v="1804"/>
    <n v="120"/>
    <n v="125"/>
    <n v="225500"/>
    <n v="0"/>
    <n v="225500"/>
    <n v="216480"/>
    <n v="9020"/>
    <n v="0.04"/>
    <x v="8"/>
    <n v="2"/>
    <x v="8"/>
    <x v="0"/>
    <x v="0"/>
  </r>
  <r>
    <x v="2"/>
    <x v="1"/>
    <x v="3"/>
    <x v="0"/>
    <n v="2161"/>
    <n v="120"/>
    <n v="12"/>
    <n v="25932"/>
    <n v="0"/>
    <n v="25932"/>
    <n v="6483"/>
    <n v="19449"/>
    <n v="0.75"/>
    <x v="3"/>
    <n v="3"/>
    <x v="3"/>
    <x v="2"/>
    <x v="0"/>
  </r>
  <r>
    <x v="0"/>
    <x v="1"/>
    <x v="3"/>
    <x v="0"/>
    <n v="1006"/>
    <n v="120"/>
    <n v="350"/>
    <n v="352100"/>
    <n v="0"/>
    <n v="352100"/>
    <n v="261560"/>
    <n v="90540"/>
    <n v="0.25714285714285712"/>
    <x v="1"/>
    <n v="6"/>
    <x v="1"/>
    <x v="1"/>
    <x v="0"/>
  </r>
  <r>
    <x v="2"/>
    <x v="1"/>
    <x v="3"/>
    <x v="0"/>
    <n v="1545"/>
    <n v="120"/>
    <n v="12"/>
    <n v="18540"/>
    <n v="0"/>
    <n v="18540"/>
    <n v="4635"/>
    <n v="13905"/>
    <n v="0.75"/>
    <x v="1"/>
    <n v="6"/>
    <x v="1"/>
    <x v="1"/>
    <x v="0"/>
  </r>
  <r>
    <x v="3"/>
    <x v="4"/>
    <x v="3"/>
    <x v="0"/>
    <n v="2821"/>
    <n v="120"/>
    <n v="125"/>
    <n v="352625"/>
    <n v="0"/>
    <n v="352625"/>
    <n v="338520"/>
    <n v="14105"/>
    <n v="0.04"/>
    <x v="5"/>
    <n v="8"/>
    <x v="5"/>
    <x v="1"/>
    <x v="0"/>
  </r>
  <r>
    <x v="3"/>
    <x v="0"/>
    <x v="3"/>
    <x v="0"/>
    <n v="345"/>
    <n v="120"/>
    <n v="125"/>
    <n v="43125"/>
    <n v="0"/>
    <n v="43125"/>
    <n v="41400"/>
    <n v="1725"/>
    <n v="0.04"/>
    <x v="7"/>
    <n v="10"/>
    <x v="7"/>
    <x v="3"/>
    <x v="1"/>
  </r>
  <r>
    <x v="4"/>
    <x v="0"/>
    <x v="4"/>
    <x v="0"/>
    <n v="2001"/>
    <n v="250"/>
    <n v="300"/>
    <n v="600300"/>
    <n v="0"/>
    <n v="600300"/>
    <n v="500250"/>
    <n v="100050"/>
    <n v="0.16666666666666666"/>
    <x v="8"/>
    <n v="2"/>
    <x v="8"/>
    <x v="0"/>
    <x v="0"/>
  </r>
  <r>
    <x v="2"/>
    <x v="1"/>
    <x v="4"/>
    <x v="0"/>
    <n v="2838"/>
    <n v="250"/>
    <n v="12"/>
    <n v="34056"/>
    <n v="0"/>
    <n v="34056"/>
    <n v="8514"/>
    <n v="25542"/>
    <n v="0.75"/>
    <x v="13"/>
    <n v="4"/>
    <x v="10"/>
    <x v="2"/>
    <x v="0"/>
  </r>
  <r>
    <x v="1"/>
    <x v="2"/>
    <x v="4"/>
    <x v="0"/>
    <n v="2178"/>
    <n v="250"/>
    <n v="15"/>
    <n v="32670"/>
    <n v="0"/>
    <n v="32670"/>
    <n v="21780"/>
    <n v="10890"/>
    <n v="0.33333333333333331"/>
    <x v="1"/>
    <n v="6"/>
    <x v="1"/>
    <x v="1"/>
    <x v="0"/>
  </r>
  <r>
    <x v="1"/>
    <x v="1"/>
    <x v="4"/>
    <x v="0"/>
    <n v="888"/>
    <n v="250"/>
    <n v="15"/>
    <n v="13320"/>
    <n v="0"/>
    <n v="13320"/>
    <n v="8880"/>
    <n v="4440"/>
    <n v="0.33333333333333331"/>
    <x v="1"/>
    <n v="6"/>
    <x v="1"/>
    <x v="1"/>
    <x v="0"/>
  </r>
  <r>
    <x v="0"/>
    <x v="2"/>
    <x v="4"/>
    <x v="0"/>
    <n v="1527"/>
    <n v="250"/>
    <n v="350"/>
    <n v="534450"/>
    <n v="0"/>
    <n v="534450"/>
    <n v="397020"/>
    <n v="137430"/>
    <n v="0.25714285714285712"/>
    <x v="9"/>
    <n v="9"/>
    <x v="6"/>
    <x v="3"/>
    <x v="1"/>
  </r>
  <r>
    <x v="4"/>
    <x v="2"/>
    <x v="4"/>
    <x v="0"/>
    <n v="2151"/>
    <n v="250"/>
    <n v="300"/>
    <n v="645300"/>
    <n v="0"/>
    <n v="645300"/>
    <n v="537750"/>
    <n v="107550"/>
    <n v="0.16666666666666666"/>
    <x v="6"/>
    <n v="9"/>
    <x v="6"/>
    <x v="3"/>
    <x v="0"/>
  </r>
  <r>
    <x v="0"/>
    <x v="0"/>
    <x v="4"/>
    <x v="0"/>
    <n v="1817"/>
    <n v="250"/>
    <n v="20"/>
    <n v="36340"/>
    <n v="0"/>
    <n v="36340"/>
    <n v="18170"/>
    <n v="18170"/>
    <n v="0.5"/>
    <x v="2"/>
    <n v="12"/>
    <x v="2"/>
    <x v="0"/>
    <x v="0"/>
  </r>
  <r>
    <x v="0"/>
    <x v="2"/>
    <x v="5"/>
    <x v="0"/>
    <n v="2750"/>
    <n v="260"/>
    <n v="350"/>
    <n v="962500"/>
    <n v="0"/>
    <n v="962500"/>
    <n v="715000"/>
    <n v="247500"/>
    <n v="0.25714285714285712"/>
    <x v="8"/>
    <n v="2"/>
    <x v="8"/>
    <x v="0"/>
    <x v="0"/>
  </r>
  <r>
    <x v="2"/>
    <x v="4"/>
    <x v="5"/>
    <x v="0"/>
    <n v="1953"/>
    <n v="260"/>
    <n v="12"/>
    <n v="23436"/>
    <n v="0"/>
    <n v="23436"/>
    <n v="5859"/>
    <n v="17577"/>
    <n v="0.75"/>
    <x v="13"/>
    <n v="4"/>
    <x v="10"/>
    <x v="2"/>
    <x v="0"/>
  </r>
  <r>
    <x v="3"/>
    <x v="1"/>
    <x v="5"/>
    <x v="0"/>
    <n v="4219.5"/>
    <n v="260"/>
    <n v="125"/>
    <n v="527437.5"/>
    <n v="0"/>
    <n v="527437.5"/>
    <n v="506340"/>
    <n v="21097.5"/>
    <n v="0.04"/>
    <x v="13"/>
    <n v="4"/>
    <x v="10"/>
    <x v="2"/>
    <x v="0"/>
  </r>
  <r>
    <x v="0"/>
    <x v="2"/>
    <x v="5"/>
    <x v="0"/>
    <n v="1899"/>
    <n v="260"/>
    <n v="20"/>
    <n v="37980"/>
    <n v="0"/>
    <n v="37980"/>
    <n v="18990"/>
    <n v="18990"/>
    <n v="0.5"/>
    <x v="1"/>
    <n v="6"/>
    <x v="1"/>
    <x v="1"/>
    <x v="0"/>
  </r>
  <r>
    <x v="0"/>
    <x v="1"/>
    <x v="5"/>
    <x v="0"/>
    <n v="1686"/>
    <n v="260"/>
    <n v="7"/>
    <n v="11802"/>
    <n v="0"/>
    <n v="11802"/>
    <n v="8430"/>
    <n v="3372"/>
    <n v="0.2857142857142857"/>
    <x v="4"/>
    <n v="7"/>
    <x v="4"/>
    <x v="1"/>
    <x v="0"/>
  </r>
  <r>
    <x v="2"/>
    <x v="4"/>
    <x v="5"/>
    <x v="0"/>
    <n v="2141"/>
    <n v="260"/>
    <n v="12"/>
    <n v="25692"/>
    <n v="0"/>
    <n v="25692"/>
    <n v="6423"/>
    <n v="19269"/>
    <n v="0.75"/>
    <x v="5"/>
    <n v="8"/>
    <x v="5"/>
    <x v="1"/>
    <x v="0"/>
  </r>
  <r>
    <x v="0"/>
    <x v="4"/>
    <x v="5"/>
    <x v="0"/>
    <n v="1143"/>
    <n v="260"/>
    <n v="7"/>
    <n v="8001"/>
    <n v="0"/>
    <n v="8001"/>
    <n v="5715"/>
    <n v="2286"/>
    <n v="0.2857142857142857"/>
    <x v="10"/>
    <n v="10"/>
    <x v="7"/>
    <x v="3"/>
    <x v="0"/>
  </r>
  <r>
    <x v="1"/>
    <x v="4"/>
    <x v="5"/>
    <x v="0"/>
    <n v="615"/>
    <n v="260"/>
    <n v="15"/>
    <n v="9225"/>
    <n v="0"/>
    <n v="9225"/>
    <n v="6150"/>
    <n v="3075"/>
    <n v="0.33333333333333331"/>
    <x v="2"/>
    <n v="12"/>
    <x v="2"/>
    <x v="0"/>
    <x v="0"/>
  </r>
  <r>
    <x v="0"/>
    <x v="2"/>
    <x v="2"/>
    <x v="1"/>
    <n v="3945"/>
    <n v="10"/>
    <n v="7"/>
    <n v="27615"/>
    <n v="276.14999999999998"/>
    <n v="27338.850000000002"/>
    <n v="19725"/>
    <n v="7613.8500000000022"/>
    <n v="0.27849927849927858"/>
    <x v="0"/>
    <n v="1"/>
    <x v="0"/>
    <x v="0"/>
    <x v="0"/>
  </r>
  <r>
    <x v="1"/>
    <x v="2"/>
    <x v="2"/>
    <x v="1"/>
    <n v="2296"/>
    <n v="10"/>
    <n v="15"/>
    <n v="34440"/>
    <n v="344.4"/>
    <n v="34095.599999999999"/>
    <n v="22960"/>
    <n v="11135.599999999999"/>
    <n v="0.32659932659932656"/>
    <x v="8"/>
    <n v="2"/>
    <x v="8"/>
    <x v="0"/>
    <x v="0"/>
  </r>
  <r>
    <x v="0"/>
    <x v="2"/>
    <x v="2"/>
    <x v="1"/>
    <n v="1030"/>
    <n v="10"/>
    <n v="7"/>
    <n v="7210"/>
    <n v="72.099999999999994"/>
    <n v="7137.9"/>
    <n v="5150"/>
    <n v="1987.8999999999996"/>
    <n v="0.27849927849927847"/>
    <x v="14"/>
    <n v="5"/>
    <x v="11"/>
    <x v="2"/>
    <x v="0"/>
  </r>
  <r>
    <x v="0"/>
    <x v="2"/>
    <x v="3"/>
    <x v="1"/>
    <n v="639"/>
    <n v="120"/>
    <n v="7"/>
    <n v="4473"/>
    <n v="44.73"/>
    <n v="4428.2700000000004"/>
    <n v="3195"/>
    <n v="1233.2700000000004"/>
    <n v="0.27849927849927858"/>
    <x v="15"/>
    <n v="11"/>
    <x v="9"/>
    <x v="3"/>
    <x v="0"/>
  </r>
  <r>
    <x v="0"/>
    <x v="0"/>
    <x v="4"/>
    <x v="1"/>
    <n v="1326"/>
    <n v="250"/>
    <n v="7"/>
    <n v="9282"/>
    <n v="92.82"/>
    <n v="9189.18"/>
    <n v="6630"/>
    <n v="2559.1800000000003"/>
    <n v="0.27849927849927852"/>
    <x v="3"/>
    <n v="3"/>
    <x v="3"/>
    <x v="2"/>
    <x v="0"/>
  </r>
  <r>
    <x v="2"/>
    <x v="4"/>
    <x v="0"/>
    <x v="1"/>
    <n v="1858"/>
    <n v="3"/>
    <n v="12"/>
    <n v="22296"/>
    <n v="222.96"/>
    <n v="22073.040000000001"/>
    <n v="5574"/>
    <n v="16499.04"/>
    <n v="0.74747474747474751"/>
    <x v="8"/>
    <n v="2"/>
    <x v="8"/>
    <x v="0"/>
    <x v="0"/>
  </r>
  <r>
    <x v="0"/>
    <x v="3"/>
    <x v="0"/>
    <x v="1"/>
    <n v="1210"/>
    <n v="3"/>
    <n v="350"/>
    <n v="423500"/>
    <n v="4235"/>
    <n v="419265"/>
    <n v="314600"/>
    <n v="104665"/>
    <n v="0.24963924963924963"/>
    <x v="3"/>
    <n v="3"/>
    <x v="3"/>
    <x v="2"/>
    <x v="0"/>
  </r>
  <r>
    <x v="0"/>
    <x v="4"/>
    <x v="0"/>
    <x v="1"/>
    <n v="2529"/>
    <n v="3"/>
    <n v="7"/>
    <n v="17703"/>
    <n v="177.03"/>
    <n v="17525.97"/>
    <n v="12645"/>
    <n v="4880.9699999999993"/>
    <n v="0.27849927849927847"/>
    <x v="4"/>
    <n v="7"/>
    <x v="4"/>
    <x v="1"/>
    <x v="0"/>
  </r>
  <r>
    <x v="2"/>
    <x v="0"/>
    <x v="0"/>
    <x v="1"/>
    <n v="1445"/>
    <n v="3"/>
    <n v="12"/>
    <n v="17340"/>
    <n v="173.4"/>
    <n v="17166.599999999999"/>
    <n v="4335"/>
    <n v="12831.599999999999"/>
    <n v="0.7474747474747474"/>
    <x v="6"/>
    <n v="9"/>
    <x v="6"/>
    <x v="3"/>
    <x v="0"/>
  </r>
  <r>
    <x v="3"/>
    <x v="4"/>
    <x v="0"/>
    <x v="1"/>
    <n v="330"/>
    <n v="3"/>
    <n v="125"/>
    <n v="41250"/>
    <n v="412.5"/>
    <n v="40837.5"/>
    <n v="39600"/>
    <n v="1237.5"/>
    <n v="3.0303030303030304E-2"/>
    <x v="9"/>
    <n v="9"/>
    <x v="6"/>
    <x v="3"/>
    <x v="1"/>
  </r>
  <r>
    <x v="2"/>
    <x v="2"/>
    <x v="0"/>
    <x v="1"/>
    <n v="2671"/>
    <n v="3"/>
    <n v="12"/>
    <n v="32052"/>
    <n v="320.52"/>
    <n v="31731.48"/>
    <n v="8013"/>
    <n v="23718.48"/>
    <n v="0.74747474747474751"/>
    <x v="6"/>
    <n v="9"/>
    <x v="6"/>
    <x v="3"/>
    <x v="0"/>
  </r>
  <r>
    <x v="2"/>
    <x v="1"/>
    <x v="0"/>
    <x v="1"/>
    <n v="766"/>
    <n v="3"/>
    <n v="12"/>
    <n v="9192"/>
    <n v="91.92"/>
    <n v="9100.08"/>
    <n v="2298"/>
    <n v="6802.08"/>
    <n v="0.74747474747474751"/>
    <x v="7"/>
    <n v="10"/>
    <x v="7"/>
    <x v="3"/>
    <x v="1"/>
  </r>
  <r>
    <x v="4"/>
    <x v="3"/>
    <x v="0"/>
    <x v="1"/>
    <n v="494"/>
    <n v="3"/>
    <n v="300"/>
    <n v="148200"/>
    <n v="1482"/>
    <n v="146718"/>
    <n v="123500"/>
    <n v="23218"/>
    <n v="0.15824915824915825"/>
    <x v="7"/>
    <n v="10"/>
    <x v="7"/>
    <x v="3"/>
    <x v="1"/>
  </r>
  <r>
    <x v="0"/>
    <x v="3"/>
    <x v="0"/>
    <x v="1"/>
    <n v="1397"/>
    <n v="3"/>
    <n v="350"/>
    <n v="488950"/>
    <n v="4889.5"/>
    <n v="484060.5"/>
    <n v="363220"/>
    <n v="120840.5"/>
    <n v="0.24963924963924963"/>
    <x v="10"/>
    <n v="10"/>
    <x v="7"/>
    <x v="3"/>
    <x v="0"/>
  </r>
  <r>
    <x v="0"/>
    <x v="2"/>
    <x v="0"/>
    <x v="1"/>
    <n v="2155"/>
    <n v="3"/>
    <n v="350"/>
    <n v="754250"/>
    <n v="7542.5"/>
    <n v="746707.5"/>
    <n v="560300"/>
    <n v="186407.5"/>
    <n v="0.24963924963924963"/>
    <x v="2"/>
    <n v="12"/>
    <x v="2"/>
    <x v="0"/>
    <x v="0"/>
  </r>
  <r>
    <x v="1"/>
    <x v="3"/>
    <x v="1"/>
    <x v="1"/>
    <n v="2214"/>
    <n v="5"/>
    <n v="15"/>
    <n v="33210"/>
    <n v="332.1"/>
    <n v="32877.9"/>
    <n v="22140"/>
    <n v="10737.900000000001"/>
    <n v="0.32659932659932661"/>
    <x v="3"/>
    <n v="3"/>
    <x v="3"/>
    <x v="2"/>
    <x v="0"/>
  </r>
  <r>
    <x v="4"/>
    <x v="4"/>
    <x v="1"/>
    <x v="1"/>
    <n v="2301"/>
    <n v="5"/>
    <n v="300"/>
    <n v="690300"/>
    <n v="6903"/>
    <n v="683397"/>
    <n v="575250"/>
    <n v="108147"/>
    <n v="0.15824915824915825"/>
    <x v="13"/>
    <n v="4"/>
    <x v="10"/>
    <x v="2"/>
    <x v="0"/>
  </r>
  <r>
    <x v="0"/>
    <x v="2"/>
    <x v="1"/>
    <x v="1"/>
    <n v="1375.5"/>
    <n v="5"/>
    <n v="20"/>
    <n v="27510"/>
    <n v="275.10000000000002"/>
    <n v="27234.899999999998"/>
    <n v="13755"/>
    <n v="13479.899999999998"/>
    <n v="0.49494949494949492"/>
    <x v="4"/>
    <n v="7"/>
    <x v="4"/>
    <x v="1"/>
    <x v="0"/>
  </r>
  <r>
    <x v="0"/>
    <x v="0"/>
    <x v="1"/>
    <x v="1"/>
    <n v="1830"/>
    <n v="5"/>
    <n v="7"/>
    <n v="12810"/>
    <n v="128.1"/>
    <n v="12681.9"/>
    <n v="9150"/>
    <n v="3531.8999999999996"/>
    <n v="0.27849927849927847"/>
    <x v="5"/>
    <n v="8"/>
    <x v="5"/>
    <x v="1"/>
    <x v="0"/>
  </r>
  <r>
    <x v="4"/>
    <x v="4"/>
    <x v="1"/>
    <x v="1"/>
    <n v="2498"/>
    <n v="5"/>
    <n v="300"/>
    <n v="749400"/>
    <n v="7494"/>
    <n v="741906"/>
    <n v="624500"/>
    <n v="117406"/>
    <n v="0.15824915824915825"/>
    <x v="9"/>
    <n v="9"/>
    <x v="6"/>
    <x v="3"/>
    <x v="1"/>
  </r>
  <r>
    <x v="3"/>
    <x v="4"/>
    <x v="1"/>
    <x v="1"/>
    <n v="663"/>
    <n v="5"/>
    <n v="125"/>
    <n v="82875"/>
    <n v="828.75"/>
    <n v="82046.25"/>
    <n v="79560"/>
    <n v="2486.25"/>
    <n v="3.0303030303030304E-2"/>
    <x v="7"/>
    <n v="10"/>
    <x v="7"/>
    <x v="3"/>
    <x v="1"/>
  </r>
  <r>
    <x v="1"/>
    <x v="4"/>
    <x v="2"/>
    <x v="1"/>
    <n v="1514"/>
    <n v="10"/>
    <n v="15"/>
    <n v="22710"/>
    <n v="227.1"/>
    <n v="22482.9"/>
    <n v="15140"/>
    <n v="7342.9000000000015"/>
    <n v="0.32659932659932667"/>
    <x v="8"/>
    <n v="2"/>
    <x v="8"/>
    <x v="0"/>
    <x v="0"/>
  </r>
  <r>
    <x v="0"/>
    <x v="4"/>
    <x v="2"/>
    <x v="1"/>
    <n v="4492.5"/>
    <n v="10"/>
    <n v="7"/>
    <n v="31447.5"/>
    <n v="314.47500000000002"/>
    <n v="31133.024999999998"/>
    <n v="22462.5"/>
    <n v="8670.5249999999978"/>
    <n v="0.27849927849927847"/>
    <x v="13"/>
    <n v="4"/>
    <x v="10"/>
    <x v="2"/>
    <x v="0"/>
  </r>
  <r>
    <x v="3"/>
    <x v="4"/>
    <x v="2"/>
    <x v="1"/>
    <n v="727"/>
    <n v="10"/>
    <n v="125"/>
    <n v="90875"/>
    <n v="908.75"/>
    <n v="89966.25"/>
    <n v="87240"/>
    <n v="2726.25"/>
    <n v="3.0303030303030304E-2"/>
    <x v="1"/>
    <n v="6"/>
    <x v="1"/>
    <x v="1"/>
    <x v="0"/>
  </r>
  <r>
    <x v="3"/>
    <x v="2"/>
    <x v="2"/>
    <x v="1"/>
    <n v="787"/>
    <n v="10"/>
    <n v="125"/>
    <n v="98375"/>
    <n v="983.75"/>
    <n v="97391.25"/>
    <n v="94440"/>
    <n v="2951.25"/>
    <n v="3.0303030303030304E-2"/>
    <x v="1"/>
    <n v="6"/>
    <x v="1"/>
    <x v="1"/>
    <x v="0"/>
  </r>
  <r>
    <x v="3"/>
    <x v="3"/>
    <x v="2"/>
    <x v="1"/>
    <n v="1823"/>
    <n v="10"/>
    <n v="125"/>
    <n v="227875"/>
    <n v="2278.75"/>
    <n v="225596.25"/>
    <n v="218760"/>
    <n v="6836.25"/>
    <n v="3.0303030303030304E-2"/>
    <x v="4"/>
    <n v="7"/>
    <x v="4"/>
    <x v="1"/>
    <x v="0"/>
  </r>
  <r>
    <x v="1"/>
    <x v="1"/>
    <x v="2"/>
    <x v="1"/>
    <n v="747"/>
    <n v="10"/>
    <n v="15"/>
    <n v="11205"/>
    <n v="112.05"/>
    <n v="11092.95"/>
    <n v="7470"/>
    <n v="3622.9500000000007"/>
    <n v="0.32659932659932667"/>
    <x v="6"/>
    <n v="9"/>
    <x v="6"/>
    <x v="3"/>
    <x v="0"/>
  </r>
  <r>
    <x v="2"/>
    <x v="1"/>
    <x v="2"/>
    <x v="1"/>
    <n v="766"/>
    <n v="10"/>
    <n v="12"/>
    <n v="9192"/>
    <n v="91.92"/>
    <n v="9100.08"/>
    <n v="2298"/>
    <n v="6802.08"/>
    <n v="0.74747474747474751"/>
    <x v="7"/>
    <n v="10"/>
    <x v="7"/>
    <x v="3"/>
    <x v="1"/>
  </r>
  <r>
    <x v="4"/>
    <x v="4"/>
    <x v="2"/>
    <x v="1"/>
    <n v="2905"/>
    <n v="10"/>
    <n v="300"/>
    <n v="871500"/>
    <n v="8715"/>
    <n v="862785"/>
    <n v="726250"/>
    <n v="136535"/>
    <n v="0.15824915824915825"/>
    <x v="15"/>
    <n v="11"/>
    <x v="9"/>
    <x v="3"/>
    <x v="0"/>
  </r>
  <r>
    <x v="0"/>
    <x v="2"/>
    <x v="2"/>
    <x v="1"/>
    <n v="2155"/>
    <n v="10"/>
    <n v="350"/>
    <n v="754250"/>
    <n v="7542.5"/>
    <n v="746707.5"/>
    <n v="560300"/>
    <n v="186407.5"/>
    <n v="0.24963924963924963"/>
    <x v="2"/>
    <n v="12"/>
    <x v="2"/>
    <x v="0"/>
    <x v="0"/>
  </r>
  <r>
    <x v="0"/>
    <x v="2"/>
    <x v="3"/>
    <x v="1"/>
    <n v="3864"/>
    <n v="120"/>
    <n v="20"/>
    <n v="77280"/>
    <n v="772.80000000000007"/>
    <n v="76507.200000000012"/>
    <n v="38640"/>
    <n v="37867.200000000004"/>
    <n v="0.49494949494949492"/>
    <x v="13"/>
    <n v="4"/>
    <x v="10"/>
    <x v="2"/>
    <x v="0"/>
  </r>
  <r>
    <x v="0"/>
    <x v="3"/>
    <x v="3"/>
    <x v="1"/>
    <n v="362"/>
    <n v="120"/>
    <n v="7"/>
    <n v="2534"/>
    <n v="25.34"/>
    <n v="2508.66"/>
    <n v="1810"/>
    <n v="698.65999999999985"/>
    <n v="0.27849927849927847"/>
    <x v="14"/>
    <n v="5"/>
    <x v="11"/>
    <x v="2"/>
    <x v="0"/>
  </r>
  <r>
    <x v="3"/>
    <x v="0"/>
    <x v="3"/>
    <x v="1"/>
    <n v="923"/>
    <n v="120"/>
    <n v="125"/>
    <n v="115375"/>
    <n v="1153.75"/>
    <n v="114221.25"/>
    <n v="110760"/>
    <n v="3461.25"/>
    <n v="3.0303030303030304E-2"/>
    <x v="5"/>
    <n v="8"/>
    <x v="5"/>
    <x v="1"/>
    <x v="0"/>
  </r>
  <r>
    <x v="3"/>
    <x v="4"/>
    <x v="3"/>
    <x v="1"/>
    <n v="663"/>
    <n v="120"/>
    <n v="125"/>
    <n v="82875"/>
    <n v="828.75"/>
    <n v="82046.25"/>
    <n v="79560"/>
    <n v="2486.25"/>
    <n v="3.0303030303030304E-2"/>
    <x v="7"/>
    <n v="10"/>
    <x v="7"/>
    <x v="3"/>
    <x v="1"/>
  </r>
  <r>
    <x v="0"/>
    <x v="0"/>
    <x v="3"/>
    <x v="1"/>
    <n v="2092"/>
    <n v="120"/>
    <n v="7"/>
    <n v="14644"/>
    <n v="146.44"/>
    <n v="14497.56"/>
    <n v="10460"/>
    <n v="4037.5599999999995"/>
    <n v="0.27849927849927847"/>
    <x v="11"/>
    <n v="11"/>
    <x v="9"/>
    <x v="3"/>
    <x v="1"/>
  </r>
  <r>
    <x v="0"/>
    <x v="1"/>
    <x v="4"/>
    <x v="1"/>
    <n v="263"/>
    <n v="250"/>
    <n v="7"/>
    <n v="1841"/>
    <n v="18.41"/>
    <n v="1822.59"/>
    <n v="1315"/>
    <n v="507.58999999999992"/>
    <n v="0.27849927849927847"/>
    <x v="3"/>
    <n v="3"/>
    <x v="3"/>
    <x v="2"/>
    <x v="0"/>
  </r>
  <r>
    <x v="0"/>
    <x v="0"/>
    <x v="4"/>
    <x v="1"/>
    <n v="943.5"/>
    <n v="250"/>
    <n v="350"/>
    <n v="330225"/>
    <n v="3302.25"/>
    <n v="326922.75"/>
    <n v="245310"/>
    <n v="81612.75"/>
    <n v="0.24963924963924963"/>
    <x v="13"/>
    <n v="4"/>
    <x v="10"/>
    <x v="2"/>
    <x v="0"/>
  </r>
  <r>
    <x v="3"/>
    <x v="4"/>
    <x v="4"/>
    <x v="1"/>
    <n v="727"/>
    <n v="250"/>
    <n v="125"/>
    <n v="90875"/>
    <n v="908.75"/>
    <n v="89966.25"/>
    <n v="87240"/>
    <n v="2726.25"/>
    <n v="3.0303030303030304E-2"/>
    <x v="1"/>
    <n v="6"/>
    <x v="1"/>
    <x v="1"/>
    <x v="0"/>
  </r>
  <r>
    <x v="3"/>
    <x v="2"/>
    <x v="4"/>
    <x v="1"/>
    <n v="787"/>
    <n v="250"/>
    <n v="125"/>
    <n v="98375"/>
    <n v="983.75"/>
    <n v="97391.25"/>
    <n v="94440"/>
    <n v="2951.25"/>
    <n v="3.0303030303030304E-2"/>
    <x v="1"/>
    <n v="6"/>
    <x v="1"/>
    <x v="1"/>
    <x v="0"/>
  </r>
  <r>
    <x v="4"/>
    <x v="1"/>
    <x v="4"/>
    <x v="1"/>
    <n v="986"/>
    <n v="250"/>
    <n v="300"/>
    <n v="295800"/>
    <n v="2958"/>
    <n v="292842"/>
    <n v="246500"/>
    <n v="46342"/>
    <n v="0.15824915824915825"/>
    <x v="6"/>
    <n v="9"/>
    <x v="6"/>
    <x v="3"/>
    <x v="0"/>
  </r>
  <r>
    <x v="4"/>
    <x v="3"/>
    <x v="4"/>
    <x v="1"/>
    <n v="494"/>
    <n v="250"/>
    <n v="300"/>
    <n v="148200"/>
    <n v="1482"/>
    <n v="146718"/>
    <n v="123500"/>
    <n v="23218"/>
    <n v="0.15824915824915825"/>
    <x v="7"/>
    <n v="10"/>
    <x v="7"/>
    <x v="3"/>
    <x v="1"/>
  </r>
  <r>
    <x v="0"/>
    <x v="3"/>
    <x v="4"/>
    <x v="1"/>
    <n v="1397"/>
    <n v="250"/>
    <n v="350"/>
    <n v="488950"/>
    <n v="4889.5"/>
    <n v="484060.5"/>
    <n v="363220"/>
    <n v="120840.5"/>
    <n v="0.24963924963924963"/>
    <x v="10"/>
    <n v="10"/>
    <x v="7"/>
    <x v="3"/>
    <x v="0"/>
  </r>
  <r>
    <x v="3"/>
    <x v="2"/>
    <x v="4"/>
    <x v="1"/>
    <n v="1744"/>
    <n v="250"/>
    <n v="125"/>
    <n v="218000"/>
    <n v="2180"/>
    <n v="215820"/>
    <n v="209280"/>
    <n v="6540"/>
    <n v="3.0303030303030304E-2"/>
    <x v="15"/>
    <n v="11"/>
    <x v="9"/>
    <x v="3"/>
    <x v="0"/>
  </r>
  <r>
    <x v="2"/>
    <x v="4"/>
    <x v="5"/>
    <x v="1"/>
    <n v="1989"/>
    <n v="260"/>
    <n v="12"/>
    <n v="23868"/>
    <n v="238.68"/>
    <n v="23629.32"/>
    <n v="5967"/>
    <n v="17662.32"/>
    <n v="0.74747474747474751"/>
    <x v="9"/>
    <n v="9"/>
    <x v="6"/>
    <x v="3"/>
    <x v="1"/>
  </r>
  <r>
    <x v="1"/>
    <x v="2"/>
    <x v="5"/>
    <x v="1"/>
    <n v="321"/>
    <n v="260"/>
    <n v="15"/>
    <n v="4815"/>
    <n v="48.15"/>
    <n v="4766.8500000000004"/>
    <n v="3210"/>
    <n v="1556.8500000000004"/>
    <n v="0.32659932659932667"/>
    <x v="11"/>
    <n v="11"/>
    <x v="9"/>
    <x v="3"/>
    <x v="1"/>
  </r>
  <r>
    <x v="3"/>
    <x v="0"/>
    <x v="0"/>
    <x v="1"/>
    <n v="742.5"/>
    <n v="3"/>
    <n v="125"/>
    <n v="92812.5"/>
    <n v="1856.25"/>
    <n v="90956.25"/>
    <n v="89100"/>
    <n v="1856.25"/>
    <n v="2.0408163265306121E-2"/>
    <x v="13"/>
    <n v="4"/>
    <x v="10"/>
    <x v="2"/>
    <x v="0"/>
  </r>
  <r>
    <x v="2"/>
    <x v="0"/>
    <x v="0"/>
    <x v="1"/>
    <n v="1295"/>
    <n v="3"/>
    <n v="12"/>
    <n v="15540"/>
    <n v="310.8"/>
    <n v="15229.2"/>
    <n v="3885"/>
    <n v="11344.2"/>
    <n v="0.74489795918367352"/>
    <x v="10"/>
    <n v="10"/>
    <x v="7"/>
    <x v="3"/>
    <x v="0"/>
  </r>
  <r>
    <x v="4"/>
    <x v="1"/>
    <x v="0"/>
    <x v="1"/>
    <n v="214"/>
    <n v="3"/>
    <n v="300"/>
    <n v="64200"/>
    <n v="1284"/>
    <n v="62916"/>
    <n v="53500"/>
    <n v="9416"/>
    <n v="0.14965986394557823"/>
    <x v="7"/>
    <n v="10"/>
    <x v="7"/>
    <x v="3"/>
    <x v="1"/>
  </r>
  <r>
    <x v="0"/>
    <x v="2"/>
    <x v="0"/>
    <x v="1"/>
    <n v="2145"/>
    <n v="3"/>
    <n v="7"/>
    <n v="15015"/>
    <n v="300.3"/>
    <n v="14714.7"/>
    <n v="10725"/>
    <n v="3989.7000000000007"/>
    <n v="0.2711370262390671"/>
    <x v="11"/>
    <n v="11"/>
    <x v="9"/>
    <x v="3"/>
    <x v="1"/>
  </r>
  <r>
    <x v="0"/>
    <x v="0"/>
    <x v="0"/>
    <x v="1"/>
    <n v="2852"/>
    <n v="3"/>
    <n v="350"/>
    <n v="998200"/>
    <n v="19964"/>
    <n v="978236"/>
    <n v="741520"/>
    <n v="236716"/>
    <n v="0.24198250728862974"/>
    <x v="2"/>
    <n v="12"/>
    <x v="2"/>
    <x v="0"/>
    <x v="0"/>
  </r>
  <r>
    <x v="2"/>
    <x v="4"/>
    <x v="1"/>
    <x v="1"/>
    <n v="1142"/>
    <n v="5"/>
    <n v="12"/>
    <n v="13704"/>
    <n v="274.08"/>
    <n v="13429.92"/>
    <n v="3426"/>
    <n v="10003.92"/>
    <n v="0.74489795918367352"/>
    <x v="1"/>
    <n v="6"/>
    <x v="1"/>
    <x v="1"/>
    <x v="0"/>
  </r>
  <r>
    <x v="0"/>
    <x v="4"/>
    <x v="1"/>
    <x v="1"/>
    <n v="1566"/>
    <n v="5"/>
    <n v="20"/>
    <n v="31320"/>
    <n v="626.4"/>
    <n v="30693.599999999999"/>
    <n v="15660"/>
    <n v="15033.599999999999"/>
    <n v="0.48979591836734693"/>
    <x v="10"/>
    <n v="10"/>
    <x v="7"/>
    <x v="3"/>
    <x v="0"/>
  </r>
  <r>
    <x v="2"/>
    <x v="3"/>
    <x v="1"/>
    <x v="1"/>
    <n v="690"/>
    <n v="5"/>
    <n v="12"/>
    <n v="8280"/>
    <n v="165.6"/>
    <n v="8114.4"/>
    <n v="2070"/>
    <n v="6044.4"/>
    <n v="0.74489795918367341"/>
    <x v="15"/>
    <n v="11"/>
    <x v="9"/>
    <x v="3"/>
    <x v="0"/>
  </r>
  <r>
    <x v="3"/>
    <x v="3"/>
    <x v="1"/>
    <x v="1"/>
    <n v="1660"/>
    <n v="5"/>
    <n v="125"/>
    <n v="207500"/>
    <n v="4150"/>
    <n v="203350"/>
    <n v="199200"/>
    <n v="4150"/>
    <n v="2.0408163265306121E-2"/>
    <x v="11"/>
    <n v="11"/>
    <x v="9"/>
    <x v="3"/>
    <x v="1"/>
  </r>
  <r>
    <x v="1"/>
    <x v="0"/>
    <x v="2"/>
    <x v="1"/>
    <n v="2363"/>
    <n v="10"/>
    <n v="15"/>
    <n v="35445"/>
    <n v="708.9"/>
    <n v="34736.1"/>
    <n v="23630"/>
    <n v="11106.099999999999"/>
    <n v="0.31972789115646255"/>
    <x v="8"/>
    <n v="2"/>
    <x v="8"/>
    <x v="0"/>
    <x v="0"/>
  </r>
  <r>
    <x v="4"/>
    <x v="2"/>
    <x v="2"/>
    <x v="1"/>
    <n v="918"/>
    <n v="10"/>
    <n v="300"/>
    <n v="275400"/>
    <n v="5508"/>
    <n v="269892"/>
    <n v="229500"/>
    <n v="40392"/>
    <n v="0.14965986394557823"/>
    <x v="14"/>
    <n v="5"/>
    <x v="11"/>
    <x v="2"/>
    <x v="0"/>
  </r>
  <r>
    <x v="4"/>
    <x v="1"/>
    <x v="2"/>
    <x v="1"/>
    <n v="1728"/>
    <n v="10"/>
    <n v="300"/>
    <n v="518400"/>
    <n v="10368"/>
    <n v="508032"/>
    <n v="432000"/>
    <n v="76032"/>
    <n v="0.14965986394557823"/>
    <x v="14"/>
    <n v="5"/>
    <x v="11"/>
    <x v="2"/>
    <x v="0"/>
  </r>
  <r>
    <x v="2"/>
    <x v="4"/>
    <x v="2"/>
    <x v="1"/>
    <n v="1142"/>
    <n v="10"/>
    <n v="12"/>
    <n v="13704"/>
    <n v="274.08"/>
    <n v="13429.92"/>
    <n v="3426"/>
    <n v="10003.92"/>
    <n v="0.74489795918367352"/>
    <x v="1"/>
    <n v="6"/>
    <x v="1"/>
    <x v="1"/>
    <x v="0"/>
  </r>
  <r>
    <x v="3"/>
    <x v="3"/>
    <x v="2"/>
    <x v="1"/>
    <n v="662"/>
    <n v="10"/>
    <n v="125"/>
    <n v="82750"/>
    <n v="1655"/>
    <n v="81095"/>
    <n v="79440"/>
    <n v="1655"/>
    <n v="2.0408163265306121E-2"/>
    <x v="1"/>
    <n v="6"/>
    <x v="1"/>
    <x v="1"/>
    <x v="0"/>
  </r>
  <r>
    <x v="2"/>
    <x v="0"/>
    <x v="2"/>
    <x v="1"/>
    <n v="1295"/>
    <n v="10"/>
    <n v="12"/>
    <n v="15540"/>
    <n v="310.8"/>
    <n v="15229.2"/>
    <n v="3885"/>
    <n v="11344.2"/>
    <n v="0.74489795918367352"/>
    <x v="10"/>
    <n v="10"/>
    <x v="7"/>
    <x v="3"/>
    <x v="0"/>
  </r>
  <r>
    <x v="3"/>
    <x v="1"/>
    <x v="2"/>
    <x v="1"/>
    <n v="809"/>
    <n v="10"/>
    <n v="125"/>
    <n v="101125"/>
    <n v="2022.5"/>
    <n v="99102.5"/>
    <n v="97080"/>
    <n v="2022.5"/>
    <n v="2.0408163265306121E-2"/>
    <x v="7"/>
    <n v="10"/>
    <x v="7"/>
    <x v="3"/>
    <x v="1"/>
  </r>
  <r>
    <x v="3"/>
    <x v="3"/>
    <x v="2"/>
    <x v="1"/>
    <n v="2145"/>
    <n v="10"/>
    <n v="125"/>
    <n v="268125"/>
    <n v="5362.5"/>
    <n v="262762.5"/>
    <n v="257400"/>
    <n v="5362.5"/>
    <n v="2.0408163265306121E-2"/>
    <x v="7"/>
    <n v="10"/>
    <x v="7"/>
    <x v="3"/>
    <x v="1"/>
  </r>
  <r>
    <x v="2"/>
    <x v="2"/>
    <x v="2"/>
    <x v="1"/>
    <n v="1785"/>
    <n v="10"/>
    <n v="12"/>
    <n v="21420"/>
    <n v="428.4"/>
    <n v="20991.599999999999"/>
    <n v="5355"/>
    <n v="15636.599999999999"/>
    <n v="0.74489795918367341"/>
    <x v="11"/>
    <n v="11"/>
    <x v="9"/>
    <x v="3"/>
    <x v="1"/>
  </r>
  <r>
    <x v="4"/>
    <x v="0"/>
    <x v="2"/>
    <x v="1"/>
    <n v="1916"/>
    <n v="10"/>
    <n v="300"/>
    <n v="574800"/>
    <n v="11496"/>
    <n v="563304"/>
    <n v="479000"/>
    <n v="84304"/>
    <n v="0.14965986394557823"/>
    <x v="2"/>
    <n v="12"/>
    <x v="2"/>
    <x v="0"/>
    <x v="0"/>
  </r>
  <r>
    <x v="0"/>
    <x v="0"/>
    <x v="2"/>
    <x v="1"/>
    <n v="2852"/>
    <n v="10"/>
    <n v="350"/>
    <n v="998200"/>
    <n v="19964"/>
    <n v="978236"/>
    <n v="741520"/>
    <n v="236716"/>
    <n v="0.24198250728862974"/>
    <x v="2"/>
    <n v="12"/>
    <x v="2"/>
    <x v="0"/>
    <x v="0"/>
  </r>
  <r>
    <x v="3"/>
    <x v="0"/>
    <x v="2"/>
    <x v="1"/>
    <n v="2729"/>
    <n v="10"/>
    <n v="125"/>
    <n v="341125"/>
    <n v="6822.5"/>
    <n v="334302.5"/>
    <n v="327480"/>
    <n v="6822.5"/>
    <n v="2.0408163265306121E-2"/>
    <x v="2"/>
    <n v="12"/>
    <x v="2"/>
    <x v="0"/>
    <x v="0"/>
  </r>
  <r>
    <x v="1"/>
    <x v="4"/>
    <x v="2"/>
    <x v="1"/>
    <n v="1925"/>
    <n v="10"/>
    <n v="15"/>
    <n v="28875"/>
    <n v="577.5"/>
    <n v="28297.5"/>
    <n v="19250"/>
    <n v="9047.5"/>
    <n v="0.31972789115646261"/>
    <x v="12"/>
    <n v="12"/>
    <x v="2"/>
    <x v="0"/>
    <x v="1"/>
  </r>
  <r>
    <x v="0"/>
    <x v="4"/>
    <x v="2"/>
    <x v="1"/>
    <n v="2013"/>
    <n v="10"/>
    <n v="7"/>
    <n v="14091"/>
    <n v="281.82"/>
    <n v="13809.18"/>
    <n v="10065"/>
    <n v="3744.1800000000003"/>
    <n v="0.27113702623906705"/>
    <x v="12"/>
    <n v="12"/>
    <x v="2"/>
    <x v="0"/>
    <x v="1"/>
  </r>
  <r>
    <x v="2"/>
    <x v="2"/>
    <x v="2"/>
    <x v="1"/>
    <n v="1055"/>
    <n v="10"/>
    <n v="12"/>
    <n v="12660"/>
    <n v="253.2"/>
    <n v="12406.8"/>
    <n v="3165"/>
    <n v="9241.7999999999993"/>
    <n v="0.74489795918367341"/>
    <x v="2"/>
    <n v="12"/>
    <x v="2"/>
    <x v="0"/>
    <x v="0"/>
  </r>
  <r>
    <x v="2"/>
    <x v="3"/>
    <x v="2"/>
    <x v="1"/>
    <n v="1084"/>
    <n v="10"/>
    <n v="12"/>
    <n v="13008"/>
    <n v="260.16000000000003"/>
    <n v="12747.84"/>
    <n v="3252"/>
    <n v="9495.84"/>
    <n v="0.74489795918367352"/>
    <x v="2"/>
    <n v="12"/>
    <x v="2"/>
    <x v="0"/>
    <x v="0"/>
  </r>
  <r>
    <x v="0"/>
    <x v="4"/>
    <x v="3"/>
    <x v="1"/>
    <n v="1566"/>
    <n v="120"/>
    <n v="20"/>
    <n v="31320"/>
    <n v="626.4"/>
    <n v="30693.599999999999"/>
    <n v="15660"/>
    <n v="15033.599999999999"/>
    <n v="0.48979591836734693"/>
    <x v="10"/>
    <n v="10"/>
    <x v="7"/>
    <x v="3"/>
    <x v="0"/>
  </r>
  <r>
    <x v="0"/>
    <x v="1"/>
    <x v="3"/>
    <x v="1"/>
    <n v="2966"/>
    <n v="120"/>
    <n v="350"/>
    <n v="1038100"/>
    <n v="20762"/>
    <n v="1017338"/>
    <n v="771160"/>
    <n v="246178"/>
    <n v="0.24198250728862974"/>
    <x v="7"/>
    <n v="10"/>
    <x v="7"/>
    <x v="3"/>
    <x v="1"/>
  </r>
  <r>
    <x v="0"/>
    <x v="1"/>
    <x v="3"/>
    <x v="1"/>
    <n v="2877"/>
    <n v="120"/>
    <n v="350"/>
    <n v="1006950"/>
    <n v="20139"/>
    <n v="986811"/>
    <n v="748020"/>
    <n v="238791"/>
    <n v="0.24198250728862974"/>
    <x v="10"/>
    <n v="10"/>
    <x v="7"/>
    <x v="3"/>
    <x v="0"/>
  </r>
  <r>
    <x v="3"/>
    <x v="1"/>
    <x v="3"/>
    <x v="1"/>
    <n v="809"/>
    <n v="120"/>
    <n v="125"/>
    <n v="101125"/>
    <n v="2022.5"/>
    <n v="99102.5"/>
    <n v="97080"/>
    <n v="2022.5"/>
    <n v="2.0408163265306121E-2"/>
    <x v="7"/>
    <n v="10"/>
    <x v="7"/>
    <x v="3"/>
    <x v="1"/>
  </r>
  <r>
    <x v="3"/>
    <x v="3"/>
    <x v="3"/>
    <x v="1"/>
    <n v="2145"/>
    <n v="120"/>
    <n v="125"/>
    <n v="268125"/>
    <n v="5362.5"/>
    <n v="262762.5"/>
    <n v="257400"/>
    <n v="5362.5"/>
    <n v="2.0408163265306121E-2"/>
    <x v="7"/>
    <n v="10"/>
    <x v="7"/>
    <x v="3"/>
    <x v="1"/>
  </r>
  <r>
    <x v="2"/>
    <x v="2"/>
    <x v="3"/>
    <x v="1"/>
    <n v="1055"/>
    <n v="120"/>
    <n v="12"/>
    <n v="12660"/>
    <n v="253.2"/>
    <n v="12406.8"/>
    <n v="3165"/>
    <n v="9241.7999999999993"/>
    <n v="0.74489795918367341"/>
    <x v="2"/>
    <n v="12"/>
    <x v="2"/>
    <x v="0"/>
    <x v="0"/>
  </r>
  <r>
    <x v="0"/>
    <x v="3"/>
    <x v="3"/>
    <x v="1"/>
    <n v="544"/>
    <n v="120"/>
    <n v="20"/>
    <n v="10880"/>
    <n v="217.6"/>
    <n v="10662.4"/>
    <n v="5440"/>
    <n v="5222.3999999999996"/>
    <n v="0.48979591836734693"/>
    <x v="12"/>
    <n v="12"/>
    <x v="2"/>
    <x v="0"/>
    <x v="1"/>
  </r>
  <r>
    <x v="2"/>
    <x v="3"/>
    <x v="3"/>
    <x v="1"/>
    <n v="1084"/>
    <n v="120"/>
    <n v="12"/>
    <n v="13008"/>
    <n v="260.16000000000003"/>
    <n v="12747.84"/>
    <n v="3252"/>
    <n v="9495.84"/>
    <n v="0.74489795918367352"/>
    <x v="2"/>
    <n v="12"/>
    <x v="2"/>
    <x v="0"/>
    <x v="0"/>
  </r>
  <r>
    <x v="3"/>
    <x v="3"/>
    <x v="4"/>
    <x v="1"/>
    <n v="662"/>
    <n v="250"/>
    <n v="125"/>
    <n v="82750"/>
    <n v="1655"/>
    <n v="81095"/>
    <n v="79440"/>
    <n v="1655"/>
    <n v="2.0408163265306121E-2"/>
    <x v="1"/>
    <n v="6"/>
    <x v="1"/>
    <x v="1"/>
    <x v="0"/>
  </r>
  <r>
    <x v="4"/>
    <x v="1"/>
    <x v="4"/>
    <x v="1"/>
    <n v="214"/>
    <n v="250"/>
    <n v="300"/>
    <n v="64200"/>
    <n v="1284"/>
    <n v="62916"/>
    <n v="53500"/>
    <n v="9416"/>
    <n v="0.14965986394557823"/>
    <x v="7"/>
    <n v="10"/>
    <x v="7"/>
    <x v="3"/>
    <x v="1"/>
  </r>
  <r>
    <x v="0"/>
    <x v="1"/>
    <x v="4"/>
    <x v="1"/>
    <n v="2877"/>
    <n v="250"/>
    <n v="350"/>
    <n v="1006950"/>
    <n v="20139"/>
    <n v="986811"/>
    <n v="748020"/>
    <n v="238791"/>
    <n v="0.24198250728862974"/>
    <x v="10"/>
    <n v="10"/>
    <x v="7"/>
    <x v="3"/>
    <x v="0"/>
  </r>
  <r>
    <x v="3"/>
    <x v="0"/>
    <x v="4"/>
    <x v="1"/>
    <n v="2729"/>
    <n v="250"/>
    <n v="125"/>
    <n v="341125"/>
    <n v="6822.5"/>
    <n v="334302.5"/>
    <n v="327480"/>
    <n v="6822.5"/>
    <n v="2.0408163265306121E-2"/>
    <x v="2"/>
    <n v="12"/>
    <x v="2"/>
    <x v="0"/>
    <x v="0"/>
  </r>
  <r>
    <x v="0"/>
    <x v="4"/>
    <x v="4"/>
    <x v="1"/>
    <n v="266"/>
    <n v="250"/>
    <n v="350"/>
    <n v="93100"/>
    <n v="1862"/>
    <n v="91238"/>
    <n v="69160"/>
    <n v="22078"/>
    <n v="0.24198250728862974"/>
    <x v="12"/>
    <n v="12"/>
    <x v="2"/>
    <x v="0"/>
    <x v="1"/>
  </r>
  <r>
    <x v="0"/>
    <x v="3"/>
    <x v="4"/>
    <x v="1"/>
    <n v="1940"/>
    <n v="250"/>
    <n v="350"/>
    <n v="679000"/>
    <n v="13580"/>
    <n v="665420"/>
    <n v="504400"/>
    <n v="161020"/>
    <n v="0.24198250728862974"/>
    <x v="12"/>
    <n v="12"/>
    <x v="2"/>
    <x v="0"/>
    <x v="1"/>
  </r>
  <r>
    <x v="4"/>
    <x v="1"/>
    <x v="5"/>
    <x v="1"/>
    <n v="259"/>
    <n v="260"/>
    <n v="300"/>
    <n v="77700"/>
    <n v="1554"/>
    <n v="76146"/>
    <n v="64750"/>
    <n v="11396"/>
    <n v="0.14965986394557823"/>
    <x v="3"/>
    <n v="3"/>
    <x v="3"/>
    <x v="2"/>
    <x v="0"/>
  </r>
  <r>
    <x v="4"/>
    <x v="3"/>
    <x v="5"/>
    <x v="1"/>
    <n v="1101"/>
    <n v="260"/>
    <n v="300"/>
    <n v="330300"/>
    <n v="6606"/>
    <n v="323694"/>
    <n v="275250"/>
    <n v="48444"/>
    <n v="0.14965986394557823"/>
    <x v="3"/>
    <n v="3"/>
    <x v="3"/>
    <x v="2"/>
    <x v="0"/>
  </r>
  <r>
    <x v="3"/>
    <x v="1"/>
    <x v="5"/>
    <x v="1"/>
    <n v="2276"/>
    <n v="260"/>
    <n v="125"/>
    <n v="284500"/>
    <n v="5690"/>
    <n v="278810"/>
    <n v="273120"/>
    <n v="5690"/>
    <n v="2.0408163265306121E-2"/>
    <x v="14"/>
    <n v="5"/>
    <x v="11"/>
    <x v="2"/>
    <x v="0"/>
  </r>
  <r>
    <x v="0"/>
    <x v="1"/>
    <x v="5"/>
    <x v="1"/>
    <n v="2966"/>
    <n v="260"/>
    <n v="350"/>
    <n v="1038100"/>
    <n v="20762"/>
    <n v="1017338"/>
    <n v="771160"/>
    <n v="246178"/>
    <n v="0.24198250728862974"/>
    <x v="7"/>
    <n v="10"/>
    <x v="7"/>
    <x v="3"/>
    <x v="1"/>
  </r>
  <r>
    <x v="0"/>
    <x v="4"/>
    <x v="5"/>
    <x v="1"/>
    <n v="1236"/>
    <n v="260"/>
    <n v="20"/>
    <n v="24720"/>
    <n v="494.4"/>
    <n v="24225.599999999999"/>
    <n v="12360"/>
    <n v="11865.599999999999"/>
    <n v="0.48979591836734693"/>
    <x v="15"/>
    <n v="11"/>
    <x v="9"/>
    <x v="3"/>
    <x v="0"/>
  </r>
  <r>
    <x v="0"/>
    <x v="2"/>
    <x v="5"/>
    <x v="1"/>
    <n v="941"/>
    <n v="260"/>
    <n v="20"/>
    <n v="18820"/>
    <n v="376.4"/>
    <n v="18443.599999999999"/>
    <n v="9410"/>
    <n v="9033.5999999999985"/>
    <n v="0.48979591836734687"/>
    <x v="15"/>
    <n v="11"/>
    <x v="9"/>
    <x v="3"/>
    <x v="0"/>
  </r>
  <r>
    <x v="4"/>
    <x v="0"/>
    <x v="5"/>
    <x v="1"/>
    <n v="1916"/>
    <n v="260"/>
    <n v="300"/>
    <n v="574800"/>
    <n v="11496"/>
    <n v="563304"/>
    <n v="479000"/>
    <n v="84304"/>
    <n v="0.14965986394557823"/>
    <x v="2"/>
    <n v="12"/>
    <x v="2"/>
    <x v="0"/>
    <x v="0"/>
  </r>
  <r>
    <x v="3"/>
    <x v="2"/>
    <x v="0"/>
    <x v="1"/>
    <n v="4243.5"/>
    <n v="3"/>
    <n v="125"/>
    <n v="530437.5"/>
    <n v="15913.125"/>
    <n v="514524.375"/>
    <n v="509220"/>
    <n v="5304.375"/>
    <n v="1.0309278350515464E-2"/>
    <x v="13"/>
    <n v="4"/>
    <x v="10"/>
    <x v="2"/>
    <x v="0"/>
  </r>
  <r>
    <x v="0"/>
    <x v="1"/>
    <x v="0"/>
    <x v="1"/>
    <n v="2580"/>
    <n v="3"/>
    <n v="20"/>
    <n v="51600"/>
    <n v="1548"/>
    <n v="50052"/>
    <n v="25800"/>
    <n v="24252"/>
    <n v="0.4845360824742268"/>
    <x v="13"/>
    <n v="4"/>
    <x v="10"/>
    <x v="2"/>
    <x v="0"/>
  </r>
  <r>
    <x v="4"/>
    <x v="1"/>
    <x v="0"/>
    <x v="1"/>
    <n v="689"/>
    <n v="3"/>
    <n v="300"/>
    <n v="206700"/>
    <n v="6201"/>
    <n v="200499"/>
    <n v="172250"/>
    <n v="28249"/>
    <n v="0.14089347079037801"/>
    <x v="1"/>
    <n v="6"/>
    <x v="1"/>
    <x v="1"/>
    <x v="0"/>
  </r>
  <r>
    <x v="2"/>
    <x v="4"/>
    <x v="0"/>
    <x v="1"/>
    <n v="1947"/>
    <n v="3"/>
    <n v="12"/>
    <n v="23364"/>
    <n v="700.92"/>
    <n v="22663.08"/>
    <n v="5841"/>
    <n v="16822.080000000002"/>
    <n v="0.74226804123711343"/>
    <x v="6"/>
    <n v="9"/>
    <x v="6"/>
    <x v="3"/>
    <x v="0"/>
  </r>
  <r>
    <x v="2"/>
    <x v="0"/>
    <x v="0"/>
    <x v="1"/>
    <n v="908"/>
    <n v="3"/>
    <n v="12"/>
    <n v="10896"/>
    <n v="326.88"/>
    <n v="10569.12"/>
    <n v="2724"/>
    <n v="7845.1200000000008"/>
    <n v="0.74226804123711343"/>
    <x v="12"/>
    <n v="12"/>
    <x v="2"/>
    <x v="0"/>
    <x v="1"/>
  </r>
  <r>
    <x v="0"/>
    <x v="1"/>
    <x v="1"/>
    <x v="1"/>
    <n v="1958"/>
    <n v="5"/>
    <n v="7"/>
    <n v="13706"/>
    <n v="411.18"/>
    <n v="13294.82"/>
    <n v="9790"/>
    <n v="3504.8199999999997"/>
    <n v="0.26362297496318116"/>
    <x v="8"/>
    <n v="2"/>
    <x v="8"/>
    <x v="0"/>
    <x v="0"/>
  </r>
  <r>
    <x v="2"/>
    <x v="2"/>
    <x v="1"/>
    <x v="1"/>
    <n v="1901"/>
    <n v="5"/>
    <n v="12"/>
    <n v="22812"/>
    <n v="684.36"/>
    <n v="22127.64"/>
    <n v="5703"/>
    <n v="16424.64"/>
    <n v="0.74226804123711343"/>
    <x v="1"/>
    <n v="6"/>
    <x v="1"/>
    <x v="1"/>
    <x v="0"/>
  </r>
  <r>
    <x v="0"/>
    <x v="2"/>
    <x v="1"/>
    <x v="1"/>
    <n v="544"/>
    <n v="5"/>
    <n v="7"/>
    <n v="3808"/>
    <n v="114.24"/>
    <n v="3693.76"/>
    <n v="2720"/>
    <n v="973.76000000000022"/>
    <n v="0.26362297496318121"/>
    <x v="6"/>
    <n v="9"/>
    <x v="6"/>
    <x v="3"/>
    <x v="0"/>
  </r>
  <r>
    <x v="0"/>
    <x v="1"/>
    <x v="1"/>
    <x v="1"/>
    <n v="1797"/>
    <n v="5"/>
    <n v="350"/>
    <n v="628950"/>
    <n v="18868.5"/>
    <n v="610081.5"/>
    <n v="467220"/>
    <n v="142861.5"/>
    <n v="0.2341678939617084"/>
    <x v="9"/>
    <n v="9"/>
    <x v="6"/>
    <x v="3"/>
    <x v="1"/>
  </r>
  <r>
    <x v="3"/>
    <x v="2"/>
    <x v="1"/>
    <x v="1"/>
    <n v="1287"/>
    <n v="5"/>
    <n v="125"/>
    <n v="160875"/>
    <n v="4826.25"/>
    <n v="156048.75"/>
    <n v="154440"/>
    <n v="1608.75"/>
    <n v="1.0309278350515464E-2"/>
    <x v="2"/>
    <n v="12"/>
    <x v="2"/>
    <x v="0"/>
    <x v="0"/>
  </r>
  <r>
    <x v="3"/>
    <x v="1"/>
    <x v="1"/>
    <x v="1"/>
    <n v="1706"/>
    <n v="5"/>
    <n v="125"/>
    <n v="213250"/>
    <n v="6397.5"/>
    <n v="206852.5"/>
    <n v="204720"/>
    <n v="2132.5"/>
    <n v="1.0309278350515464E-2"/>
    <x v="2"/>
    <n v="12"/>
    <x v="2"/>
    <x v="0"/>
    <x v="0"/>
  </r>
  <r>
    <x v="4"/>
    <x v="2"/>
    <x v="2"/>
    <x v="1"/>
    <n v="2434.5"/>
    <n v="10"/>
    <n v="300"/>
    <n v="730350"/>
    <n v="21910.5"/>
    <n v="708439.5"/>
    <n v="608625"/>
    <n v="99814.5"/>
    <n v="0.14089347079037801"/>
    <x v="0"/>
    <n v="1"/>
    <x v="0"/>
    <x v="0"/>
    <x v="0"/>
  </r>
  <r>
    <x v="3"/>
    <x v="0"/>
    <x v="2"/>
    <x v="1"/>
    <n v="1774"/>
    <n v="10"/>
    <n v="125"/>
    <n v="221750"/>
    <n v="6652.5"/>
    <n v="215097.5"/>
    <n v="212880"/>
    <n v="2217.5"/>
    <n v="1.0309278350515464E-2"/>
    <x v="3"/>
    <n v="3"/>
    <x v="3"/>
    <x v="2"/>
    <x v="0"/>
  </r>
  <r>
    <x v="2"/>
    <x v="2"/>
    <x v="2"/>
    <x v="1"/>
    <n v="1901"/>
    <n v="10"/>
    <n v="12"/>
    <n v="22812"/>
    <n v="684.36"/>
    <n v="22127.64"/>
    <n v="5703"/>
    <n v="16424.64"/>
    <n v="0.74226804123711343"/>
    <x v="1"/>
    <n v="6"/>
    <x v="1"/>
    <x v="1"/>
    <x v="0"/>
  </r>
  <r>
    <x v="4"/>
    <x v="1"/>
    <x v="2"/>
    <x v="1"/>
    <n v="689"/>
    <n v="10"/>
    <n v="300"/>
    <n v="206700"/>
    <n v="6201"/>
    <n v="200499"/>
    <n v="172250"/>
    <n v="28249"/>
    <n v="0.14089347079037801"/>
    <x v="1"/>
    <n v="6"/>
    <x v="1"/>
    <x v="1"/>
    <x v="0"/>
  </r>
  <r>
    <x v="3"/>
    <x v="1"/>
    <x v="2"/>
    <x v="1"/>
    <n v="1570"/>
    <n v="10"/>
    <n v="125"/>
    <n v="196250"/>
    <n v="5887.5"/>
    <n v="190362.5"/>
    <n v="188400"/>
    <n v="1962.5"/>
    <n v="1.0309278350515464E-2"/>
    <x v="1"/>
    <n v="6"/>
    <x v="1"/>
    <x v="1"/>
    <x v="0"/>
  </r>
  <r>
    <x v="2"/>
    <x v="4"/>
    <x v="2"/>
    <x v="1"/>
    <n v="1369.5"/>
    <n v="10"/>
    <n v="12"/>
    <n v="16434"/>
    <n v="493.02"/>
    <n v="15940.98"/>
    <n v="4108.5"/>
    <n v="11832.48"/>
    <n v="0.74226804123711343"/>
    <x v="4"/>
    <n v="7"/>
    <x v="4"/>
    <x v="1"/>
    <x v="0"/>
  </r>
  <r>
    <x v="3"/>
    <x v="0"/>
    <x v="2"/>
    <x v="1"/>
    <n v="2009"/>
    <n v="10"/>
    <n v="125"/>
    <n v="251125"/>
    <n v="7533.75"/>
    <n v="243591.25"/>
    <n v="241080"/>
    <n v="2511.25"/>
    <n v="1.0309278350515464E-2"/>
    <x v="10"/>
    <n v="10"/>
    <x v="7"/>
    <x v="3"/>
    <x v="0"/>
  </r>
  <r>
    <x v="1"/>
    <x v="1"/>
    <x v="2"/>
    <x v="1"/>
    <n v="1945"/>
    <n v="10"/>
    <n v="15"/>
    <n v="29175"/>
    <n v="875.25"/>
    <n v="28299.75"/>
    <n v="19450"/>
    <n v="8849.75"/>
    <n v="0.3127147766323024"/>
    <x v="7"/>
    <n v="10"/>
    <x v="7"/>
    <x v="3"/>
    <x v="1"/>
  </r>
  <r>
    <x v="3"/>
    <x v="2"/>
    <x v="2"/>
    <x v="1"/>
    <n v="1287"/>
    <n v="10"/>
    <n v="125"/>
    <n v="160875"/>
    <n v="4826.25"/>
    <n v="156048.75"/>
    <n v="154440"/>
    <n v="1608.75"/>
    <n v="1.0309278350515464E-2"/>
    <x v="2"/>
    <n v="12"/>
    <x v="2"/>
    <x v="0"/>
    <x v="0"/>
  </r>
  <r>
    <x v="3"/>
    <x v="1"/>
    <x v="2"/>
    <x v="1"/>
    <n v="1706"/>
    <n v="10"/>
    <n v="125"/>
    <n v="213250"/>
    <n v="6397.5"/>
    <n v="206852.5"/>
    <n v="204720"/>
    <n v="2132.5"/>
    <n v="1.0309278350515464E-2"/>
    <x v="2"/>
    <n v="12"/>
    <x v="2"/>
    <x v="0"/>
    <x v="0"/>
  </r>
  <r>
    <x v="3"/>
    <x v="0"/>
    <x v="3"/>
    <x v="1"/>
    <n v="2009"/>
    <n v="120"/>
    <n v="125"/>
    <n v="251125"/>
    <n v="7533.75"/>
    <n v="243591.25"/>
    <n v="241080"/>
    <n v="2511.25"/>
    <n v="1.0309278350515464E-2"/>
    <x v="10"/>
    <n v="10"/>
    <x v="7"/>
    <x v="3"/>
    <x v="0"/>
  </r>
  <r>
    <x v="4"/>
    <x v="4"/>
    <x v="4"/>
    <x v="1"/>
    <n v="2844"/>
    <n v="250"/>
    <n v="300"/>
    <n v="853200"/>
    <n v="25596"/>
    <n v="827604"/>
    <n v="711000"/>
    <n v="116604"/>
    <n v="0.14089347079037801"/>
    <x v="8"/>
    <n v="2"/>
    <x v="8"/>
    <x v="0"/>
    <x v="0"/>
  </r>
  <r>
    <x v="2"/>
    <x v="3"/>
    <x v="4"/>
    <x v="1"/>
    <n v="1916"/>
    <n v="250"/>
    <n v="12"/>
    <n v="22992"/>
    <n v="689.76"/>
    <n v="22302.240000000002"/>
    <n v="5748"/>
    <n v="16554.240000000002"/>
    <n v="0.74226804123711343"/>
    <x v="13"/>
    <n v="4"/>
    <x v="10"/>
    <x v="2"/>
    <x v="0"/>
  </r>
  <r>
    <x v="3"/>
    <x v="1"/>
    <x v="4"/>
    <x v="1"/>
    <n v="1570"/>
    <n v="250"/>
    <n v="125"/>
    <n v="196250"/>
    <n v="5887.5"/>
    <n v="190362.5"/>
    <n v="188400"/>
    <n v="1962.5"/>
    <n v="1.0309278350515464E-2"/>
    <x v="1"/>
    <n v="6"/>
    <x v="1"/>
    <x v="1"/>
    <x v="0"/>
  </r>
  <r>
    <x v="4"/>
    <x v="0"/>
    <x v="4"/>
    <x v="1"/>
    <n v="1874"/>
    <n v="250"/>
    <n v="300"/>
    <n v="562200"/>
    <n v="16866"/>
    <n v="545334"/>
    <n v="468500"/>
    <n v="76834"/>
    <n v="0.14089347079037801"/>
    <x v="5"/>
    <n v="8"/>
    <x v="5"/>
    <x v="1"/>
    <x v="0"/>
  </r>
  <r>
    <x v="0"/>
    <x v="3"/>
    <x v="4"/>
    <x v="1"/>
    <n v="1642"/>
    <n v="250"/>
    <n v="350"/>
    <n v="574700"/>
    <n v="17241"/>
    <n v="557459"/>
    <n v="426920"/>
    <n v="130539"/>
    <n v="0.2341678939617084"/>
    <x v="5"/>
    <n v="8"/>
    <x v="5"/>
    <x v="1"/>
    <x v="0"/>
  </r>
  <r>
    <x v="1"/>
    <x v="1"/>
    <x v="4"/>
    <x v="1"/>
    <n v="1945"/>
    <n v="250"/>
    <n v="15"/>
    <n v="29175"/>
    <n v="875.25"/>
    <n v="28299.75"/>
    <n v="19450"/>
    <n v="8849.75"/>
    <n v="0.3127147766323024"/>
    <x v="7"/>
    <n v="10"/>
    <x v="7"/>
    <x v="3"/>
    <x v="1"/>
  </r>
  <r>
    <x v="0"/>
    <x v="0"/>
    <x v="0"/>
    <x v="1"/>
    <n v="831"/>
    <n v="3"/>
    <n v="20"/>
    <n v="16620"/>
    <n v="498.6"/>
    <n v="16121.4"/>
    <n v="8310"/>
    <n v="7811.4"/>
    <n v="0.4845360824742268"/>
    <x v="14"/>
    <n v="5"/>
    <x v="11"/>
    <x v="2"/>
    <x v="0"/>
  </r>
  <r>
    <x v="0"/>
    <x v="3"/>
    <x v="2"/>
    <x v="1"/>
    <n v="1760"/>
    <n v="10"/>
    <n v="7"/>
    <n v="12320"/>
    <n v="369.6"/>
    <n v="11950.4"/>
    <n v="8800"/>
    <n v="3150.3999999999996"/>
    <n v="0.2636229749631811"/>
    <x v="9"/>
    <n v="9"/>
    <x v="6"/>
    <x v="3"/>
    <x v="1"/>
  </r>
  <r>
    <x v="0"/>
    <x v="0"/>
    <x v="3"/>
    <x v="1"/>
    <n v="3850.5"/>
    <n v="120"/>
    <n v="20"/>
    <n v="77010"/>
    <n v="2310.3000000000002"/>
    <n v="74699.700000000012"/>
    <n v="38505"/>
    <n v="36194.700000000004"/>
    <n v="0.4845360824742268"/>
    <x v="13"/>
    <n v="4"/>
    <x v="10"/>
    <x v="2"/>
    <x v="0"/>
  </r>
  <r>
    <x v="2"/>
    <x v="1"/>
    <x v="4"/>
    <x v="1"/>
    <n v="2479"/>
    <n v="250"/>
    <n v="12"/>
    <n v="29748"/>
    <n v="892.44"/>
    <n v="28855.56"/>
    <n v="7437"/>
    <n v="21418.560000000001"/>
    <n v="0.74226804123711343"/>
    <x v="0"/>
    <n v="1"/>
    <x v="0"/>
    <x v="0"/>
    <x v="0"/>
  </r>
  <r>
    <x v="1"/>
    <x v="3"/>
    <x v="1"/>
    <x v="1"/>
    <n v="2031"/>
    <n v="5"/>
    <n v="15"/>
    <n v="30465"/>
    <n v="1218.5999999999999"/>
    <n v="29246.400000000001"/>
    <n v="20310"/>
    <n v="8936.4000000000015"/>
    <n v="0.30555555555555558"/>
    <x v="10"/>
    <n v="10"/>
    <x v="7"/>
    <x v="3"/>
    <x v="0"/>
  </r>
  <r>
    <x v="1"/>
    <x v="3"/>
    <x v="2"/>
    <x v="1"/>
    <n v="2031"/>
    <n v="10"/>
    <n v="15"/>
    <n v="30465"/>
    <n v="1218.5999999999999"/>
    <n v="29246.400000000001"/>
    <n v="20310"/>
    <n v="8936.4000000000015"/>
    <n v="0.30555555555555558"/>
    <x v="10"/>
    <n v="10"/>
    <x v="7"/>
    <x v="3"/>
    <x v="0"/>
  </r>
  <r>
    <x v="1"/>
    <x v="2"/>
    <x v="2"/>
    <x v="1"/>
    <n v="2261"/>
    <n v="10"/>
    <n v="15"/>
    <n v="33915"/>
    <n v="1356.6"/>
    <n v="32558.400000000001"/>
    <n v="22610"/>
    <n v="9948.4000000000015"/>
    <n v="0.30555555555555558"/>
    <x v="12"/>
    <n v="12"/>
    <x v="2"/>
    <x v="0"/>
    <x v="1"/>
  </r>
  <r>
    <x v="0"/>
    <x v="4"/>
    <x v="3"/>
    <x v="1"/>
    <n v="736"/>
    <n v="120"/>
    <n v="20"/>
    <n v="14720"/>
    <n v="588.79999999999995"/>
    <n v="14131.2"/>
    <n v="7360"/>
    <n v="6771.2000000000007"/>
    <n v="0.47916666666666669"/>
    <x v="9"/>
    <n v="9"/>
    <x v="6"/>
    <x v="3"/>
    <x v="1"/>
  </r>
  <r>
    <x v="0"/>
    <x v="0"/>
    <x v="0"/>
    <x v="1"/>
    <n v="2851"/>
    <n v="3"/>
    <n v="7"/>
    <n v="19957"/>
    <n v="798.28"/>
    <n v="19158.72"/>
    <n v="14255"/>
    <n v="4903.7200000000012"/>
    <n v="0.25595238095238099"/>
    <x v="7"/>
    <n v="10"/>
    <x v="7"/>
    <x v="3"/>
    <x v="1"/>
  </r>
  <r>
    <x v="4"/>
    <x v="1"/>
    <x v="0"/>
    <x v="1"/>
    <n v="2021"/>
    <n v="3"/>
    <n v="300"/>
    <n v="606300"/>
    <n v="24252"/>
    <n v="582048"/>
    <n v="505250"/>
    <n v="76798"/>
    <n v="0.13194444444444445"/>
    <x v="10"/>
    <n v="10"/>
    <x v="7"/>
    <x v="3"/>
    <x v="0"/>
  </r>
  <r>
    <x v="0"/>
    <x v="4"/>
    <x v="0"/>
    <x v="1"/>
    <n v="274"/>
    <n v="3"/>
    <n v="350"/>
    <n v="95900"/>
    <n v="3836"/>
    <n v="92064"/>
    <n v="71240"/>
    <n v="20824"/>
    <n v="0.22619047619047619"/>
    <x v="2"/>
    <n v="12"/>
    <x v="2"/>
    <x v="0"/>
    <x v="0"/>
  </r>
  <r>
    <x v="1"/>
    <x v="0"/>
    <x v="1"/>
    <x v="1"/>
    <n v="1967"/>
    <n v="5"/>
    <n v="15"/>
    <n v="29505"/>
    <n v="1180.2"/>
    <n v="28324.799999999999"/>
    <n v="19670"/>
    <n v="8654.7999999999993"/>
    <n v="0.30555555555555552"/>
    <x v="3"/>
    <n v="3"/>
    <x v="3"/>
    <x v="2"/>
    <x v="0"/>
  </r>
  <r>
    <x v="4"/>
    <x v="1"/>
    <x v="1"/>
    <x v="1"/>
    <n v="1859"/>
    <n v="5"/>
    <n v="300"/>
    <n v="557700"/>
    <n v="22308"/>
    <n v="535392"/>
    <n v="464750"/>
    <n v="70642"/>
    <n v="0.13194444444444445"/>
    <x v="5"/>
    <n v="8"/>
    <x v="5"/>
    <x v="1"/>
    <x v="0"/>
  </r>
  <r>
    <x v="0"/>
    <x v="0"/>
    <x v="1"/>
    <x v="1"/>
    <n v="2851"/>
    <n v="5"/>
    <n v="7"/>
    <n v="19957"/>
    <n v="798.28"/>
    <n v="19158.72"/>
    <n v="14255"/>
    <n v="4903.7200000000012"/>
    <n v="0.25595238095238099"/>
    <x v="7"/>
    <n v="10"/>
    <x v="7"/>
    <x v="3"/>
    <x v="1"/>
  </r>
  <r>
    <x v="4"/>
    <x v="1"/>
    <x v="1"/>
    <x v="1"/>
    <n v="2021"/>
    <n v="5"/>
    <n v="300"/>
    <n v="606300"/>
    <n v="24252"/>
    <n v="582048"/>
    <n v="505250"/>
    <n v="76798"/>
    <n v="0.13194444444444445"/>
    <x v="10"/>
    <n v="10"/>
    <x v="7"/>
    <x v="3"/>
    <x v="0"/>
  </r>
  <r>
    <x v="3"/>
    <x v="3"/>
    <x v="1"/>
    <x v="1"/>
    <n v="1138"/>
    <n v="5"/>
    <n v="125"/>
    <n v="142250"/>
    <n v="5690"/>
    <n v="136560"/>
    <n v="136560"/>
    <n v="0"/>
    <n v="0"/>
    <x v="2"/>
    <n v="12"/>
    <x v="2"/>
    <x v="0"/>
    <x v="0"/>
  </r>
  <r>
    <x v="0"/>
    <x v="0"/>
    <x v="2"/>
    <x v="1"/>
    <n v="4251"/>
    <n v="10"/>
    <n v="7"/>
    <n v="29757"/>
    <n v="1190.28"/>
    <n v="28566.720000000001"/>
    <n v="21255"/>
    <n v="7311.7199999999993"/>
    <n v="0.25595238095238093"/>
    <x v="0"/>
    <n v="1"/>
    <x v="0"/>
    <x v="0"/>
    <x v="0"/>
  </r>
  <r>
    <x v="3"/>
    <x v="1"/>
    <x v="2"/>
    <x v="1"/>
    <n v="795"/>
    <n v="10"/>
    <n v="125"/>
    <n v="99375"/>
    <n v="3975"/>
    <n v="95400"/>
    <n v="95400"/>
    <n v="0"/>
    <n v="0"/>
    <x v="3"/>
    <n v="3"/>
    <x v="3"/>
    <x v="2"/>
    <x v="0"/>
  </r>
  <r>
    <x v="4"/>
    <x v="1"/>
    <x v="2"/>
    <x v="1"/>
    <n v="1414.5"/>
    <n v="10"/>
    <n v="300"/>
    <n v="424350"/>
    <n v="16974"/>
    <n v="407376"/>
    <n v="353625"/>
    <n v="53751"/>
    <n v="0.13194444444444445"/>
    <x v="13"/>
    <n v="4"/>
    <x v="10"/>
    <x v="2"/>
    <x v="0"/>
  </r>
  <r>
    <x v="4"/>
    <x v="4"/>
    <x v="2"/>
    <x v="1"/>
    <n v="2918"/>
    <n v="10"/>
    <n v="300"/>
    <n v="875400"/>
    <n v="35016"/>
    <n v="840384"/>
    <n v="729500"/>
    <n v="110884"/>
    <n v="0.13194444444444445"/>
    <x v="14"/>
    <n v="5"/>
    <x v="11"/>
    <x v="2"/>
    <x v="0"/>
  </r>
  <r>
    <x v="0"/>
    <x v="4"/>
    <x v="2"/>
    <x v="1"/>
    <n v="3450"/>
    <n v="10"/>
    <n v="350"/>
    <n v="1207500"/>
    <n v="48300"/>
    <n v="1159200"/>
    <n v="897000"/>
    <n v="262200"/>
    <n v="0.22619047619047619"/>
    <x v="4"/>
    <n v="7"/>
    <x v="4"/>
    <x v="1"/>
    <x v="0"/>
  </r>
  <r>
    <x v="3"/>
    <x v="2"/>
    <x v="2"/>
    <x v="1"/>
    <n v="2988"/>
    <n v="10"/>
    <n v="125"/>
    <n v="373500"/>
    <n v="14940"/>
    <n v="358560"/>
    <n v="358560"/>
    <n v="0"/>
    <n v="0"/>
    <x v="4"/>
    <n v="7"/>
    <x v="4"/>
    <x v="1"/>
    <x v="0"/>
  </r>
  <r>
    <x v="1"/>
    <x v="0"/>
    <x v="2"/>
    <x v="1"/>
    <n v="218"/>
    <n v="10"/>
    <n v="15"/>
    <n v="3270"/>
    <n v="130.80000000000001"/>
    <n v="3139.2"/>
    <n v="2180"/>
    <n v="959.19999999999982"/>
    <n v="0.30555555555555552"/>
    <x v="6"/>
    <n v="9"/>
    <x v="6"/>
    <x v="3"/>
    <x v="0"/>
  </r>
  <r>
    <x v="0"/>
    <x v="0"/>
    <x v="2"/>
    <x v="1"/>
    <n v="2074"/>
    <n v="10"/>
    <n v="20"/>
    <n v="41480"/>
    <n v="1659.2"/>
    <n v="39820.800000000003"/>
    <n v="20740"/>
    <n v="19080.800000000003"/>
    <n v="0.47916666666666669"/>
    <x v="6"/>
    <n v="9"/>
    <x v="6"/>
    <x v="3"/>
    <x v="0"/>
  </r>
  <r>
    <x v="0"/>
    <x v="4"/>
    <x v="2"/>
    <x v="1"/>
    <n v="1056"/>
    <n v="10"/>
    <n v="20"/>
    <n v="21120"/>
    <n v="844.8"/>
    <n v="20275.2"/>
    <n v="10560"/>
    <n v="9715.2000000000007"/>
    <n v="0.47916666666666669"/>
    <x v="6"/>
    <n v="9"/>
    <x v="6"/>
    <x v="3"/>
    <x v="0"/>
  </r>
  <r>
    <x v="1"/>
    <x v="4"/>
    <x v="2"/>
    <x v="1"/>
    <n v="671"/>
    <n v="10"/>
    <n v="15"/>
    <n v="10065"/>
    <n v="402.6"/>
    <n v="9662.4"/>
    <n v="6710"/>
    <n v="2952.3999999999996"/>
    <n v="0.30555555555555552"/>
    <x v="7"/>
    <n v="10"/>
    <x v="7"/>
    <x v="3"/>
    <x v="1"/>
  </r>
  <r>
    <x v="1"/>
    <x v="3"/>
    <x v="2"/>
    <x v="1"/>
    <n v="1514"/>
    <n v="10"/>
    <n v="15"/>
    <n v="22710"/>
    <n v="908.4"/>
    <n v="21801.599999999999"/>
    <n v="15140"/>
    <n v="6661.5999999999985"/>
    <n v="0.30555555555555552"/>
    <x v="7"/>
    <n v="10"/>
    <x v="7"/>
    <x v="3"/>
    <x v="1"/>
  </r>
  <r>
    <x v="0"/>
    <x v="4"/>
    <x v="2"/>
    <x v="1"/>
    <n v="274"/>
    <n v="10"/>
    <n v="350"/>
    <n v="95900"/>
    <n v="3836"/>
    <n v="92064"/>
    <n v="71240"/>
    <n v="20824"/>
    <n v="0.22619047619047619"/>
    <x v="2"/>
    <n v="12"/>
    <x v="2"/>
    <x v="0"/>
    <x v="0"/>
  </r>
  <r>
    <x v="3"/>
    <x v="3"/>
    <x v="2"/>
    <x v="1"/>
    <n v="1138"/>
    <n v="10"/>
    <n v="125"/>
    <n v="142250"/>
    <n v="5690"/>
    <n v="136560"/>
    <n v="136560"/>
    <n v="0"/>
    <n v="0"/>
    <x v="2"/>
    <n v="12"/>
    <x v="2"/>
    <x v="0"/>
    <x v="0"/>
  </r>
  <r>
    <x v="2"/>
    <x v="4"/>
    <x v="3"/>
    <x v="1"/>
    <n v="1465"/>
    <n v="120"/>
    <n v="12"/>
    <n v="17580"/>
    <n v="703.2"/>
    <n v="16876.8"/>
    <n v="4395"/>
    <n v="12481.8"/>
    <n v="0.73958333333333337"/>
    <x v="3"/>
    <n v="3"/>
    <x v="3"/>
    <x v="2"/>
    <x v="0"/>
  </r>
  <r>
    <x v="0"/>
    <x v="0"/>
    <x v="3"/>
    <x v="1"/>
    <n v="2646"/>
    <n v="120"/>
    <n v="20"/>
    <n v="52920"/>
    <n v="2116.8000000000002"/>
    <n v="50803.199999999997"/>
    <n v="26460"/>
    <n v="24343.199999999997"/>
    <n v="0.47916666666666663"/>
    <x v="9"/>
    <n v="9"/>
    <x v="6"/>
    <x v="3"/>
    <x v="1"/>
  </r>
  <r>
    <x v="0"/>
    <x v="2"/>
    <x v="3"/>
    <x v="1"/>
    <n v="2177"/>
    <n v="120"/>
    <n v="350"/>
    <n v="761950"/>
    <n v="30478"/>
    <n v="731472"/>
    <n v="566020"/>
    <n v="165452"/>
    <n v="0.22619047619047619"/>
    <x v="10"/>
    <n v="10"/>
    <x v="7"/>
    <x v="3"/>
    <x v="0"/>
  </r>
  <r>
    <x v="2"/>
    <x v="2"/>
    <x v="4"/>
    <x v="1"/>
    <n v="866"/>
    <n v="250"/>
    <n v="12"/>
    <n v="10392"/>
    <n v="415.68"/>
    <n v="9976.32"/>
    <n v="2598"/>
    <n v="7378.32"/>
    <n v="0.73958333333333337"/>
    <x v="14"/>
    <n v="5"/>
    <x v="11"/>
    <x v="2"/>
    <x v="0"/>
  </r>
  <r>
    <x v="0"/>
    <x v="4"/>
    <x v="4"/>
    <x v="1"/>
    <n v="349"/>
    <n v="250"/>
    <n v="350"/>
    <n v="122150"/>
    <n v="4886"/>
    <n v="117264"/>
    <n v="90740"/>
    <n v="26524"/>
    <n v="0.22619047619047619"/>
    <x v="9"/>
    <n v="9"/>
    <x v="6"/>
    <x v="3"/>
    <x v="1"/>
  </r>
  <r>
    <x v="0"/>
    <x v="2"/>
    <x v="4"/>
    <x v="1"/>
    <n v="2177"/>
    <n v="250"/>
    <n v="350"/>
    <n v="761950"/>
    <n v="30478"/>
    <n v="731472"/>
    <n v="566020"/>
    <n v="165452"/>
    <n v="0.22619047619047619"/>
    <x v="10"/>
    <n v="10"/>
    <x v="7"/>
    <x v="3"/>
    <x v="0"/>
  </r>
  <r>
    <x v="1"/>
    <x v="3"/>
    <x v="4"/>
    <x v="1"/>
    <n v="1514"/>
    <n v="250"/>
    <n v="15"/>
    <n v="22710"/>
    <n v="908.4"/>
    <n v="21801.599999999999"/>
    <n v="15140"/>
    <n v="6661.5999999999985"/>
    <n v="0.30555555555555552"/>
    <x v="7"/>
    <n v="10"/>
    <x v="7"/>
    <x v="3"/>
    <x v="1"/>
  </r>
  <r>
    <x v="0"/>
    <x v="3"/>
    <x v="5"/>
    <x v="1"/>
    <n v="1865"/>
    <n v="260"/>
    <n v="350"/>
    <n v="652750"/>
    <n v="26110"/>
    <n v="626640"/>
    <n v="484900"/>
    <n v="141740"/>
    <n v="0.22619047619047619"/>
    <x v="8"/>
    <n v="2"/>
    <x v="8"/>
    <x v="0"/>
    <x v="0"/>
  </r>
  <r>
    <x v="3"/>
    <x v="3"/>
    <x v="5"/>
    <x v="1"/>
    <n v="1074"/>
    <n v="260"/>
    <n v="125"/>
    <n v="134250"/>
    <n v="5370"/>
    <n v="128880"/>
    <n v="128880"/>
    <n v="0"/>
    <n v="0"/>
    <x v="13"/>
    <n v="4"/>
    <x v="10"/>
    <x v="2"/>
    <x v="0"/>
  </r>
  <r>
    <x v="0"/>
    <x v="1"/>
    <x v="5"/>
    <x v="1"/>
    <n v="1907"/>
    <n v="260"/>
    <n v="350"/>
    <n v="667450"/>
    <n v="26698"/>
    <n v="640752"/>
    <n v="495820"/>
    <n v="144932"/>
    <n v="0.22619047619047619"/>
    <x v="6"/>
    <n v="9"/>
    <x v="6"/>
    <x v="3"/>
    <x v="0"/>
  </r>
  <r>
    <x v="1"/>
    <x v="4"/>
    <x v="5"/>
    <x v="1"/>
    <n v="671"/>
    <n v="260"/>
    <n v="15"/>
    <n v="10065"/>
    <n v="402.6"/>
    <n v="9662.4"/>
    <n v="6710"/>
    <n v="2952.3999999999996"/>
    <n v="0.30555555555555552"/>
    <x v="7"/>
    <n v="10"/>
    <x v="7"/>
    <x v="3"/>
    <x v="1"/>
  </r>
  <r>
    <x v="0"/>
    <x v="0"/>
    <x v="5"/>
    <x v="1"/>
    <n v="1778"/>
    <n v="260"/>
    <n v="350"/>
    <n v="622300"/>
    <n v="24892"/>
    <n v="597408"/>
    <n v="462280"/>
    <n v="135128"/>
    <n v="0.22619047619047619"/>
    <x v="12"/>
    <n v="12"/>
    <x v="2"/>
    <x v="0"/>
    <x v="1"/>
  </r>
  <r>
    <x v="0"/>
    <x v="1"/>
    <x v="1"/>
    <x v="2"/>
    <n v="1159"/>
    <n v="5"/>
    <n v="7"/>
    <n v="8113"/>
    <n v="405.65"/>
    <n v="7707.35"/>
    <n v="5795"/>
    <n v="1912.3500000000004"/>
    <n v="0.24812030075187974"/>
    <x v="7"/>
    <n v="10"/>
    <x v="7"/>
    <x v="3"/>
    <x v="1"/>
  </r>
  <r>
    <x v="0"/>
    <x v="1"/>
    <x v="2"/>
    <x v="2"/>
    <n v="1372"/>
    <n v="10"/>
    <n v="7"/>
    <n v="9604"/>
    <n v="480.2"/>
    <n v="9123.7999999999993"/>
    <n v="6860"/>
    <n v="2263.7999999999993"/>
    <n v="0.24812030075187963"/>
    <x v="0"/>
    <n v="1"/>
    <x v="0"/>
    <x v="0"/>
    <x v="0"/>
  </r>
  <r>
    <x v="0"/>
    <x v="0"/>
    <x v="2"/>
    <x v="2"/>
    <n v="2349"/>
    <n v="10"/>
    <n v="7"/>
    <n v="16443"/>
    <n v="822.15"/>
    <n v="15620.85"/>
    <n v="11745"/>
    <n v="3875.8500000000004"/>
    <n v="0.24812030075187971"/>
    <x v="9"/>
    <n v="9"/>
    <x v="6"/>
    <x v="3"/>
    <x v="1"/>
  </r>
  <r>
    <x v="0"/>
    <x v="3"/>
    <x v="2"/>
    <x v="2"/>
    <n v="2689"/>
    <n v="10"/>
    <n v="7"/>
    <n v="18823"/>
    <n v="941.15"/>
    <n v="17881.849999999999"/>
    <n v="13445"/>
    <n v="4436.8499999999985"/>
    <n v="0.24812030075187963"/>
    <x v="10"/>
    <n v="10"/>
    <x v="7"/>
    <x v="3"/>
    <x v="0"/>
  </r>
  <r>
    <x v="2"/>
    <x v="0"/>
    <x v="2"/>
    <x v="2"/>
    <n v="2431"/>
    <n v="10"/>
    <n v="12"/>
    <n v="29172"/>
    <n v="1458.6"/>
    <n v="27713.4"/>
    <n v="7293"/>
    <n v="20420.400000000001"/>
    <n v="0.73684210526315785"/>
    <x v="2"/>
    <n v="12"/>
    <x v="2"/>
    <x v="0"/>
    <x v="0"/>
  </r>
  <r>
    <x v="2"/>
    <x v="0"/>
    <x v="3"/>
    <x v="2"/>
    <n v="2431"/>
    <n v="120"/>
    <n v="12"/>
    <n v="29172"/>
    <n v="1458.6"/>
    <n v="27713.4"/>
    <n v="7293"/>
    <n v="20420.400000000001"/>
    <n v="0.73684210526315785"/>
    <x v="2"/>
    <n v="12"/>
    <x v="2"/>
    <x v="0"/>
    <x v="0"/>
  </r>
  <r>
    <x v="0"/>
    <x v="3"/>
    <x v="4"/>
    <x v="2"/>
    <n v="2689"/>
    <n v="250"/>
    <n v="7"/>
    <n v="18823"/>
    <n v="941.15"/>
    <n v="17881.849999999999"/>
    <n v="13445"/>
    <n v="4436.8499999999985"/>
    <n v="0.24812030075187963"/>
    <x v="10"/>
    <n v="10"/>
    <x v="7"/>
    <x v="3"/>
    <x v="0"/>
  </r>
  <r>
    <x v="0"/>
    <x v="3"/>
    <x v="5"/>
    <x v="2"/>
    <n v="1683"/>
    <n v="260"/>
    <n v="7"/>
    <n v="11781"/>
    <n v="589.04999999999995"/>
    <n v="11191.95"/>
    <n v="8415"/>
    <n v="2776.9500000000007"/>
    <n v="0.24812030075187974"/>
    <x v="4"/>
    <n v="7"/>
    <x v="4"/>
    <x v="1"/>
    <x v="0"/>
  </r>
  <r>
    <x v="2"/>
    <x v="3"/>
    <x v="5"/>
    <x v="2"/>
    <n v="1123"/>
    <n v="260"/>
    <n v="12"/>
    <n v="13476"/>
    <n v="673.8"/>
    <n v="12802.2"/>
    <n v="3369"/>
    <n v="9433.2000000000007"/>
    <n v="0.73684210526315796"/>
    <x v="5"/>
    <n v="8"/>
    <x v="5"/>
    <x v="1"/>
    <x v="0"/>
  </r>
  <r>
    <x v="0"/>
    <x v="1"/>
    <x v="5"/>
    <x v="2"/>
    <n v="1159"/>
    <n v="260"/>
    <n v="7"/>
    <n v="8113"/>
    <n v="405.65"/>
    <n v="7707.35"/>
    <n v="5795"/>
    <n v="1912.3500000000004"/>
    <n v="0.24812030075187974"/>
    <x v="7"/>
    <n v="10"/>
    <x v="7"/>
    <x v="3"/>
    <x v="1"/>
  </r>
  <r>
    <x v="2"/>
    <x v="2"/>
    <x v="0"/>
    <x v="2"/>
    <n v="1865"/>
    <n v="3"/>
    <n v="12"/>
    <n v="22380"/>
    <n v="1119"/>
    <n v="21261"/>
    <n v="5595"/>
    <n v="15666"/>
    <n v="0.73684210526315785"/>
    <x v="8"/>
    <n v="2"/>
    <x v="8"/>
    <x v="0"/>
    <x v="0"/>
  </r>
  <r>
    <x v="2"/>
    <x v="1"/>
    <x v="0"/>
    <x v="2"/>
    <n v="1116"/>
    <n v="3"/>
    <n v="12"/>
    <n v="13392"/>
    <n v="669.6"/>
    <n v="12722.4"/>
    <n v="3348"/>
    <n v="9374.4"/>
    <n v="0.73684210526315785"/>
    <x v="8"/>
    <n v="2"/>
    <x v="8"/>
    <x v="0"/>
    <x v="0"/>
  </r>
  <r>
    <x v="0"/>
    <x v="2"/>
    <x v="0"/>
    <x v="2"/>
    <n v="1563"/>
    <n v="3"/>
    <n v="20"/>
    <n v="31260"/>
    <n v="1563"/>
    <n v="29697"/>
    <n v="15630"/>
    <n v="14067"/>
    <n v="0.47368421052631576"/>
    <x v="14"/>
    <n v="5"/>
    <x v="11"/>
    <x v="2"/>
    <x v="0"/>
  </r>
  <r>
    <x v="4"/>
    <x v="4"/>
    <x v="0"/>
    <x v="2"/>
    <n v="991"/>
    <n v="3"/>
    <n v="300"/>
    <n v="297300"/>
    <n v="14865"/>
    <n v="282435"/>
    <n v="247750"/>
    <n v="34685"/>
    <n v="0.12280701754385964"/>
    <x v="1"/>
    <n v="6"/>
    <x v="1"/>
    <x v="1"/>
    <x v="0"/>
  </r>
  <r>
    <x v="0"/>
    <x v="1"/>
    <x v="0"/>
    <x v="2"/>
    <n v="1016"/>
    <n v="3"/>
    <n v="7"/>
    <n v="7112"/>
    <n v="355.6"/>
    <n v="6756.4"/>
    <n v="5080"/>
    <n v="1676.3999999999996"/>
    <n v="0.24812030075187966"/>
    <x v="11"/>
    <n v="11"/>
    <x v="9"/>
    <x v="3"/>
    <x v="1"/>
  </r>
  <r>
    <x v="1"/>
    <x v="3"/>
    <x v="0"/>
    <x v="2"/>
    <n v="2791"/>
    <n v="3"/>
    <n v="15"/>
    <n v="41865"/>
    <n v="2093.25"/>
    <n v="39771.75"/>
    <n v="27910"/>
    <n v="11861.75"/>
    <n v="0.2982456140350877"/>
    <x v="15"/>
    <n v="11"/>
    <x v="9"/>
    <x v="3"/>
    <x v="0"/>
  </r>
  <r>
    <x v="0"/>
    <x v="4"/>
    <x v="0"/>
    <x v="2"/>
    <n v="570"/>
    <n v="3"/>
    <n v="7"/>
    <n v="3990"/>
    <n v="199.5"/>
    <n v="3790.5"/>
    <n v="2850"/>
    <n v="940.5"/>
    <n v="0.24812030075187969"/>
    <x v="2"/>
    <n v="12"/>
    <x v="2"/>
    <x v="0"/>
    <x v="0"/>
  </r>
  <r>
    <x v="0"/>
    <x v="2"/>
    <x v="0"/>
    <x v="2"/>
    <n v="2487"/>
    <n v="3"/>
    <n v="7"/>
    <n v="17409"/>
    <n v="870.45"/>
    <n v="16538.55"/>
    <n v="12435"/>
    <n v="4103.5499999999993"/>
    <n v="0.24812030075187966"/>
    <x v="2"/>
    <n v="12"/>
    <x v="2"/>
    <x v="0"/>
    <x v="0"/>
  </r>
  <r>
    <x v="0"/>
    <x v="2"/>
    <x v="1"/>
    <x v="2"/>
    <n v="1384.5"/>
    <n v="5"/>
    <n v="350"/>
    <n v="484575"/>
    <n v="24228.75"/>
    <n v="460346.25"/>
    <n v="359970"/>
    <n v="100376.25"/>
    <n v="0.21804511278195488"/>
    <x v="0"/>
    <n v="1"/>
    <x v="0"/>
    <x v="0"/>
    <x v="0"/>
  </r>
  <r>
    <x v="3"/>
    <x v="4"/>
    <x v="1"/>
    <x v="2"/>
    <n v="3627"/>
    <n v="5"/>
    <n v="125"/>
    <n v="453375"/>
    <n v="22668.75"/>
    <n v="430706.25"/>
    <n v="435240"/>
    <n v="-4533.75"/>
    <n v="-1.0526315789473684E-2"/>
    <x v="4"/>
    <n v="7"/>
    <x v="4"/>
    <x v="1"/>
    <x v="0"/>
  </r>
  <r>
    <x v="0"/>
    <x v="3"/>
    <x v="1"/>
    <x v="2"/>
    <n v="720"/>
    <n v="5"/>
    <n v="350"/>
    <n v="252000"/>
    <n v="12600"/>
    <n v="239400"/>
    <n v="187200"/>
    <n v="52200"/>
    <n v="0.21804511278195488"/>
    <x v="9"/>
    <n v="9"/>
    <x v="6"/>
    <x v="3"/>
    <x v="1"/>
  </r>
  <r>
    <x v="2"/>
    <x v="1"/>
    <x v="1"/>
    <x v="2"/>
    <n v="2342"/>
    <n v="5"/>
    <n v="12"/>
    <n v="28104"/>
    <n v="1405.2"/>
    <n v="26698.799999999999"/>
    <n v="7026"/>
    <n v="19672.8"/>
    <n v="0.73684210526315785"/>
    <x v="15"/>
    <n v="11"/>
    <x v="9"/>
    <x v="3"/>
    <x v="0"/>
  </r>
  <r>
    <x v="4"/>
    <x v="3"/>
    <x v="1"/>
    <x v="2"/>
    <n v="1100"/>
    <n v="5"/>
    <n v="300"/>
    <n v="330000"/>
    <n v="16500"/>
    <n v="313500"/>
    <n v="275000"/>
    <n v="38500"/>
    <n v="0.12280701754385964"/>
    <x v="12"/>
    <n v="12"/>
    <x v="2"/>
    <x v="0"/>
    <x v="1"/>
  </r>
  <r>
    <x v="0"/>
    <x v="2"/>
    <x v="2"/>
    <x v="2"/>
    <n v="1303"/>
    <n v="10"/>
    <n v="20"/>
    <n v="26060"/>
    <n v="1303"/>
    <n v="24757"/>
    <n v="13030"/>
    <n v="11727"/>
    <n v="0.47368421052631576"/>
    <x v="8"/>
    <n v="2"/>
    <x v="8"/>
    <x v="0"/>
    <x v="0"/>
  </r>
  <r>
    <x v="3"/>
    <x v="4"/>
    <x v="2"/>
    <x v="2"/>
    <n v="2992"/>
    <n v="10"/>
    <n v="125"/>
    <n v="374000"/>
    <n v="18700"/>
    <n v="355300"/>
    <n v="359040"/>
    <n v="-3740"/>
    <n v="-1.0526315789473684E-2"/>
    <x v="3"/>
    <n v="3"/>
    <x v="3"/>
    <x v="2"/>
    <x v="0"/>
  </r>
  <r>
    <x v="3"/>
    <x v="2"/>
    <x v="2"/>
    <x v="2"/>
    <n v="2385"/>
    <n v="10"/>
    <n v="125"/>
    <n v="298125"/>
    <n v="14906.25"/>
    <n v="283218.75"/>
    <n v="286200"/>
    <n v="-2981.25"/>
    <n v="-1.0526315789473684E-2"/>
    <x v="3"/>
    <n v="3"/>
    <x v="3"/>
    <x v="2"/>
    <x v="0"/>
  </r>
  <r>
    <x v="4"/>
    <x v="3"/>
    <x v="2"/>
    <x v="2"/>
    <n v="1607"/>
    <n v="10"/>
    <n v="300"/>
    <n v="482100"/>
    <n v="24105"/>
    <n v="457995"/>
    <n v="401750"/>
    <n v="56245"/>
    <n v="0.12280701754385964"/>
    <x v="13"/>
    <n v="4"/>
    <x v="10"/>
    <x v="2"/>
    <x v="0"/>
  </r>
  <r>
    <x v="0"/>
    <x v="4"/>
    <x v="2"/>
    <x v="2"/>
    <n v="2327"/>
    <n v="10"/>
    <n v="7"/>
    <n v="16289"/>
    <n v="814.45"/>
    <n v="15474.55"/>
    <n v="11635"/>
    <n v="3839.5499999999993"/>
    <n v="0.24812030075187966"/>
    <x v="14"/>
    <n v="5"/>
    <x v="11"/>
    <x v="2"/>
    <x v="0"/>
  </r>
  <r>
    <x v="4"/>
    <x v="4"/>
    <x v="2"/>
    <x v="2"/>
    <n v="991"/>
    <n v="10"/>
    <n v="300"/>
    <n v="297300"/>
    <n v="14865"/>
    <n v="282435"/>
    <n v="247750"/>
    <n v="34685"/>
    <n v="0.12280701754385964"/>
    <x v="1"/>
    <n v="6"/>
    <x v="1"/>
    <x v="1"/>
    <x v="0"/>
  </r>
  <r>
    <x v="0"/>
    <x v="4"/>
    <x v="2"/>
    <x v="2"/>
    <n v="602"/>
    <n v="10"/>
    <n v="350"/>
    <n v="210700"/>
    <n v="10535"/>
    <n v="200165"/>
    <n v="156520"/>
    <n v="43645"/>
    <n v="0.21804511278195488"/>
    <x v="1"/>
    <n v="6"/>
    <x v="1"/>
    <x v="1"/>
    <x v="0"/>
  </r>
  <r>
    <x v="1"/>
    <x v="2"/>
    <x v="2"/>
    <x v="2"/>
    <n v="2620"/>
    <n v="10"/>
    <n v="15"/>
    <n v="39300"/>
    <n v="1965"/>
    <n v="37335"/>
    <n v="26200"/>
    <n v="11135"/>
    <n v="0.2982456140350877"/>
    <x v="6"/>
    <n v="9"/>
    <x v="6"/>
    <x v="3"/>
    <x v="0"/>
  </r>
  <r>
    <x v="0"/>
    <x v="0"/>
    <x v="2"/>
    <x v="2"/>
    <n v="1228"/>
    <n v="10"/>
    <n v="350"/>
    <n v="429800"/>
    <n v="21490"/>
    <n v="408310"/>
    <n v="319280"/>
    <n v="89030"/>
    <n v="0.21804511278195488"/>
    <x v="7"/>
    <n v="10"/>
    <x v="7"/>
    <x v="3"/>
    <x v="1"/>
  </r>
  <r>
    <x v="0"/>
    <x v="0"/>
    <x v="2"/>
    <x v="2"/>
    <n v="1389"/>
    <n v="10"/>
    <n v="20"/>
    <n v="27780"/>
    <n v="1389"/>
    <n v="26391"/>
    <n v="13890"/>
    <n v="12501"/>
    <n v="0.47368421052631576"/>
    <x v="7"/>
    <n v="10"/>
    <x v="7"/>
    <x v="3"/>
    <x v="1"/>
  </r>
  <r>
    <x v="3"/>
    <x v="4"/>
    <x v="2"/>
    <x v="2"/>
    <n v="861"/>
    <n v="10"/>
    <n v="125"/>
    <n v="107625"/>
    <n v="5381.25"/>
    <n v="102243.75"/>
    <n v="103320"/>
    <n v="-1076.25"/>
    <n v="-1.0526315789473684E-2"/>
    <x v="10"/>
    <n v="10"/>
    <x v="7"/>
    <x v="3"/>
    <x v="0"/>
  </r>
  <r>
    <x v="3"/>
    <x v="2"/>
    <x v="2"/>
    <x v="2"/>
    <n v="704"/>
    <n v="10"/>
    <n v="125"/>
    <n v="88000"/>
    <n v="4400"/>
    <n v="83600"/>
    <n v="84480"/>
    <n v="-880"/>
    <n v="-1.0526315789473684E-2"/>
    <x v="7"/>
    <n v="10"/>
    <x v="7"/>
    <x v="3"/>
    <x v="1"/>
  </r>
  <r>
    <x v="0"/>
    <x v="0"/>
    <x v="2"/>
    <x v="2"/>
    <n v="1802"/>
    <n v="10"/>
    <n v="20"/>
    <n v="36040"/>
    <n v="1802"/>
    <n v="34238"/>
    <n v="18020"/>
    <n v="16218"/>
    <n v="0.47368421052631576"/>
    <x v="12"/>
    <n v="12"/>
    <x v="2"/>
    <x v="0"/>
    <x v="1"/>
  </r>
  <r>
    <x v="0"/>
    <x v="4"/>
    <x v="2"/>
    <x v="2"/>
    <n v="2663"/>
    <n v="10"/>
    <n v="20"/>
    <n v="53260"/>
    <n v="2663"/>
    <n v="50597"/>
    <n v="26630"/>
    <n v="23967"/>
    <n v="0.47368421052631576"/>
    <x v="2"/>
    <n v="12"/>
    <x v="2"/>
    <x v="0"/>
    <x v="0"/>
  </r>
  <r>
    <x v="0"/>
    <x v="2"/>
    <x v="2"/>
    <x v="2"/>
    <n v="2136"/>
    <n v="10"/>
    <n v="7"/>
    <n v="14952"/>
    <n v="747.6"/>
    <n v="14204.4"/>
    <n v="10680"/>
    <n v="3524.3999999999996"/>
    <n v="0.24812030075187969"/>
    <x v="12"/>
    <n v="12"/>
    <x v="2"/>
    <x v="0"/>
    <x v="1"/>
  </r>
  <r>
    <x v="1"/>
    <x v="1"/>
    <x v="2"/>
    <x v="2"/>
    <n v="2116"/>
    <n v="10"/>
    <n v="15"/>
    <n v="31740"/>
    <n v="1587"/>
    <n v="30153"/>
    <n v="21160"/>
    <n v="8993"/>
    <n v="0.2982456140350877"/>
    <x v="12"/>
    <n v="12"/>
    <x v="2"/>
    <x v="0"/>
    <x v="1"/>
  </r>
  <r>
    <x v="1"/>
    <x v="4"/>
    <x v="3"/>
    <x v="2"/>
    <n v="555"/>
    <n v="120"/>
    <n v="15"/>
    <n v="8325"/>
    <n v="416.25"/>
    <n v="7908.75"/>
    <n v="5550"/>
    <n v="2358.75"/>
    <n v="0.2982456140350877"/>
    <x v="0"/>
    <n v="1"/>
    <x v="0"/>
    <x v="0"/>
    <x v="0"/>
  </r>
  <r>
    <x v="1"/>
    <x v="3"/>
    <x v="3"/>
    <x v="2"/>
    <n v="2861"/>
    <n v="120"/>
    <n v="15"/>
    <n v="42915"/>
    <n v="2145.75"/>
    <n v="40769.25"/>
    <n v="28610"/>
    <n v="12159.25"/>
    <n v="0.2982456140350877"/>
    <x v="0"/>
    <n v="1"/>
    <x v="0"/>
    <x v="0"/>
    <x v="0"/>
  </r>
  <r>
    <x v="3"/>
    <x v="1"/>
    <x v="3"/>
    <x v="2"/>
    <n v="807"/>
    <n v="120"/>
    <n v="125"/>
    <n v="100875"/>
    <n v="5043.75"/>
    <n v="95831.25"/>
    <n v="96840"/>
    <n v="-1008.75"/>
    <n v="-1.0526315789473684E-2"/>
    <x v="8"/>
    <n v="2"/>
    <x v="8"/>
    <x v="0"/>
    <x v="0"/>
  </r>
  <r>
    <x v="0"/>
    <x v="4"/>
    <x v="3"/>
    <x v="2"/>
    <n v="602"/>
    <n v="120"/>
    <n v="350"/>
    <n v="210700"/>
    <n v="10535"/>
    <n v="200165"/>
    <n v="156520"/>
    <n v="43645"/>
    <n v="0.21804511278195488"/>
    <x v="1"/>
    <n v="6"/>
    <x v="1"/>
    <x v="1"/>
    <x v="0"/>
  </r>
  <r>
    <x v="0"/>
    <x v="4"/>
    <x v="3"/>
    <x v="2"/>
    <n v="2832"/>
    <n v="120"/>
    <n v="20"/>
    <n v="56640"/>
    <n v="2832"/>
    <n v="53808"/>
    <n v="28320"/>
    <n v="25488"/>
    <n v="0.47368421052631576"/>
    <x v="5"/>
    <n v="8"/>
    <x v="5"/>
    <x v="1"/>
    <x v="0"/>
  </r>
  <r>
    <x v="0"/>
    <x v="2"/>
    <x v="3"/>
    <x v="2"/>
    <n v="1579"/>
    <n v="120"/>
    <n v="20"/>
    <n v="31580"/>
    <n v="1579"/>
    <n v="30001"/>
    <n v="15790"/>
    <n v="14211"/>
    <n v="0.47368421052631576"/>
    <x v="5"/>
    <n v="8"/>
    <x v="5"/>
    <x v="1"/>
    <x v="0"/>
  </r>
  <r>
    <x v="3"/>
    <x v="4"/>
    <x v="3"/>
    <x v="2"/>
    <n v="861"/>
    <n v="120"/>
    <n v="125"/>
    <n v="107625"/>
    <n v="5381.25"/>
    <n v="102243.75"/>
    <n v="103320"/>
    <n v="-1076.25"/>
    <n v="-1.0526315789473684E-2"/>
    <x v="10"/>
    <n v="10"/>
    <x v="7"/>
    <x v="3"/>
    <x v="0"/>
  </r>
  <r>
    <x v="3"/>
    <x v="2"/>
    <x v="3"/>
    <x v="2"/>
    <n v="704"/>
    <n v="120"/>
    <n v="125"/>
    <n v="88000"/>
    <n v="4400"/>
    <n v="83600"/>
    <n v="84480"/>
    <n v="-880"/>
    <n v="-1.0526315789473684E-2"/>
    <x v="7"/>
    <n v="10"/>
    <x v="7"/>
    <x v="3"/>
    <x v="1"/>
  </r>
  <r>
    <x v="0"/>
    <x v="2"/>
    <x v="3"/>
    <x v="2"/>
    <n v="1033"/>
    <n v="120"/>
    <n v="20"/>
    <n v="20660"/>
    <n v="1033"/>
    <n v="19627"/>
    <n v="10330"/>
    <n v="9297"/>
    <n v="0.47368421052631576"/>
    <x v="12"/>
    <n v="12"/>
    <x v="2"/>
    <x v="0"/>
    <x v="1"/>
  </r>
  <r>
    <x v="4"/>
    <x v="1"/>
    <x v="3"/>
    <x v="2"/>
    <n v="1250"/>
    <n v="120"/>
    <n v="300"/>
    <n v="375000"/>
    <n v="18750"/>
    <n v="356250"/>
    <n v="312500"/>
    <n v="43750"/>
    <n v="0.12280701754385964"/>
    <x v="2"/>
    <n v="12"/>
    <x v="2"/>
    <x v="0"/>
    <x v="0"/>
  </r>
  <r>
    <x v="0"/>
    <x v="0"/>
    <x v="4"/>
    <x v="2"/>
    <n v="1389"/>
    <n v="250"/>
    <n v="20"/>
    <n v="27780"/>
    <n v="1389"/>
    <n v="26391"/>
    <n v="13890"/>
    <n v="12501"/>
    <n v="0.47368421052631576"/>
    <x v="7"/>
    <n v="10"/>
    <x v="7"/>
    <x v="3"/>
    <x v="1"/>
  </r>
  <r>
    <x v="0"/>
    <x v="4"/>
    <x v="4"/>
    <x v="2"/>
    <n v="1265"/>
    <n v="250"/>
    <n v="20"/>
    <n v="25300"/>
    <n v="1265"/>
    <n v="24035"/>
    <n v="12650"/>
    <n v="11385"/>
    <n v="0.47368421052631576"/>
    <x v="11"/>
    <n v="11"/>
    <x v="9"/>
    <x v="3"/>
    <x v="1"/>
  </r>
  <r>
    <x v="0"/>
    <x v="1"/>
    <x v="4"/>
    <x v="2"/>
    <n v="2297"/>
    <n v="250"/>
    <n v="20"/>
    <n v="45940"/>
    <n v="2297"/>
    <n v="43643"/>
    <n v="22970"/>
    <n v="20673"/>
    <n v="0.47368421052631576"/>
    <x v="11"/>
    <n v="11"/>
    <x v="9"/>
    <x v="3"/>
    <x v="1"/>
  </r>
  <r>
    <x v="0"/>
    <x v="4"/>
    <x v="4"/>
    <x v="2"/>
    <n v="2663"/>
    <n v="250"/>
    <n v="20"/>
    <n v="53260"/>
    <n v="2663"/>
    <n v="50597"/>
    <n v="26630"/>
    <n v="23967"/>
    <n v="0.47368421052631576"/>
    <x v="2"/>
    <n v="12"/>
    <x v="2"/>
    <x v="0"/>
    <x v="0"/>
  </r>
  <r>
    <x v="0"/>
    <x v="4"/>
    <x v="4"/>
    <x v="2"/>
    <n v="570"/>
    <n v="250"/>
    <n v="7"/>
    <n v="3990"/>
    <n v="199.5"/>
    <n v="3790.5"/>
    <n v="2850"/>
    <n v="940.5"/>
    <n v="0.24812030075187969"/>
    <x v="2"/>
    <n v="12"/>
    <x v="2"/>
    <x v="0"/>
    <x v="0"/>
  </r>
  <r>
    <x v="0"/>
    <x v="2"/>
    <x v="4"/>
    <x v="2"/>
    <n v="2487"/>
    <n v="250"/>
    <n v="7"/>
    <n v="17409"/>
    <n v="870.45"/>
    <n v="16538.55"/>
    <n v="12435"/>
    <n v="4103.5499999999993"/>
    <n v="0.24812030075187966"/>
    <x v="2"/>
    <n v="12"/>
    <x v="2"/>
    <x v="0"/>
    <x v="0"/>
  </r>
  <r>
    <x v="0"/>
    <x v="1"/>
    <x v="5"/>
    <x v="2"/>
    <n v="1350"/>
    <n v="260"/>
    <n v="350"/>
    <n v="472500"/>
    <n v="23625"/>
    <n v="448875"/>
    <n v="351000"/>
    <n v="97875"/>
    <n v="0.21804511278195488"/>
    <x v="8"/>
    <n v="2"/>
    <x v="8"/>
    <x v="0"/>
    <x v="0"/>
  </r>
  <r>
    <x v="0"/>
    <x v="0"/>
    <x v="5"/>
    <x v="2"/>
    <n v="552"/>
    <n v="260"/>
    <n v="350"/>
    <n v="193200"/>
    <n v="9660"/>
    <n v="183540"/>
    <n v="143520"/>
    <n v="40020"/>
    <n v="0.21804511278195488"/>
    <x v="5"/>
    <n v="8"/>
    <x v="5"/>
    <x v="1"/>
    <x v="0"/>
  </r>
  <r>
    <x v="0"/>
    <x v="0"/>
    <x v="5"/>
    <x v="2"/>
    <n v="1228"/>
    <n v="260"/>
    <n v="350"/>
    <n v="429800"/>
    <n v="21490"/>
    <n v="408310"/>
    <n v="319280"/>
    <n v="89030"/>
    <n v="0.21804511278195488"/>
    <x v="7"/>
    <n v="10"/>
    <x v="7"/>
    <x v="3"/>
    <x v="1"/>
  </r>
  <r>
    <x v="4"/>
    <x v="1"/>
    <x v="5"/>
    <x v="2"/>
    <n v="1250"/>
    <n v="260"/>
    <n v="300"/>
    <n v="375000"/>
    <n v="18750"/>
    <n v="356250"/>
    <n v="312500"/>
    <n v="43750"/>
    <n v="0.12280701754385964"/>
    <x v="2"/>
    <n v="12"/>
    <x v="2"/>
    <x v="0"/>
    <x v="0"/>
  </r>
  <r>
    <x v="1"/>
    <x v="2"/>
    <x v="2"/>
    <x v="2"/>
    <n v="3801"/>
    <n v="10"/>
    <n v="15"/>
    <n v="57015"/>
    <n v="3420.8999999999996"/>
    <n v="53594.100000000006"/>
    <n v="38010"/>
    <n v="15584.100000000002"/>
    <n v="0.29078014184397166"/>
    <x v="13"/>
    <n v="4"/>
    <x v="10"/>
    <x v="2"/>
    <x v="0"/>
  </r>
  <r>
    <x v="0"/>
    <x v="4"/>
    <x v="0"/>
    <x v="2"/>
    <n v="1117.5"/>
    <n v="3"/>
    <n v="20"/>
    <n v="22350"/>
    <n v="1341"/>
    <n v="21009"/>
    <n v="11175"/>
    <n v="9834"/>
    <n v="0.46808510638297873"/>
    <x v="0"/>
    <n v="1"/>
    <x v="0"/>
    <x v="0"/>
    <x v="0"/>
  </r>
  <r>
    <x v="1"/>
    <x v="0"/>
    <x v="0"/>
    <x v="2"/>
    <n v="2844"/>
    <n v="3"/>
    <n v="15"/>
    <n v="42660"/>
    <n v="2559.6"/>
    <n v="40100.400000000001"/>
    <n v="28440"/>
    <n v="11660.400000000001"/>
    <n v="0.29078014184397166"/>
    <x v="1"/>
    <n v="6"/>
    <x v="1"/>
    <x v="1"/>
    <x v="0"/>
  </r>
  <r>
    <x v="2"/>
    <x v="3"/>
    <x v="0"/>
    <x v="2"/>
    <n v="562"/>
    <n v="3"/>
    <n v="12"/>
    <n v="6744"/>
    <n v="404.64"/>
    <n v="6339.36"/>
    <n v="1686"/>
    <n v="4653.3599999999997"/>
    <n v="0.73404255319148937"/>
    <x v="6"/>
    <n v="9"/>
    <x v="6"/>
    <x v="3"/>
    <x v="0"/>
  </r>
  <r>
    <x v="2"/>
    <x v="0"/>
    <x v="0"/>
    <x v="2"/>
    <n v="2299"/>
    <n v="3"/>
    <n v="12"/>
    <n v="27588"/>
    <n v="1655.28"/>
    <n v="25932.720000000001"/>
    <n v="6897"/>
    <n v="19035.72"/>
    <n v="0.73404255319148937"/>
    <x v="7"/>
    <n v="10"/>
    <x v="7"/>
    <x v="3"/>
    <x v="1"/>
  </r>
  <r>
    <x v="1"/>
    <x v="4"/>
    <x v="0"/>
    <x v="2"/>
    <n v="2030"/>
    <n v="3"/>
    <n v="15"/>
    <n v="30450"/>
    <n v="1827"/>
    <n v="28623"/>
    <n v="20300"/>
    <n v="8323"/>
    <n v="0.29078014184397161"/>
    <x v="15"/>
    <n v="11"/>
    <x v="9"/>
    <x v="3"/>
    <x v="0"/>
  </r>
  <r>
    <x v="0"/>
    <x v="4"/>
    <x v="0"/>
    <x v="2"/>
    <n v="263"/>
    <n v="3"/>
    <n v="7"/>
    <n v="1841"/>
    <n v="110.46"/>
    <n v="1730.54"/>
    <n v="1315"/>
    <n v="415.53999999999996"/>
    <n v="0.24012158054711244"/>
    <x v="11"/>
    <n v="11"/>
    <x v="9"/>
    <x v="3"/>
    <x v="1"/>
  </r>
  <r>
    <x v="3"/>
    <x v="1"/>
    <x v="0"/>
    <x v="2"/>
    <n v="887"/>
    <n v="3"/>
    <n v="125"/>
    <n v="110875"/>
    <n v="6652.5"/>
    <n v="104222.5"/>
    <n v="106440"/>
    <n v="-2217.5"/>
    <n v="-2.1276595744680851E-2"/>
    <x v="12"/>
    <n v="12"/>
    <x v="2"/>
    <x v="0"/>
    <x v="1"/>
  </r>
  <r>
    <x v="0"/>
    <x v="3"/>
    <x v="1"/>
    <x v="2"/>
    <n v="980"/>
    <n v="5"/>
    <n v="350"/>
    <n v="343000"/>
    <n v="20580"/>
    <n v="322420"/>
    <n v="254800"/>
    <n v="67620"/>
    <n v="0.20972644376899696"/>
    <x v="13"/>
    <n v="4"/>
    <x v="10"/>
    <x v="2"/>
    <x v="0"/>
  </r>
  <r>
    <x v="0"/>
    <x v="1"/>
    <x v="1"/>
    <x v="2"/>
    <n v="1460"/>
    <n v="5"/>
    <n v="350"/>
    <n v="511000"/>
    <n v="30660"/>
    <n v="480340"/>
    <n v="379600"/>
    <n v="100740"/>
    <n v="0.20972644376899696"/>
    <x v="14"/>
    <n v="5"/>
    <x v="11"/>
    <x v="2"/>
    <x v="0"/>
  </r>
  <r>
    <x v="0"/>
    <x v="2"/>
    <x v="1"/>
    <x v="2"/>
    <n v="1403"/>
    <n v="5"/>
    <n v="7"/>
    <n v="9821"/>
    <n v="589.26"/>
    <n v="9231.74"/>
    <n v="7015"/>
    <n v="2216.7399999999998"/>
    <n v="0.24012158054711244"/>
    <x v="7"/>
    <n v="10"/>
    <x v="7"/>
    <x v="3"/>
    <x v="1"/>
  </r>
  <r>
    <x v="2"/>
    <x v="4"/>
    <x v="1"/>
    <x v="2"/>
    <n v="2723"/>
    <n v="5"/>
    <n v="12"/>
    <n v="32676"/>
    <n v="1960.56"/>
    <n v="30715.439999999999"/>
    <n v="8169"/>
    <n v="22546.44"/>
    <n v="0.73404255319148937"/>
    <x v="15"/>
    <n v="11"/>
    <x v="9"/>
    <x v="3"/>
    <x v="0"/>
  </r>
  <r>
    <x v="0"/>
    <x v="2"/>
    <x v="2"/>
    <x v="2"/>
    <n v="1496"/>
    <n v="10"/>
    <n v="350"/>
    <n v="523600"/>
    <n v="31416"/>
    <n v="492184"/>
    <n v="388960"/>
    <n v="103224"/>
    <n v="0.20972644376899696"/>
    <x v="1"/>
    <n v="6"/>
    <x v="1"/>
    <x v="1"/>
    <x v="0"/>
  </r>
  <r>
    <x v="2"/>
    <x v="0"/>
    <x v="2"/>
    <x v="2"/>
    <n v="2299"/>
    <n v="10"/>
    <n v="12"/>
    <n v="27588"/>
    <n v="1655.28"/>
    <n v="25932.720000000001"/>
    <n v="6897"/>
    <n v="19035.72"/>
    <n v="0.73404255319148937"/>
    <x v="7"/>
    <n v="10"/>
    <x v="7"/>
    <x v="3"/>
    <x v="1"/>
  </r>
  <r>
    <x v="0"/>
    <x v="4"/>
    <x v="2"/>
    <x v="2"/>
    <n v="727"/>
    <n v="10"/>
    <n v="350"/>
    <n v="254450"/>
    <n v="15267"/>
    <n v="239183"/>
    <n v="189020"/>
    <n v="50163"/>
    <n v="0.20972644376899696"/>
    <x v="7"/>
    <n v="10"/>
    <x v="7"/>
    <x v="3"/>
    <x v="1"/>
  </r>
  <r>
    <x v="3"/>
    <x v="0"/>
    <x v="3"/>
    <x v="2"/>
    <n v="952"/>
    <n v="120"/>
    <n v="125"/>
    <n v="119000"/>
    <n v="7140"/>
    <n v="111860"/>
    <n v="114240"/>
    <n v="-2380"/>
    <n v="-2.1276595744680851E-2"/>
    <x v="8"/>
    <n v="2"/>
    <x v="8"/>
    <x v="0"/>
    <x v="0"/>
  </r>
  <r>
    <x v="3"/>
    <x v="4"/>
    <x v="3"/>
    <x v="2"/>
    <n v="2755"/>
    <n v="120"/>
    <n v="125"/>
    <n v="344375"/>
    <n v="20662.5"/>
    <n v="323712.5"/>
    <n v="330600"/>
    <n v="-6887.5"/>
    <n v="-2.1276595744680851E-2"/>
    <x v="8"/>
    <n v="2"/>
    <x v="8"/>
    <x v="0"/>
    <x v="0"/>
  </r>
  <r>
    <x v="1"/>
    <x v="1"/>
    <x v="3"/>
    <x v="2"/>
    <n v="1530"/>
    <n v="120"/>
    <n v="15"/>
    <n v="22950"/>
    <n v="1377"/>
    <n v="21573"/>
    <n v="15300"/>
    <n v="6273"/>
    <n v="0.29078014184397161"/>
    <x v="14"/>
    <n v="5"/>
    <x v="11"/>
    <x v="2"/>
    <x v="0"/>
  </r>
  <r>
    <x v="0"/>
    <x v="2"/>
    <x v="3"/>
    <x v="2"/>
    <n v="1496"/>
    <n v="120"/>
    <n v="350"/>
    <n v="523600"/>
    <n v="31416"/>
    <n v="492184"/>
    <n v="388960"/>
    <n v="103224"/>
    <n v="0.20972644376899696"/>
    <x v="1"/>
    <n v="6"/>
    <x v="1"/>
    <x v="1"/>
    <x v="0"/>
  </r>
  <r>
    <x v="0"/>
    <x v="3"/>
    <x v="3"/>
    <x v="2"/>
    <n v="1498"/>
    <n v="120"/>
    <n v="7"/>
    <n v="10486"/>
    <n v="629.16"/>
    <n v="9856.84"/>
    <n v="7490"/>
    <n v="2366.84"/>
    <n v="0.24012158054711247"/>
    <x v="1"/>
    <n v="6"/>
    <x v="1"/>
    <x v="1"/>
    <x v="0"/>
  </r>
  <r>
    <x v="4"/>
    <x v="2"/>
    <x v="3"/>
    <x v="2"/>
    <n v="1221"/>
    <n v="120"/>
    <n v="300"/>
    <n v="366300"/>
    <n v="21978"/>
    <n v="344322"/>
    <n v="305250"/>
    <n v="39072"/>
    <n v="0.11347517730496454"/>
    <x v="7"/>
    <n v="10"/>
    <x v="7"/>
    <x v="3"/>
    <x v="1"/>
  </r>
  <r>
    <x v="0"/>
    <x v="2"/>
    <x v="3"/>
    <x v="2"/>
    <n v="2076"/>
    <n v="120"/>
    <n v="350"/>
    <n v="726600"/>
    <n v="43596"/>
    <n v="683004"/>
    <n v="539760"/>
    <n v="143244"/>
    <n v="0.20972644376899696"/>
    <x v="7"/>
    <n v="10"/>
    <x v="7"/>
    <x v="3"/>
    <x v="1"/>
  </r>
  <r>
    <x v="1"/>
    <x v="0"/>
    <x v="4"/>
    <x v="2"/>
    <n v="2844"/>
    <n v="250"/>
    <n v="15"/>
    <n v="42660"/>
    <n v="2559.6"/>
    <n v="40100.400000000001"/>
    <n v="28440"/>
    <n v="11660.400000000001"/>
    <n v="0.29078014184397166"/>
    <x v="1"/>
    <n v="6"/>
    <x v="1"/>
    <x v="1"/>
    <x v="0"/>
  </r>
  <r>
    <x v="0"/>
    <x v="3"/>
    <x v="4"/>
    <x v="2"/>
    <n v="1498"/>
    <n v="250"/>
    <n v="7"/>
    <n v="10486"/>
    <n v="629.16"/>
    <n v="9856.84"/>
    <n v="7490"/>
    <n v="2366.84"/>
    <n v="0.24012158054711247"/>
    <x v="1"/>
    <n v="6"/>
    <x v="1"/>
    <x v="1"/>
    <x v="0"/>
  </r>
  <r>
    <x v="4"/>
    <x v="2"/>
    <x v="4"/>
    <x v="2"/>
    <n v="1221"/>
    <n v="250"/>
    <n v="300"/>
    <n v="366300"/>
    <n v="21978"/>
    <n v="344322"/>
    <n v="305250"/>
    <n v="39072"/>
    <n v="0.11347517730496454"/>
    <x v="7"/>
    <n v="10"/>
    <x v="7"/>
    <x v="3"/>
    <x v="1"/>
  </r>
  <r>
    <x v="0"/>
    <x v="3"/>
    <x v="4"/>
    <x v="2"/>
    <n v="1123"/>
    <n v="250"/>
    <n v="20"/>
    <n v="22460"/>
    <n v="1347.6"/>
    <n v="21112.400000000001"/>
    <n v="11230"/>
    <n v="9882.4000000000015"/>
    <n v="0.46808510638297873"/>
    <x v="11"/>
    <n v="11"/>
    <x v="9"/>
    <x v="3"/>
    <x v="1"/>
  </r>
  <r>
    <x v="4"/>
    <x v="0"/>
    <x v="4"/>
    <x v="2"/>
    <n v="2436"/>
    <n v="250"/>
    <n v="300"/>
    <n v="730800"/>
    <n v="43848"/>
    <n v="686952"/>
    <n v="609000"/>
    <n v="77952"/>
    <n v="0.11347517730496454"/>
    <x v="12"/>
    <n v="12"/>
    <x v="2"/>
    <x v="0"/>
    <x v="1"/>
  </r>
  <r>
    <x v="3"/>
    <x v="2"/>
    <x v="5"/>
    <x v="2"/>
    <n v="1987.5"/>
    <n v="260"/>
    <n v="125"/>
    <n v="248437.5"/>
    <n v="14906.25"/>
    <n v="233531.25"/>
    <n v="238500"/>
    <n v="-4968.75"/>
    <n v="-2.1276595744680851E-2"/>
    <x v="0"/>
    <n v="1"/>
    <x v="0"/>
    <x v="0"/>
    <x v="0"/>
  </r>
  <r>
    <x v="0"/>
    <x v="3"/>
    <x v="5"/>
    <x v="2"/>
    <n v="1679"/>
    <n v="260"/>
    <n v="350"/>
    <n v="587650"/>
    <n v="35259"/>
    <n v="552391"/>
    <n v="436540"/>
    <n v="115851"/>
    <n v="0.20972644376899696"/>
    <x v="6"/>
    <n v="9"/>
    <x v="6"/>
    <x v="3"/>
    <x v="0"/>
  </r>
  <r>
    <x v="0"/>
    <x v="4"/>
    <x v="5"/>
    <x v="2"/>
    <n v="727"/>
    <n v="260"/>
    <n v="350"/>
    <n v="254450"/>
    <n v="15267"/>
    <n v="239183"/>
    <n v="189020"/>
    <n v="50163"/>
    <n v="0.20972644376899696"/>
    <x v="7"/>
    <n v="10"/>
    <x v="7"/>
    <x v="3"/>
    <x v="1"/>
  </r>
  <r>
    <x v="0"/>
    <x v="2"/>
    <x v="5"/>
    <x v="2"/>
    <n v="1403"/>
    <n v="260"/>
    <n v="7"/>
    <n v="9821"/>
    <n v="589.26"/>
    <n v="9231.74"/>
    <n v="7015"/>
    <n v="2216.7399999999998"/>
    <n v="0.24012158054711244"/>
    <x v="7"/>
    <n v="10"/>
    <x v="7"/>
    <x v="3"/>
    <x v="1"/>
  </r>
  <r>
    <x v="0"/>
    <x v="2"/>
    <x v="5"/>
    <x v="2"/>
    <n v="2076"/>
    <n v="260"/>
    <n v="350"/>
    <n v="726600"/>
    <n v="43596"/>
    <n v="683004"/>
    <n v="539760"/>
    <n v="143244"/>
    <n v="0.20972644376899696"/>
    <x v="7"/>
    <n v="10"/>
    <x v="7"/>
    <x v="3"/>
    <x v="1"/>
  </r>
  <r>
    <x v="0"/>
    <x v="2"/>
    <x v="1"/>
    <x v="2"/>
    <n v="1757"/>
    <n v="5"/>
    <n v="20"/>
    <n v="35140"/>
    <n v="2108.4"/>
    <n v="33031.599999999999"/>
    <n v="17570"/>
    <n v="15461.599999999999"/>
    <n v="0.46808510638297868"/>
    <x v="7"/>
    <n v="10"/>
    <x v="7"/>
    <x v="3"/>
    <x v="1"/>
  </r>
  <r>
    <x v="1"/>
    <x v="4"/>
    <x v="2"/>
    <x v="2"/>
    <n v="2198"/>
    <n v="10"/>
    <n v="15"/>
    <n v="32970"/>
    <n v="1978.2"/>
    <n v="30991.8"/>
    <n v="21980"/>
    <n v="9011.7999999999993"/>
    <n v="0.29078014184397161"/>
    <x v="5"/>
    <n v="8"/>
    <x v="5"/>
    <x v="1"/>
    <x v="0"/>
  </r>
  <r>
    <x v="1"/>
    <x v="1"/>
    <x v="2"/>
    <x v="2"/>
    <n v="1743"/>
    <n v="10"/>
    <n v="15"/>
    <n v="26145"/>
    <n v="1568.7"/>
    <n v="24576.3"/>
    <n v="17430"/>
    <n v="7146.2999999999993"/>
    <n v="0.29078014184397161"/>
    <x v="5"/>
    <n v="8"/>
    <x v="5"/>
    <x v="1"/>
    <x v="0"/>
  </r>
  <r>
    <x v="1"/>
    <x v="4"/>
    <x v="2"/>
    <x v="2"/>
    <n v="1153"/>
    <n v="10"/>
    <n v="15"/>
    <n v="17295"/>
    <n v="1037.7"/>
    <n v="16257.3"/>
    <n v="11530"/>
    <n v="4727.2999999999993"/>
    <n v="0.29078014184397161"/>
    <x v="10"/>
    <n v="10"/>
    <x v="7"/>
    <x v="3"/>
    <x v="0"/>
  </r>
  <r>
    <x v="0"/>
    <x v="2"/>
    <x v="2"/>
    <x v="2"/>
    <n v="1757"/>
    <n v="10"/>
    <n v="20"/>
    <n v="35140"/>
    <n v="2108.4"/>
    <n v="33031.599999999999"/>
    <n v="17570"/>
    <n v="15461.599999999999"/>
    <n v="0.46808510638297868"/>
    <x v="7"/>
    <n v="10"/>
    <x v="7"/>
    <x v="3"/>
    <x v="1"/>
  </r>
  <r>
    <x v="0"/>
    <x v="1"/>
    <x v="3"/>
    <x v="2"/>
    <n v="1001"/>
    <n v="120"/>
    <n v="20"/>
    <n v="20020"/>
    <n v="1201.2"/>
    <n v="18818.8"/>
    <n v="10010"/>
    <n v="8808.7999999999993"/>
    <n v="0.46808510638297868"/>
    <x v="5"/>
    <n v="8"/>
    <x v="5"/>
    <x v="1"/>
    <x v="0"/>
  </r>
  <r>
    <x v="0"/>
    <x v="3"/>
    <x v="3"/>
    <x v="2"/>
    <n v="1333"/>
    <n v="120"/>
    <n v="7"/>
    <n v="9331"/>
    <n v="559.86"/>
    <n v="8771.14"/>
    <n v="6665"/>
    <n v="2106.1399999999994"/>
    <n v="0.24012158054711241"/>
    <x v="15"/>
    <n v="11"/>
    <x v="9"/>
    <x v="3"/>
    <x v="0"/>
  </r>
  <r>
    <x v="1"/>
    <x v="4"/>
    <x v="4"/>
    <x v="2"/>
    <n v="1153"/>
    <n v="250"/>
    <n v="15"/>
    <n v="17295"/>
    <n v="1037.7"/>
    <n v="16257.3"/>
    <n v="11530"/>
    <n v="4727.2999999999993"/>
    <n v="0.29078014184397161"/>
    <x v="10"/>
    <n v="10"/>
    <x v="7"/>
    <x v="3"/>
    <x v="0"/>
  </r>
  <r>
    <x v="2"/>
    <x v="3"/>
    <x v="0"/>
    <x v="2"/>
    <n v="727"/>
    <n v="3"/>
    <n v="12"/>
    <n v="8724"/>
    <n v="610.67999999999995"/>
    <n v="8113.32"/>
    <n v="2181"/>
    <n v="5932.32"/>
    <n v="0.73118279569892475"/>
    <x v="8"/>
    <n v="2"/>
    <x v="8"/>
    <x v="0"/>
    <x v="0"/>
  </r>
  <r>
    <x v="2"/>
    <x v="0"/>
    <x v="0"/>
    <x v="2"/>
    <n v="1884"/>
    <n v="3"/>
    <n v="12"/>
    <n v="22608"/>
    <n v="1582.56"/>
    <n v="21025.439999999999"/>
    <n v="5652"/>
    <n v="15373.439999999999"/>
    <n v="0.73118279569892475"/>
    <x v="5"/>
    <n v="8"/>
    <x v="5"/>
    <x v="1"/>
    <x v="0"/>
  </r>
  <r>
    <x v="0"/>
    <x v="3"/>
    <x v="0"/>
    <x v="2"/>
    <n v="1834"/>
    <n v="3"/>
    <n v="20"/>
    <n v="36680"/>
    <n v="2567.6"/>
    <n v="34112.400000000001"/>
    <n v="18340"/>
    <n v="15772.400000000001"/>
    <n v="0.4623655913978495"/>
    <x v="9"/>
    <n v="9"/>
    <x v="6"/>
    <x v="3"/>
    <x v="1"/>
  </r>
  <r>
    <x v="2"/>
    <x v="3"/>
    <x v="1"/>
    <x v="2"/>
    <n v="2340"/>
    <n v="5"/>
    <n v="12"/>
    <n v="28080"/>
    <n v="1965.6"/>
    <n v="26114.400000000001"/>
    <n v="7020"/>
    <n v="19094.400000000001"/>
    <n v="0.73118279569892475"/>
    <x v="0"/>
    <n v="1"/>
    <x v="0"/>
    <x v="0"/>
    <x v="0"/>
  </r>
  <r>
    <x v="2"/>
    <x v="2"/>
    <x v="1"/>
    <x v="2"/>
    <n v="2342"/>
    <n v="5"/>
    <n v="12"/>
    <n v="28104"/>
    <n v="1967.28"/>
    <n v="26136.720000000001"/>
    <n v="7026"/>
    <n v="19110.72"/>
    <n v="0.73118279569892475"/>
    <x v="15"/>
    <n v="11"/>
    <x v="9"/>
    <x v="3"/>
    <x v="0"/>
  </r>
  <r>
    <x v="0"/>
    <x v="2"/>
    <x v="2"/>
    <x v="2"/>
    <n v="1031"/>
    <n v="10"/>
    <n v="7"/>
    <n v="7217"/>
    <n v="505.19"/>
    <n v="6711.81"/>
    <n v="5155"/>
    <n v="1556.8100000000004"/>
    <n v="0.23195084485407072"/>
    <x v="9"/>
    <n v="9"/>
    <x v="6"/>
    <x v="3"/>
    <x v="1"/>
  </r>
  <r>
    <x v="1"/>
    <x v="0"/>
    <x v="3"/>
    <x v="2"/>
    <n v="1262"/>
    <n v="120"/>
    <n v="15"/>
    <n v="18930"/>
    <n v="1325.1"/>
    <n v="17604.900000000001"/>
    <n v="12620"/>
    <n v="4984.9000000000015"/>
    <n v="0.28315412186379935"/>
    <x v="14"/>
    <n v="5"/>
    <x v="11"/>
    <x v="2"/>
    <x v="0"/>
  </r>
  <r>
    <x v="0"/>
    <x v="0"/>
    <x v="3"/>
    <x v="2"/>
    <n v="1135"/>
    <n v="120"/>
    <n v="7"/>
    <n v="7945"/>
    <n v="556.15"/>
    <n v="7388.85"/>
    <n v="5675"/>
    <n v="1713.8500000000004"/>
    <n v="0.23195084485407069"/>
    <x v="1"/>
    <n v="6"/>
    <x v="1"/>
    <x v="1"/>
    <x v="0"/>
  </r>
  <r>
    <x v="0"/>
    <x v="4"/>
    <x v="3"/>
    <x v="2"/>
    <n v="547"/>
    <n v="120"/>
    <n v="7"/>
    <n v="3829"/>
    <n v="268.02999999999997"/>
    <n v="3560.9700000000003"/>
    <n v="2735"/>
    <n v="825.97000000000025"/>
    <n v="0.23195084485407072"/>
    <x v="15"/>
    <n v="11"/>
    <x v="9"/>
    <x v="3"/>
    <x v="0"/>
  </r>
  <r>
    <x v="0"/>
    <x v="0"/>
    <x v="3"/>
    <x v="2"/>
    <n v="1582"/>
    <n v="120"/>
    <n v="7"/>
    <n v="11074"/>
    <n v="775.18"/>
    <n v="10298.82"/>
    <n v="7910"/>
    <n v="2388.8199999999997"/>
    <n v="0.23195084485407064"/>
    <x v="2"/>
    <n v="12"/>
    <x v="2"/>
    <x v="0"/>
    <x v="0"/>
  </r>
  <r>
    <x v="2"/>
    <x v="2"/>
    <x v="4"/>
    <x v="2"/>
    <n v="1738.5"/>
    <n v="250"/>
    <n v="12"/>
    <n v="20862"/>
    <n v="1460.34"/>
    <n v="19401.66"/>
    <n v="5215.5"/>
    <n v="14186.16"/>
    <n v="0.73118279569892475"/>
    <x v="13"/>
    <n v="4"/>
    <x v="10"/>
    <x v="2"/>
    <x v="0"/>
  </r>
  <r>
    <x v="2"/>
    <x v="1"/>
    <x v="4"/>
    <x v="2"/>
    <n v="2215"/>
    <n v="250"/>
    <n v="12"/>
    <n v="26580"/>
    <n v="1860.6"/>
    <n v="24719.4"/>
    <n v="6645"/>
    <n v="18074.400000000001"/>
    <n v="0.73118279569892475"/>
    <x v="9"/>
    <n v="9"/>
    <x v="6"/>
    <x v="3"/>
    <x v="1"/>
  </r>
  <r>
    <x v="0"/>
    <x v="0"/>
    <x v="4"/>
    <x v="2"/>
    <n v="1582"/>
    <n v="250"/>
    <n v="7"/>
    <n v="11074"/>
    <n v="775.18"/>
    <n v="10298.82"/>
    <n v="7910"/>
    <n v="2388.8199999999997"/>
    <n v="0.23195084485407064"/>
    <x v="2"/>
    <n v="12"/>
    <x v="2"/>
    <x v="0"/>
    <x v="0"/>
  </r>
  <r>
    <x v="0"/>
    <x v="0"/>
    <x v="5"/>
    <x v="2"/>
    <n v="1135"/>
    <n v="260"/>
    <n v="7"/>
    <n v="7945"/>
    <n v="556.15"/>
    <n v="7388.85"/>
    <n v="5675"/>
    <n v="1713.8500000000004"/>
    <n v="0.23195084485407069"/>
    <x v="1"/>
    <n v="6"/>
    <x v="1"/>
    <x v="1"/>
    <x v="0"/>
  </r>
  <r>
    <x v="0"/>
    <x v="4"/>
    <x v="0"/>
    <x v="2"/>
    <n v="1761"/>
    <n v="3"/>
    <n v="350"/>
    <n v="616350"/>
    <n v="43144.5"/>
    <n v="573205.5"/>
    <n v="457860"/>
    <n v="115345.5"/>
    <n v="0.20122887864823349"/>
    <x v="3"/>
    <n v="3"/>
    <x v="3"/>
    <x v="2"/>
    <x v="0"/>
  </r>
  <r>
    <x v="4"/>
    <x v="2"/>
    <x v="0"/>
    <x v="2"/>
    <n v="448"/>
    <n v="3"/>
    <n v="300"/>
    <n v="134400"/>
    <n v="9408"/>
    <n v="124992"/>
    <n v="112000"/>
    <n v="12992"/>
    <n v="0.1039426523297491"/>
    <x v="1"/>
    <n v="6"/>
    <x v="1"/>
    <x v="1"/>
    <x v="0"/>
  </r>
  <r>
    <x v="4"/>
    <x v="2"/>
    <x v="0"/>
    <x v="2"/>
    <n v="2181"/>
    <n v="3"/>
    <n v="300"/>
    <n v="654300"/>
    <n v="45801"/>
    <n v="608499"/>
    <n v="545250"/>
    <n v="63249"/>
    <n v="0.1039426523297491"/>
    <x v="10"/>
    <n v="10"/>
    <x v="7"/>
    <x v="3"/>
    <x v="0"/>
  </r>
  <r>
    <x v="0"/>
    <x v="2"/>
    <x v="1"/>
    <x v="2"/>
    <n v="1976"/>
    <n v="5"/>
    <n v="20"/>
    <n v="39520"/>
    <n v="2766.4"/>
    <n v="36753.599999999999"/>
    <n v="19760"/>
    <n v="16993.599999999999"/>
    <n v="0.46236559139784944"/>
    <x v="10"/>
    <n v="10"/>
    <x v="7"/>
    <x v="3"/>
    <x v="0"/>
  </r>
  <r>
    <x v="4"/>
    <x v="2"/>
    <x v="1"/>
    <x v="2"/>
    <n v="2181"/>
    <n v="5"/>
    <n v="300"/>
    <n v="654300"/>
    <n v="45801"/>
    <n v="608499"/>
    <n v="545250"/>
    <n v="63249"/>
    <n v="0.1039426523297491"/>
    <x v="10"/>
    <n v="10"/>
    <x v="7"/>
    <x v="3"/>
    <x v="0"/>
  </r>
  <r>
    <x v="3"/>
    <x v="1"/>
    <x v="1"/>
    <x v="2"/>
    <n v="2500"/>
    <n v="5"/>
    <n v="125"/>
    <n v="312500"/>
    <n v="21875"/>
    <n v="290625"/>
    <n v="300000"/>
    <n v="-9375"/>
    <n v="-3.2258064516129031E-2"/>
    <x v="11"/>
    <n v="11"/>
    <x v="9"/>
    <x v="3"/>
    <x v="1"/>
  </r>
  <r>
    <x v="4"/>
    <x v="0"/>
    <x v="2"/>
    <x v="2"/>
    <n v="1702"/>
    <n v="10"/>
    <n v="300"/>
    <n v="510600"/>
    <n v="35742"/>
    <n v="474858"/>
    <n v="425500"/>
    <n v="49358"/>
    <n v="0.1039426523297491"/>
    <x v="14"/>
    <n v="5"/>
    <x v="11"/>
    <x v="2"/>
    <x v="0"/>
  </r>
  <r>
    <x v="4"/>
    <x v="2"/>
    <x v="2"/>
    <x v="2"/>
    <n v="448"/>
    <n v="10"/>
    <n v="300"/>
    <n v="134400"/>
    <n v="9408"/>
    <n v="124992"/>
    <n v="112000"/>
    <n v="12992"/>
    <n v="0.1039426523297491"/>
    <x v="1"/>
    <n v="6"/>
    <x v="1"/>
    <x v="1"/>
    <x v="0"/>
  </r>
  <r>
    <x v="3"/>
    <x v="1"/>
    <x v="2"/>
    <x v="2"/>
    <n v="3513"/>
    <n v="10"/>
    <n v="125"/>
    <n v="439125"/>
    <n v="30738.75"/>
    <n v="408386.25"/>
    <n v="421560"/>
    <n v="-13173.75"/>
    <n v="-3.2258064516129031E-2"/>
    <x v="4"/>
    <n v="7"/>
    <x v="4"/>
    <x v="1"/>
    <x v="0"/>
  </r>
  <r>
    <x v="1"/>
    <x v="2"/>
    <x v="2"/>
    <x v="2"/>
    <n v="2101"/>
    <n v="10"/>
    <n v="15"/>
    <n v="31515"/>
    <n v="2206.0500000000002"/>
    <n v="29308.95"/>
    <n v="21010"/>
    <n v="8298.9500000000007"/>
    <n v="0.28315412186379929"/>
    <x v="5"/>
    <n v="8"/>
    <x v="5"/>
    <x v="1"/>
    <x v="0"/>
  </r>
  <r>
    <x v="1"/>
    <x v="4"/>
    <x v="2"/>
    <x v="2"/>
    <n v="2931"/>
    <n v="10"/>
    <n v="15"/>
    <n v="43965"/>
    <n v="3077.55"/>
    <n v="40887.449999999997"/>
    <n v="29310"/>
    <n v="11577.449999999997"/>
    <n v="0.28315412186379924"/>
    <x v="9"/>
    <n v="9"/>
    <x v="6"/>
    <x v="3"/>
    <x v="1"/>
  </r>
  <r>
    <x v="0"/>
    <x v="2"/>
    <x v="2"/>
    <x v="2"/>
    <n v="1535"/>
    <n v="10"/>
    <n v="20"/>
    <n v="30700"/>
    <n v="2149"/>
    <n v="28551"/>
    <n v="15350"/>
    <n v="13201"/>
    <n v="0.46236559139784944"/>
    <x v="6"/>
    <n v="9"/>
    <x v="6"/>
    <x v="3"/>
    <x v="0"/>
  </r>
  <r>
    <x v="4"/>
    <x v="1"/>
    <x v="2"/>
    <x v="2"/>
    <n v="1123"/>
    <n v="10"/>
    <n v="300"/>
    <n v="336900"/>
    <n v="23583"/>
    <n v="313317"/>
    <n v="280750"/>
    <n v="32567"/>
    <n v="0.1039426523297491"/>
    <x v="9"/>
    <n v="9"/>
    <x v="6"/>
    <x v="3"/>
    <x v="1"/>
  </r>
  <r>
    <x v="4"/>
    <x v="0"/>
    <x v="2"/>
    <x v="2"/>
    <n v="1404"/>
    <n v="10"/>
    <n v="300"/>
    <n v="421200"/>
    <n v="29484"/>
    <n v="391716"/>
    <n v="351000"/>
    <n v="40716"/>
    <n v="0.1039426523297491"/>
    <x v="11"/>
    <n v="11"/>
    <x v="9"/>
    <x v="3"/>
    <x v="1"/>
  </r>
  <r>
    <x v="2"/>
    <x v="3"/>
    <x v="2"/>
    <x v="2"/>
    <n v="2763"/>
    <n v="10"/>
    <n v="12"/>
    <n v="33156"/>
    <n v="2320.92"/>
    <n v="30835.08"/>
    <n v="8289"/>
    <n v="22546.080000000002"/>
    <n v="0.73118279569892475"/>
    <x v="11"/>
    <n v="11"/>
    <x v="9"/>
    <x v="3"/>
    <x v="1"/>
  </r>
  <r>
    <x v="0"/>
    <x v="1"/>
    <x v="2"/>
    <x v="2"/>
    <n v="2125"/>
    <n v="10"/>
    <n v="7"/>
    <n v="14875"/>
    <n v="1041.25"/>
    <n v="13833.75"/>
    <n v="10625"/>
    <n v="3208.75"/>
    <n v="0.23195084485407066"/>
    <x v="12"/>
    <n v="12"/>
    <x v="2"/>
    <x v="0"/>
    <x v="1"/>
  </r>
  <r>
    <x v="4"/>
    <x v="2"/>
    <x v="3"/>
    <x v="2"/>
    <n v="1659"/>
    <n v="120"/>
    <n v="300"/>
    <n v="497700"/>
    <n v="34839"/>
    <n v="462861"/>
    <n v="414750"/>
    <n v="48111"/>
    <n v="0.1039426523297491"/>
    <x v="4"/>
    <n v="7"/>
    <x v="4"/>
    <x v="1"/>
    <x v="0"/>
  </r>
  <r>
    <x v="0"/>
    <x v="3"/>
    <x v="3"/>
    <x v="2"/>
    <n v="609"/>
    <n v="120"/>
    <n v="20"/>
    <n v="12180"/>
    <n v="852.6"/>
    <n v="11327.4"/>
    <n v="6090"/>
    <n v="5237.3999999999996"/>
    <n v="0.46236559139784944"/>
    <x v="5"/>
    <n v="8"/>
    <x v="5"/>
    <x v="1"/>
    <x v="0"/>
  </r>
  <r>
    <x v="3"/>
    <x v="1"/>
    <x v="3"/>
    <x v="2"/>
    <n v="2087"/>
    <n v="120"/>
    <n v="125"/>
    <n v="260875"/>
    <n v="18261.25"/>
    <n v="242613.75"/>
    <n v="250440"/>
    <n v="-7826.25"/>
    <n v="-3.2258064516129031E-2"/>
    <x v="6"/>
    <n v="9"/>
    <x v="6"/>
    <x v="3"/>
    <x v="0"/>
  </r>
  <r>
    <x v="0"/>
    <x v="2"/>
    <x v="3"/>
    <x v="2"/>
    <n v="1976"/>
    <n v="120"/>
    <n v="20"/>
    <n v="39520"/>
    <n v="2766.4"/>
    <n v="36753.599999999999"/>
    <n v="19760"/>
    <n v="16993.599999999999"/>
    <n v="0.46236559139784944"/>
    <x v="10"/>
    <n v="10"/>
    <x v="7"/>
    <x v="3"/>
    <x v="0"/>
  </r>
  <r>
    <x v="0"/>
    <x v="4"/>
    <x v="3"/>
    <x v="2"/>
    <n v="1421"/>
    <n v="120"/>
    <n v="20"/>
    <n v="28420"/>
    <n v="1989.4"/>
    <n v="26430.6"/>
    <n v="14210"/>
    <n v="12220.599999999999"/>
    <n v="0.46236559139784944"/>
    <x v="12"/>
    <n v="12"/>
    <x v="2"/>
    <x v="0"/>
    <x v="1"/>
  </r>
  <r>
    <x v="4"/>
    <x v="4"/>
    <x v="3"/>
    <x v="2"/>
    <n v="1372"/>
    <n v="120"/>
    <n v="300"/>
    <n v="411600"/>
    <n v="28812"/>
    <n v="382788"/>
    <n v="343000"/>
    <n v="39788"/>
    <n v="0.1039426523297491"/>
    <x v="2"/>
    <n v="12"/>
    <x v="2"/>
    <x v="0"/>
    <x v="0"/>
  </r>
  <r>
    <x v="0"/>
    <x v="1"/>
    <x v="3"/>
    <x v="2"/>
    <n v="588"/>
    <n v="120"/>
    <n v="20"/>
    <n v="11760"/>
    <n v="823.2"/>
    <n v="10936.8"/>
    <n v="5880"/>
    <n v="5056.7999999999993"/>
    <n v="0.46236559139784944"/>
    <x v="12"/>
    <n v="12"/>
    <x v="2"/>
    <x v="0"/>
    <x v="1"/>
  </r>
  <r>
    <x v="2"/>
    <x v="0"/>
    <x v="4"/>
    <x v="2"/>
    <n v="3244.5"/>
    <n v="250"/>
    <n v="12"/>
    <n v="38934"/>
    <n v="2725.38"/>
    <n v="36208.620000000003"/>
    <n v="9733.5"/>
    <n v="26475.120000000003"/>
    <n v="0.73118279569892475"/>
    <x v="0"/>
    <n v="1"/>
    <x v="0"/>
    <x v="0"/>
    <x v="0"/>
  </r>
  <r>
    <x v="4"/>
    <x v="2"/>
    <x v="4"/>
    <x v="2"/>
    <n v="959"/>
    <n v="250"/>
    <n v="300"/>
    <n v="287700"/>
    <n v="20139"/>
    <n v="267561"/>
    <n v="239750"/>
    <n v="27811"/>
    <n v="0.1039426523297491"/>
    <x v="8"/>
    <n v="2"/>
    <x v="8"/>
    <x v="0"/>
    <x v="0"/>
  </r>
  <r>
    <x v="4"/>
    <x v="3"/>
    <x v="4"/>
    <x v="2"/>
    <n v="2747"/>
    <n v="250"/>
    <n v="300"/>
    <n v="824100"/>
    <n v="57687"/>
    <n v="766413"/>
    <n v="686750"/>
    <n v="79663"/>
    <n v="0.1039426523297491"/>
    <x v="8"/>
    <n v="2"/>
    <x v="8"/>
    <x v="0"/>
    <x v="0"/>
  </r>
  <r>
    <x v="3"/>
    <x v="0"/>
    <x v="5"/>
    <x v="2"/>
    <n v="1645"/>
    <n v="260"/>
    <n v="125"/>
    <n v="205625"/>
    <n v="14393.75"/>
    <n v="191231.25"/>
    <n v="197400"/>
    <n v="-6168.75"/>
    <n v="-3.2258064516129031E-2"/>
    <x v="14"/>
    <n v="5"/>
    <x v="11"/>
    <x v="2"/>
    <x v="0"/>
  </r>
  <r>
    <x v="0"/>
    <x v="2"/>
    <x v="5"/>
    <x v="2"/>
    <n v="2876"/>
    <n v="260"/>
    <n v="350"/>
    <n v="1006600"/>
    <n v="70462"/>
    <n v="936138"/>
    <n v="747760"/>
    <n v="188378"/>
    <n v="0.20122887864823349"/>
    <x v="6"/>
    <n v="9"/>
    <x v="6"/>
    <x v="3"/>
    <x v="0"/>
  </r>
  <r>
    <x v="3"/>
    <x v="1"/>
    <x v="5"/>
    <x v="2"/>
    <n v="994"/>
    <n v="260"/>
    <n v="125"/>
    <n v="124250"/>
    <n v="8697.5"/>
    <n v="115552.5"/>
    <n v="119280"/>
    <n v="-3727.5"/>
    <n v="-3.2258064516129031E-2"/>
    <x v="9"/>
    <n v="9"/>
    <x v="6"/>
    <x v="3"/>
    <x v="1"/>
  </r>
  <r>
    <x v="0"/>
    <x v="0"/>
    <x v="5"/>
    <x v="2"/>
    <n v="1118"/>
    <n v="260"/>
    <n v="20"/>
    <n v="22360"/>
    <n v="1565.2"/>
    <n v="20794.8"/>
    <n v="11180"/>
    <n v="9614.7999999999993"/>
    <n v="0.46236559139784944"/>
    <x v="15"/>
    <n v="11"/>
    <x v="9"/>
    <x v="3"/>
    <x v="0"/>
  </r>
  <r>
    <x v="4"/>
    <x v="4"/>
    <x v="5"/>
    <x v="2"/>
    <n v="1372"/>
    <n v="260"/>
    <n v="300"/>
    <n v="411600"/>
    <n v="28812"/>
    <n v="382788"/>
    <n v="343000"/>
    <n v="39788"/>
    <n v="0.1039426523297491"/>
    <x v="2"/>
    <n v="12"/>
    <x v="2"/>
    <x v="0"/>
    <x v="0"/>
  </r>
  <r>
    <x v="0"/>
    <x v="0"/>
    <x v="1"/>
    <x v="2"/>
    <n v="488"/>
    <n v="5"/>
    <n v="7"/>
    <n v="3416"/>
    <n v="273.27999999999997"/>
    <n v="3142.7200000000003"/>
    <n v="2440"/>
    <n v="702.72000000000025"/>
    <n v="0.22360248447204975"/>
    <x v="8"/>
    <n v="2"/>
    <x v="8"/>
    <x v="0"/>
    <x v="0"/>
  </r>
  <r>
    <x v="0"/>
    <x v="4"/>
    <x v="1"/>
    <x v="2"/>
    <n v="1282"/>
    <n v="5"/>
    <n v="20"/>
    <n v="25640"/>
    <n v="2051.1999999999998"/>
    <n v="23588.799999999999"/>
    <n v="12820"/>
    <n v="10768.8"/>
    <n v="0.45652173913043476"/>
    <x v="1"/>
    <n v="6"/>
    <x v="1"/>
    <x v="1"/>
    <x v="0"/>
  </r>
  <r>
    <x v="0"/>
    <x v="0"/>
    <x v="2"/>
    <x v="2"/>
    <n v="257"/>
    <n v="10"/>
    <n v="7"/>
    <n v="1799"/>
    <n v="143.91999999999999"/>
    <n v="1655.08"/>
    <n v="1285"/>
    <n v="370.07999999999993"/>
    <n v="0.22360248447204967"/>
    <x v="14"/>
    <n v="5"/>
    <x v="11"/>
    <x v="2"/>
    <x v="0"/>
  </r>
  <r>
    <x v="0"/>
    <x v="4"/>
    <x v="5"/>
    <x v="2"/>
    <n v="1282"/>
    <n v="260"/>
    <n v="20"/>
    <n v="25640"/>
    <n v="2051.1999999999998"/>
    <n v="23588.799999999999"/>
    <n v="12820"/>
    <n v="10768.8"/>
    <n v="0.45652173913043476"/>
    <x v="1"/>
    <n v="6"/>
    <x v="1"/>
    <x v="1"/>
    <x v="0"/>
  </r>
  <r>
    <x v="3"/>
    <x v="3"/>
    <x v="0"/>
    <x v="2"/>
    <n v="1540"/>
    <n v="3"/>
    <n v="125"/>
    <n v="192500"/>
    <n v="15400"/>
    <n v="177100"/>
    <n v="184800"/>
    <n v="-7700"/>
    <n v="-4.3478260869565216E-2"/>
    <x v="5"/>
    <n v="8"/>
    <x v="5"/>
    <x v="1"/>
    <x v="0"/>
  </r>
  <r>
    <x v="1"/>
    <x v="2"/>
    <x v="0"/>
    <x v="2"/>
    <n v="490"/>
    <n v="3"/>
    <n v="15"/>
    <n v="7350"/>
    <n v="588"/>
    <n v="6762"/>
    <n v="4900"/>
    <n v="1862"/>
    <n v="0.27536231884057971"/>
    <x v="15"/>
    <n v="11"/>
    <x v="9"/>
    <x v="3"/>
    <x v="0"/>
  </r>
  <r>
    <x v="0"/>
    <x v="3"/>
    <x v="0"/>
    <x v="2"/>
    <n v="1362"/>
    <n v="3"/>
    <n v="350"/>
    <n v="476700"/>
    <n v="38136"/>
    <n v="438564"/>
    <n v="354120"/>
    <n v="84444"/>
    <n v="0.19254658385093168"/>
    <x v="2"/>
    <n v="12"/>
    <x v="2"/>
    <x v="0"/>
    <x v="0"/>
  </r>
  <r>
    <x v="1"/>
    <x v="2"/>
    <x v="1"/>
    <x v="2"/>
    <n v="2501"/>
    <n v="5"/>
    <n v="15"/>
    <n v="37515"/>
    <n v="3001.2"/>
    <n v="34513.800000000003"/>
    <n v="25010"/>
    <n v="9503.8000000000029"/>
    <n v="0.27536231884057977"/>
    <x v="3"/>
    <n v="3"/>
    <x v="3"/>
    <x v="2"/>
    <x v="0"/>
  </r>
  <r>
    <x v="0"/>
    <x v="0"/>
    <x v="1"/>
    <x v="2"/>
    <n v="708"/>
    <n v="5"/>
    <n v="20"/>
    <n v="14160"/>
    <n v="1132.8"/>
    <n v="13027.2"/>
    <n v="7080"/>
    <n v="5947.2000000000007"/>
    <n v="0.45652173913043481"/>
    <x v="1"/>
    <n v="6"/>
    <x v="1"/>
    <x v="1"/>
    <x v="0"/>
  </r>
  <r>
    <x v="0"/>
    <x v="1"/>
    <x v="1"/>
    <x v="2"/>
    <n v="645"/>
    <n v="5"/>
    <n v="20"/>
    <n v="12900"/>
    <n v="1032"/>
    <n v="11868"/>
    <n v="6450"/>
    <n v="5418"/>
    <n v="0.45652173913043476"/>
    <x v="4"/>
    <n v="7"/>
    <x v="4"/>
    <x v="1"/>
    <x v="0"/>
  </r>
  <r>
    <x v="4"/>
    <x v="2"/>
    <x v="1"/>
    <x v="2"/>
    <n v="1562"/>
    <n v="5"/>
    <n v="300"/>
    <n v="468600"/>
    <n v="37488"/>
    <n v="431112"/>
    <n v="390500"/>
    <n v="40612"/>
    <n v="9.420289855072464E-2"/>
    <x v="5"/>
    <n v="8"/>
    <x v="5"/>
    <x v="1"/>
    <x v="0"/>
  </r>
  <r>
    <x v="4"/>
    <x v="0"/>
    <x v="1"/>
    <x v="2"/>
    <n v="1283"/>
    <n v="5"/>
    <n v="300"/>
    <n v="384900"/>
    <n v="30792"/>
    <n v="354108"/>
    <n v="320750"/>
    <n v="33358"/>
    <n v="9.420289855072464E-2"/>
    <x v="9"/>
    <n v="9"/>
    <x v="6"/>
    <x v="3"/>
    <x v="1"/>
  </r>
  <r>
    <x v="1"/>
    <x v="1"/>
    <x v="1"/>
    <x v="2"/>
    <n v="711"/>
    <n v="5"/>
    <n v="15"/>
    <n v="10665"/>
    <n v="853.2"/>
    <n v="9811.7999999999993"/>
    <n v="7110"/>
    <n v="2701.7999999999993"/>
    <n v="0.27536231884057966"/>
    <x v="2"/>
    <n v="12"/>
    <x v="2"/>
    <x v="0"/>
    <x v="0"/>
  </r>
  <r>
    <x v="3"/>
    <x v="3"/>
    <x v="2"/>
    <x v="2"/>
    <n v="1114"/>
    <n v="10"/>
    <n v="125"/>
    <n v="139250"/>
    <n v="11140"/>
    <n v="128110"/>
    <n v="133680"/>
    <n v="-5570"/>
    <n v="-4.3478260869565216E-2"/>
    <x v="3"/>
    <n v="3"/>
    <x v="3"/>
    <x v="2"/>
    <x v="0"/>
  </r>
  <r>
    <x v="0"/>
    <x v="1"/>
    <x v="2"/>
    <x v="2"/>
    <n v="1259"/>
    <n v="10"/>
    <n v="7"/>
    <n v="8813"/>
    <n v="705.04"/>
    <n v="8107.96"/>
    <n v="6295"/>
    <n v="1812.96"/>
    <n v="0.2236024844720497"/>
    <x v="13"/>
    <n v="4"/>
    <x v="10"/>
    <x v="2"/>
    <x v="0"/>
  </r>
  <r>
    <x v="0"/>
    <x v="1"/>
    <x v="2"/>
    <x v="2"/>
    <n v="1095"/>
    <n v="10"/>
    <n v="7"/>
    <n v="7665"/>
    <n v="613.20000000000005"/>
    <n v="7051.8"/>
    <n v="5475"/>
    <n v="1576.8000000000002"/>
    <n v="0.22360248447204972"/>
    <x v="14"/>
    <n v="5"/>
    <x v="11"/>
    <x v="2"/>
    <x v="0"/>
  </r>
  <r>
    <x v="0"/>
    <x v="1"/>
    <x v="2"/>
    <x v="2"/>
    <n v="1366"/>
    <n v="10"/>
    <n v="20"/>
    <n v="27320"/>
    <n v="2185.6"/>
    <n v="25134.400000000001"/>
    <n v="13660"/>
    <n v="11474.400000000001"/>
    <n v="0.45652173913043481"/>
    <x v="1"/>
    <n v="6"/>
    <x v="1"/>
    <x v="1"/>
    <x v="0"/>
  </r>
  <r>
    <x v="4"/>
    <x v="3"/>
    <x v="2"/>
    <x v="2"/>
    <n v="2460"/>
    <n v="10"/>
    <n v="300"/>
    <n v="738000"/>
    <n v="59040"/>
    <n v="678960"/>
    <n v="615000"/>
    <n v="63960"/>
    <n v="9.420289855072464E-2"/>
    <x v="1"/>
    <n v="6"/>
    <x v="1"/>
    <x v="1"/>
    <x v="0"/>
  </r>
  <r>
    <x v="0"/>
    <x v="4"/>
    <x v="2"/>
    <x v="2"/>
    <n v="678"/>
    <n v="10"/>
    <n v="7"/>
    <n v="4746"/>
    <n v="379.68"/>
    <n v="4366.32"/>
    <n v="3390"/>
    <n v="976.31999999999971"/>
    <n v="0.22360248447204964"/>
    <x v="5"/>
    <n v="8"/>
    <x v="5"/>
    <x v="1"/>
    <x v="0"/>
  </r>
  <r>
    <x v="0"/>
    <x v="1"/>
    <x v="2"/>
    <x v="2"/>
    <n v="1598"/>
    <n v="10"/>
    <n v="7"/>
    <n v="11186"/>
    <n v="894.88"/>
    <n v="10291.120000000001"/>
    <n v="7990"/>
    <n v="2301.1200000000008"/>
    <n v="0.22360248447204975"/>
    <x v="5"/>
    <n v="8"/>
    <x v="5"/>
    <x v="1"/>
    <x v="0"/>
  </r>
  <r>
    <x v="0"/>
    <x v="1"/>
    <x v="2"/>
    <x v="2"/>
    <n v="2409"/>
    <n v="10"/>
    <n v="7"/>
    <n v="16863"/>
    <n v="1349.04"/>
    <n v="15513.96"/>
    <n v="12045"/>
    <n v="3468.9599999999991"/>
    <n v="0.22360248447204964"/>
    <x v="9"/>
    <n v="9"/>
    <x v="6"/>
    <x v="3"/>
    <x v="1"/>
  </r>
  <r>
    <x v="0"/>
    <x v="1"/>
    <x v="2"/>
    <x v="2"/>
    <n v="1934"/>
    <n v="10"/>
    <n v="20"/>
    <n v="38680"/>
    <n v="3094.4"/>
    <n v="35585.599999999999"/>
    <n v="19340"/>
    <n v="16245.599999999999"/>
    <n v="0.45652173913043476"/>
    <x v="6"/>
    <n v="9"/>
    <x v="6"/>
    <x v="3"/>
    <x v="0"/>
  </r>
  <r>
    <x v="0"/>
    <x v="3"/>
    <x v="2"/>
    <x v="2"/>
    <n v="2993"/>
    <n v="10"/>
    <n v="20"/>
    <n v="59860"/>
    <n v="4788.8"/>
    <n v="55071.199999999997"/>
    <n v="29930"/>
    <n v="25141.199999999997"/>
    <n v="0.45652173913043476"/>
    <x v="6"/>
    <n v="9"/>
    <x v="6"/>
    <x v="3"/>
    <x v="0"/>
  </r>
  <r>
    <x v="0"/>
    <x v="1"/>
    <x v="2"/>
    <x v="2"/>
    <n v="2146"/>
    <n v="10"/>
    <n v="350"/>
    <n v="751100"/>
    <n v="60088"/>
    <n v="691012"/>
    <n v="557960"/>
    <n v="133052"/>
    <n v="0.19254658385093168"/>
    <x v="11"/>
    <n v="11"/>
    <x v="9"/>
    <x v="3"/>
    <x v="1"/>
  </r>
  <r>
    <x v="0"/>
    <x v="3"/>
    <x v="2"/>
    <x v="2"/>
    <n v="1946"/>
    <n v="10"/>
    <n v="7"/>
    <n v="13622"/>
    <n v="1089.76"/>
    <n v="12532.24"/>
    <n v="9730"/>
    <n v="2802.24"/>
    <n v="0.22360248447204967"/>
    <x v="12"/>
    <n v="12"/>
    <x v="2"/>
    <x v="0"/>
    <x v="1"/>
  </r>
  <r>
    <x v="0"/>
    <x v="3"/>
    <x v="2"/>
    <x v="2"/>
    <n v="1362"/>
    <n v="10"/>
    <n v="350"/>
    <n v="476700"/>
    <n v="38136"/>
    <n v="438564"/>
    <n v="354120"/>
    <n v="84444"/>
    <n v="0.19254658385093168"/>
    <x v="2"/>
    <n v="12"/>
    <x v="2"/>
    <x v="0"/>
    <x v="0"/>
  </r>
  <r>
    <x v="2"/>
    <x v="0"/>
    <x v="3"/>
    <x v="2"/>
    <n v="598"/>
    <n v="120"/>
    <n v="12"/>
    <n v="7176"/>
    <n v="574.08000000000004"/>
    <n v="6601.92"/>
    <n v="1794"/>
    <n v="4807.92"/>
    <n v="0.72826086956521741"/>
    <x v="3"/>
    <n v="3"/>
    <x v="3"/>
    <x v="2"/>
    <x v="0"/>
  </r>
  <r>
    <x v="0"/>
    <x v="4"/>
    <x v="3"/>
    <x v="2"/>
    <n v="2907"/>
    <n v="120"/>
    <n v="7"/>
    <n v="20349"/>
    <n v="1627.92"/>
    <n v="18721.080000000002"/>
    <n v="14535"/>
    <n v="4186.0800000000017"/>
    <n v="0.22360248447204975"/>
    <x v="1"/>
    <n v="6"/>
    <x v="1"/>
    <x v="1"/>
    <x v="0"/>
  </r>
  <r>
    <x v="0"/>
    <x v="1"/>
    <x v="3"/>
    <x v="2"/>
    <n v="2338"/>
    <n v="120"/>
    <n v="7"/>
    <n v="16366"/>
    <n v="1309.28"/>
    <n v="15056.72"/>
    <n v="11690"/>
    <n v="3366.7199999999993"/>
    <n v="0.22360248447204967"/>
    <x v="1"/>
    <n v="6"/>
    <x v="1"/>
    <x v="1"/>
    <x v="0"/>
  </r>
  <r>
    <x v="4"/>
    <x v="2"/>
    <x v="3"/>
    <x v="2"/>
    <n v="386"/>
    <n v="120"/>
    <n v="300"/>
    <n v="115800"/>
    <n v="9264"/>
    <n v="106536"/>
    <n v="96500"/>
    <n v="10036"/>
    <n v="9.420289855072464E-2"/>
    <x v="11"/>
    <n v="11"/>
    <x v="9"/>
    <x v="3"/>
    <x v="1"/>
  </r>
  <r>
    <x v="4"/>
    <x v="3"/>
    <x v="3"/>
    <x v="2"/>
    <n v="635"/>
    <n v="120"/>
    <n v="300"/>
    <n v="190500"/>
    <n v="15240"/>
    <n v="175260"/>
    <n v="158750"/>
    <n v="16510"/>
    <n v="9.420289855072464E-2"/>
    <x v="2"/>
    <n v="12"/>
    <x v="2"/>
    <x v="0"/>
    <x v="0"/>
  </r>
  <r>
    <x v="0"/>
    <x v="2"/>
    <x v="4"/>
    <x v="2"/>
    <n v="574.5"/>
    <n v="250"/>
    <n v="350"/>
    <n v="201075"/>
    <n v="16086"/>
    <n v="184989"/>
    <n v="149370"/>
    <n v="35619"/>
    <n v="0.19254658385093168"/>
    <x v="13"/>
    <n v="4"/>
    <x v="10"/>
    <x v="2"/>
    <x v="0"/>
  </r>
  <r>
    <x v="0"/>
    <x v="1"/>
    <x v="4"/>
    <x v="2"/>
    <n v="2338"/>
    <n v="250"/>
    <n v="7"/>
    <n v="16366"/>
    <n v="1309.28"/>
    <n v="15056.72"/>
    <n v="11690"/>
    <n v="3366.7199999999993"/>
    <n v="0.22360248447204967"/>
    <x v="1"/>
    <n v="6"/>
    <x v="1"/>
    <x v="1"/>
    <x v="0"/>
  </r>
  <r>
    <x v="0"/>
    <x v="2"/>
    <x v="4"/>
    <x v="2"/>
    <n v="381"/>
    <n v="250"/>
    <n v="350"/>
    <n v="133350"/>
    <n v="10668"/>
    <n v="122682"/>
    <n v="99060"/>
    <n v="23622"/>
    <n v="0.19254658385093168"/>
    <x v="5"/>
    <n v="8"/>
    <x v="5"/>
    <x v="1"/>
    <x v="0"/>
  </r>
  <r>
    <x v="0"/>
    <x v="1"/>
    <x v="4"/>
    <x v="2"/>
    <n v="422"/>
    <n v="250"/>
    <n v="350"/>
    <n v="147700"/>
    <n v="11816"/>
    <n v="135884"/>
    <n v="109720"/>
    <n v="26164"/>
    <n v="0.19254658385093168"/>
    <x v="5"/>
    <n v="8"/>
    <x v="5"/>
    <x v="1"/>
    <x v="0"/>
  </r>
  <r>
    <x v="4"/>
    <x v="0"/>
    <x v="4"/>
    <x v="2"/>
    <n v="2134"/>
    <n v="250"/>
    <n v="300"/>
    <n v="640200"/>
    <n v="51216"/>
    <n v="588984"/>
    <n v="533500"/>
    <n v="55484"/>
    <n v="9.420289855072464E-2"/>
    <x v="6"/>
    <n v="9"/>
    <x v="6"/>
    <x v="3"/>
    <x v="0"/>
  </r>
  <r>
    <x v="4"/>
    <x v="4"/>
    <x v="4"/>
    <x v="2"/>
    <n v="808"/>
    <n v="250"/>
    <n v="300"/>
    <n v="242400"/>
    <n v="19392"/>
    <n v="223008"/>
    <n v="202000"/>
    <n v="21008"/>
    <n v="9.420289855072464E-2"/>
    <x v="12"/>
    <n v="12"/>
    <x v="2"/>
    <x v="0"/>
    <x v="1"/>
  </r>
  <r>
    <x v="0"/>
    <x v="0"/>
    <x v="5"/>
    <x v="2"/>
    <n v="708"/>
    <n v="260"/>
    <n v="20"/>
    <n v="14160"/>
    <n v="1132.8"/>
    <n v="13027.2"/>
    <n v="7080"/>
    <n v="5947.2000000000007"/>
    <n v="0.45652173913043481"/>
    <x v="1"/>
    <n v="6"/>
    <x v="1"/>
    <x v="1"/>
    <x v="0"/>
  </r>
  <r>
    <x v="0"/>
    <x v="4"/>
    <x v="5"/>
    <x v="2"/>
    <n v="2907"/>
    <n v="260"/>
    <n v="7"/>
    <n v="20349"/>
    <n v="1627.92"/>
    <n v="18721.080000000002"/>
    <n v="14535"/>
    <n v="4186.0800000000017"/>
    <n v="0.22360248447204975"/>
    <x v="1"/>
    <n v="6"/>
    <x v="1"/>
    <x v="1"/>
    <x v="0"/>
  </r>
  <r>
    <x v="0"/>
    <x v="1"/>
    <x v="5"/>
    <x v="2"/>
    <n v="1366"/>
    <n v="260"/>
    <n v="20"/>
    <n v="27320"/>
    <n v="2185.6"/>
    <n v="25134.400000000001"/>
    <n v="13660"/>
    <n v="11474.400000000001"/>
    <n v="0.45652173913043481"/>
    <x v="1"/>
    <n v="6"/>
    <x v="1"/>
    <x v="1"/>
    <x v="0"/>
  </r>
  <r>
    <x v="4"/>
    <x v="3"/>
    <x v="5"/>
    <x v="2"/>
    <n v="2460"/>
    <n v="260"/>
    <n v="300"/>
    <n v="738000"/>
    <n v="59040"/>
    <n v="678960"/>
    <n v="615000"/>
    <n v="63960"/>
    <n v="9.420289855072464E-2"/>
    <x v="1"/>
    <n v="6"/>
    <x v="1"/>
    <x v="1"/>
    <x v="0"/>
  </r>
  <r>
    <x v="0"/>
    <x v="1"/>
    <x v="5"/>
    <x v="2"/>
    <n v="1520"/>
    <n v="260"/>
    <n v="20"/>
    <n v="30400"/>
    <n v="2432"/>
    <n v="27968"/>
    <n v="15200"/>
    <n v="12768"/>
    <n v="0.45652173913043476"/>
    <x v="15"/>
    <n v="11"/>
    <x v="9"/>
    <x v="3"/>
    <x v="0"/>
  </r>
  <r>
    <x v="1"/>
    <x v="1"/>
    <x v="5"/>
    <x v="2"/>
    <n v="711"/>
    <n v="260"/>
    <n v="15"/>
    <n v="10665"/>
    <n v="853.2"/>
    <n v="9811.7999999999993"/>
    <n v="7110"/>
    <n v="2701.7999999999993"/>
    <n v="0.27536231884057966"/>
    <x v="2"/>
    <n v="12"/>
    <x v="2"/>
    <x v="0"/>
    <x v="0"/>
  </r>
  <r>
    <x v="2"/>
    <x v="3"/>
    <x v="5"/>
    <x v="2"/>
    <n v="1375"/>
    <n v="260"/>
    <n v="12"/>
    <n v="16500"/>
    <n v="1320"/>
    <n v="15180"/>
    <n v="4125"/>
    <n v="11055"/>
    <n v="0.72826086956521741"/>
    <x v="12"/>
    <n v="12"/>
    <x v="2"/>
    <x v="0"/>
    <x v="1"/>
  </r>
  <r>
    <x v="4"/>
    <x v="3"/>
    <x v="5"/>
    <x v="2"/>
    <n v="635"/>
    <n v="260"/>
    <n v="300"/>
    <n v="190500"/>
    <n v="15240"/>
    <n v="175260"/>
    <n v="158750"/>
    <n v="16510"/>
    <n v="9.420289855072464E-2"/>
    <x v="2"/>
    <n v="12"/>
    <x v="2"/>
    <x v="0"/>
    <x v="0"/>
  </r>
  <r>
    <x v="0"/>
    <x v="4"/>
    <x v="4"/>
    <x v="2"/>
    <n v="436.5"/>
    <n v="250"/>
    <n v="20"/>
    <n v="8730"/>
    <n v="698.40000000000009"/>
    <n v="8031.5999999999995"/>
    <n v="4365"/>
    <n v="3666.5999999999995"/>
    <n v="0.45652173913043476"/>
    <x v="4"/>
    <n v="7"/>
    <x v="4"/>
    <x v="1"/>
    <x v="0"/>
  </r>
  <r>
    <x v="4"/>
    <x v="0"/>
    <x v="0"/>
    <x v="2"/>
    <n v="1094"/>
    <n v="3"/>
    <n v="300"/>
    <n v="328200"/>
    <n v="29538"/>
    <n v="298662"/>
    <n v="273500"/>
    <n v="25162"/>
    <n v="8.4249084249084255E-2"/>
    <x v="1"/>
    <n v="6"/>
    <x v="1"/>
    <x v="1"/>
    <x v="0"/>
  </r>
  <r>
    <x v="2"/>
    <x v="3"/>
    <x v="0"/>
    <x v="2"/>
    <n v="367"/>
    <n v="3"/>
    <n v="12"/>
    <n v="4404"/>
    <n v="396.36"/>
    <n v="4007.64"/>
    <n v="1101"/>
    <n v="2906.64"/>
    <n v="0.72527472527472525"/>
    <x v="7"/>
    <n v="10"/>
    <x v="7"/>
    <x v="3"/>
    <x v="1"/>
  </r>
  <r>
    <x v="4"/>
    <x v="0"/>
    <x v="1"/>
    <x v="2"/>
    <n v="3802.5"/>
    <n v="5"/>
    <n v="300"/>
    <n v="1140750"/>
    <n v="102667.5"/>
    <n v="1038082.5"/>
    <n v="950625"/>
    <n v="87457.5"/>
    <n v="8.4249084249084255E-2"/>
    <x v="13"/>
    <n v="4"/>
    <x v="10"/>
    <x v="2"/>
    <x v="0"/>
  </r>
  <r>
    <x v="0"/>
    <x v="2"/>
    <x v="1"/>
    <x v="2"/>
    <n v="1666"/>
    <n v="5"/>
    <n v="350"/>
    <n v="583100"/>
    <n v="52479"/>
    <n v="530621"/>
    <n v="433160"/>
    <n v="97461"/>
    <n v="0.18367346938775511"/>
    <x v="14"/>
    <n v="5"/>
    <x v="11"/>
    <x v="2"/>
    <x v="0"/>
  </r>
  <r>
    <x v="4"/>
    <x v="2"/>
    <x v="1"/>
    <x v="2"/>
    <n v="322"/>
    <n v="5"/>
    <n v="300"/>
    <n v="96600"/>
    <n v="8694"/>
    <n v="87906"/>
    <n v="80500"/>
    <n v="7406"/>
    <n v="8.4249084249084255E-2"/>
    <x v="9"/>
    <n v="9"/>
    <x v="6"/>
    <x v="3"/>
    <x v="1"/>
  </r>
  <r>
    <x v="2"/>
    <x v="0"/>
    <x v="1"/>
    <x v="2"/>
    <n v="2321"/>
    <n v="5"/>
    <n v="12"/>
    <n v="27852"/>
    <n v="2506.6799999999998"/>
    <n v="25345.32"/>
    <n v="6963"/>
    <n v="18382.32"/>
    <n v="0.72527472527472525"/>
    <x v="15"/>
    <n v="11"/>
    <x v="9"/>
    <x v="3"/>
    <x v="0"/>
  </r>
  <r>
    <x v="3"/>
    <x v="2"/>
    <x v="1"/>
    <x v="2"/>
    <n v="1857"/>
    <n v="5"/>
    <n v="125"/>
    <n v="232125"/>
    <n v="20891.25"/>
    <n v="211233.75"/>
    <n v="222840"/>
    <n v="-11606.25"/>
    <n v="-5.4945054945054944E-2"/>
    <x v="11"/>
    <n v="11"/>
    <x v="9"/>
    <x v="3"/>
    <x v="1"/>
  </r>
  <r>
    <x v="0"/>
    <x v="0"/>
    <x v="1"/>
    <x v="2"/>
    <n v="1611"/>
    <n v="5"/>
    <n v="7"/>
    <n v="11277"/>
    <n v="1014.93"/>
    <n v="10262.07"/>
    <n v="8055"/>
    <n v="2207.0699999999997"/>
    <n v="0.21507064364207218"/>
    <x v="12"/>
    <n v="12"/>
    <x v="2"/>
    <x v="0"/>
    <x v="1"/>
  </r>
  <r>
    <x v="3"/>
    <x v="4"/>
    <x v="1"/>
    <x v="2"/>
    <n v="2797"/>
    <n v="5"/>
    <n v="125"/>
    <n v="349625"/>
    <n v="31466.25"/>
    <n v="318158.75"/>
    <n v="335640"/>
    <n v="-17481.25"/>
    <n v="-5.4945054945054944E-2"/>
    <x v="2"/>
    <n v="12"/>
    <x v="2"/>
    <x v="0"/>
    <x v="0"/>
  </r>
  <r>
    <x v="4"/>
    <x v="1"/>
    <x v="1"/>
    <x v="2"/>
    <n v="334"/>
    <n v="5"/>
    <n v="300"/>
    <n v="100200"/>
    <n v="9018"/>
    <n v="91182"/>
    <n v="83500"/>
    <n v="7682"/>
    <n v="8.4249084249084255E-2"/>
    <x v="12"/>
    <n v="12"/>
    <x v="2"/>
    <x v="0"/>
    <x v="1"/>
  </r>
  <r>
    <x v="4"/>
    <x v="3"/>
    <x v="2"/>
    <x v="2"/>
    <n v="2565"/>
    <n v="10"/>
    <n v="300"/>
    <n v="769500"/>
    <n v="69255"/>
    <n v="700245"/>
    <n v="641250"/>
    <n v="58995"/>
    <n v="8.4249084249084255E-2"/>
    <x v="0"/>
    <n v="1"/>
    <x v="0"/>
    <x v="0"/>
    <x v="0"/>
  </r>
  <r>
    <x v="0"/>
    <x v="3"/>
    <x v="2"/>
    <x v="2"/>
    <n v="2417"/>
    <n v="10"/>
    <n v="350"/>
    <n v="845950"/>
    <n v="76135.5"/>
    <n v="769814.5"/>
    <n v="628420"/>
    <n v="141394.5"/>
    <n v="0.18367346938775511"/>
    <x v="0"/>
    <n v="1"/>
    <x v="0"/>
    <x v="0"/>
    <x v="0"/>
  </r>
  <r>
    <x v="1"/>
    <x v="4"/>
    <x v="2"/>
    <x v="2"/>
    <n v="3675"/>
    <n v="10"/>
    <n v="15"/>
    <n v="55125"/>
    <n v="4961.25"/>
    <n v="50163.75"/>
    <n v="36750"/>
    <n v="13413.75"/>
    <n v="0.26739926739926739"/>
    <x v="13"/>
    <n v="4"/>
    <x v="10"/>
    <x v="2"/>
    <x v="0"/>
  </r>
  <r>
    <x v="4"/>
    <x v="0"/>
    <x v="2"/>
    <x v="2"/>
    <n v="1094"/>
    <n v="10"/>
    <n v="300"/>
    <n v="328200"/>
    <n v="29538"/>
    <n v="298662"/>
    <n v="273500"/>
    <n v="25162"/>
    <n v="8.4249084249084255E-2"/>
    <x v="1"/>
    <n v="6"/>
    <x v="1"/>
    <x v="1"/>
    <x v="0"/>
  </r>
  <r>
    <x v="1"/>
    <x v="2"/>
    <x v="2"/>
    <x v="2"/>
    <n v="1227"/>
    <n v="10"/>
    <n v="15"/>
    <n v="18405"/>
    <n v="1656.45"/>
    <n v="16748.55"/>
    <n v="12270"/>
    <n v="4478.5499999999993"/>
    <n v="0.26739926739926739"/>
    <x v="10"/>
    <n v="10"/>
    <x v="7"/>
    <x v="3"/>
    <x v="0"/>
  </r>
  <r>
    <x v="2"/>
    <x v="3"/>
    <x v="2"/>
    <x v="2"/>
    <n v="367"/>
    <n v="10"/>
    <n v="12"/>
    <n v="4404"/>
    <n v="396.36"/>
    <n v="4007.64"/>
    <n v="1101"/>
    <n v="2906.64"/>
    <n v="0.72527472527472525"/>
    <x v="7"/>
    <n v="10"/>
    <x v="7"/>
    <x v="3"/>
    <x v="1"/>
  </r>
  <r>
    <x v="4"/>
    <x v="2"/>
    <x v="2"/>
    <x v="2"/>
    <n v="1324"/>
    <n v="10"/>
    <n v="300"/>
    <n v="397200"/>
    <n v="35748"/>
    <n v="361452"/>
    <n v="331000"/>
    <n v="30452"/>
    <n v="8.4249084249084255E-2"/>
    <x v="15"/>
    <n v="11"/>
    <x v="9"/>
    <x v="3"/>
    <x v="0"/>
  </r>
  <r>
    <x v="2"/>
    <x v="1"/>
    <x v="2"/>
    <x v="2"/>
    <n v="1775"/>
    <n v="10"/>
    <n v="12"/>
    <n v="21300"/>
    <n v="1917"/>
    <n v="19383"/>
    <n v="5325"/>
    <n v="14058"/>
    <n v="0.72527472527472525"/>
    <x v="11"/>
    <n v="11"/>
    <x v="9"/>
    <x v="3"/>
    <x v="1"/>
  </r>
  <r>
    <x v="3"/>
    <x v="4"/>
    <x v="2"/>
    <x v="2"/>
    <n v="2797"/>
    <n v="10"/>
    <n v="125"/>
    <n v="349625"/>
    <n v="31466.25"/>
    <n v="318158.75"/>
    <n v="335640"/>
    <n v="-17481.25"/>
    <n v="-5.4945054945054944E-2"/>
    <x v="2"/>
    <n v="12"/>
    <x v="2"/>
    <x v="0"/>
    <x v="0"/>
  </r>
  <r>
    <x v="1"/>
    <x v="3"/>
    <x v="3"/>
    <x v="2"/>
    <n v="245"/>
    <n v="120"/>
    <n v="15"/>
    <n v="3675"/>
    <n v="330.75"/>
    <n v="3344.25"/>
    <n v="2450"/>
    <n v="894.25"/>
    <n v="0.26739926739926739"/>
    <x v="14"/>
    <n v="5"/>
    <x v="11"/>
    <x v="2"/>
    <x v="0"/>
  </r>
  <r>
    <x v="4"/>
    <x v="0"/>
    <x v="3"/>
    <x v="2"/>
    <n v="3793.5"/>
    <n v="120"/>
    <n v="300"/>
    <n v="1138050"/>
    <n v="102424.5"/>
    <n v="1035625.5"/>
    <n v="948375"/>
    <n v="87250.5"/>
    <n v="8.4249084249084255E-2"/>
    <x v="4"/>
    <n v="7"/>
    <x v="4"/>
    <x v="1"/>
    <x v="0"/>
  </r>
  <r>
    <x v="0"/>
    <x v="1"/>
    <x v="3"/>
    <x v="2"/>
    <n v="1307"/>
    <n v="120"/>
    <n v="350"/>
    <n v="457450"/>
    <n v="41170.5"/>
    <n v="416279.5"/>
    <n v="339820"/>
    <n v="76459.5"/>
    <n v="0.18367346938775511"/>
    <x v="4"/>
    <n v="7"/>
    <x v="4"/>
    <x v="1"/>
    <x v="0"/>
  </r>
  <r>
    <x v="3"/>
    <x v="0"/>
    <x v="3"/>
    <x v="2"/>
    <n v="567"/>
    <n v="120"/>
    <n v="125"/>
    <n v="70875"/>
    <n v="6378.75"/>
    <n v="64496.25"/>
    <n v="68040"/>
    <n v="-3543.75"/>
    <n v="-5.4945054945054944E-2"/>
    <x v="6"/>
    <n v="9"/>
    <x v="6"/>
    <x v="3"/>
    <x v="0"/>
  </r>
  <r>
    <x v="3"/>
    <x v="3"/>
    <x v="3"/>
    <x v="2"/>
    <n v="2110"/>
    <n v="120"/>
    <n v="125"/>
    <n v="263750"/>
    <n v="23737.5"/>
    <n v="240012.5"/>
    <n v="253200"/>
    <n v="-13187.5"/>
    <n v="-5.4945054945054944E-2"/>
    <x v="6"/>
    <n v="9"/>
    <x v="6"/>
    <x v="3"/>
    <x v="0"/>
  </r>
  <r>
    <x v="0"/>
    <x v="0"/>
    <x v="3"/>
    <x v="2"/>
    <n v="1269"/>
    <n v="120"/>
    <n v="350"/>
    <n v="444150"/>
    <n v="39973.5"/>
    <n v="404176.5"/>
    <n v="329940"/>
    <n v="74236.5"/>
    <n v="0.18367346938775511"/>
    <x v="10"/>
    <n v="10"/>
    <x v="7"/>
    <x v="3"/>
    <x v="0"/>
  </r>
  <r>
    <x v="2"/>
    <x v="4"/>
    <x v="4"/>
    <x v="2"/>
    <n v="1956"/>
    <n v="250"/>
    <n v="12"/>
    <n v="23472"/>
    <n v="2112.48"/>
    <n v="21359.52"/>
    <n v="5868"/>
    <n v="15491.52"/>
    <n v="0.72527472527472525"/>
    <x v="0"/>
    <n v="1"/>
    <x v="0"/>
    <x v="0"/>
    <x v="0"/>
  </r>
  <r>
    <x v="4"/>
    <x v="1"/>
    <x v="4"/>
    <x v="2"/>
    <n v="2659"/>
    <n v="250"/>
    <n v="300"/>
    <n v="797700"/>
    <n v="71793"/>
    <n v="725907"/>
    <n v="664750"/>
    <n v="61157"/>
    <n v="8.4249084249084255E-2"/>
    <x v="8"/>
    <n v="2"/>
    <x v="8"/>
    <x v="0"/>
    <x v="0"/>
  </r>
  <r>
    <x v="0"/>
    <x v="4"/>
    <x v="4"/>
    <x v="2"/>
    <n v="1351.5"/>
    <n v="250"/>
    <n v="350"/>
    <n v="473025"/>
    <n v="42572.25"/>
    <n v="430452.75"/>
    <n v="351390"/>
    <n v="79062.75"/>
    <n v="0.18367346938775511"/>
    <x v="13"/>
    <n v="4"/>
    <x v="10"/>
    <x v="2"/>
    <x v="0"/>
  </r>
  <r>
    <x v="2"/>
    <x v="1"/>
    <x v="4"/>
    <x v="2"/>
    <n v="880"/>
    <n v="250"/>
    <n v="12"/>
    <n v="10560"/>
    <n v="950.4"/>
    <n v="9609.6"/>
    <n v="2640"/>
    <n v="6969.6"/>
    <n v="0.72527472527472525"/>
    <x v="14"/>
    <n v="5"/>
    <x v="11"/>
    <x v="2"/>
    <x v="0"/>
  </r>
  <r>
    <x v="4"/>
    <x v="4"/>
    <x v="4"/>
    <x v="2"/>
    <n v="1867"/>
    <n v="250"/>
    <n v="300"/>
    <n v="560100"/>
    <n v="50409"/>
    <n v="509691"/>
    <n v="466750"/>
    <n v="42941"/>
    <n v="8.4249084249084255E-2"/>
    <x v="6"/>
    <n v="9"/>
    <x v="6"/>
    <x v="3"/>
    <x v="0"/>
  </r>
  <r>
    <x v="2"/>
    <x v="2"/>
    <x v="4"/>
    <x v="2"/>
    <n v="2234"/>
    <n v="250"/>
    <n v="12"/>
    <n v="26808"/>
    <n v="2412.7199999999998"/>
    <n v="24395.279999999999"/>
    <n v="6702"/>
    <n v="17693.28"/>
    <n v="0.72527472527472525"/>
    <x v="9"/>
    <n v="9"/>
    <x v="6"/>
    <x v="3"/>
    <x v="1"/>
  </r>
  <r>
    <x v="1"/>
    <x v="2"/>
    <x v="4"/>
    <x v="2"/>
    <n v="1227"/>
    <n v="250"/>
    <n v="15"/>
    <n v="18405"/>
    <n v="1656.45"/>
    <n v="16748.55"/>
    <n v="12270"/>
    <n v="4478.5499999999993"/>
    <n v="0.26739926739926739"/>
    <x v="10"/>
    <n v="10"/>
    <x v="7"/>
    <x v="3"/>
    <x v="0"/>
  </r>
  <r>
    <x v="3"/>
    <x v="3"/>
    <x v="4"/>
    <x v="2"/>
    <n v="877"/>
    <n v="250"/>
    <n v="125"/>
    <n v="109625"/>
    <n v="9866.25"/>
    <n v="99758.75"/>
    <n v="105240"/>
    <n v="-5481.25"/>
    <n v="-5.4945054945054944E-2"/>
    <x v="15"/>
    <n v="11"/>
    <x v="9"/>
    <x v="3"/>
    <x v="0"/>
  </r>
  <r>
    <x v="0"/>
    <x v="4"/>
    <x v="5"/>
    <x v="2"/>
    <n v="2071"/>
    <n v="260"/>
    <n v="350"/>
    <n v="724850"/>
    <n v="65236.5"/>
    <n v="659613.5"/>
    <n v="538460"/>
    <n v="121153.5"/>
    <n v="0.18367346938775511"/>
    <x v="6"/>
    <n v="9"/>
    <x v="6"/>
    <x v="3"/>
    <x v="0"/>
  </r>
  <r>
    <x v="0"/>
    <x v="0"/>
    <x v="5"/>
    <x v="2"/>
    <n v="1269"/>
    <n v="260"/>
    <n v="350"/>
    <n v="444150"/>
    <n v="39973.5"/>
    <n v="404176.5"/>
    <n v="329940"/>
    <n v="74236.5"/>
    <n v="0.18367346938775511"/>
    <x v="10"/>
    <n v="10"/>
    <x v="7"/>
    <x v="3"/>
    <x v="0"/>
  </r>
  <r>
    <x v="1"/>
    <x v="1"/>
    <x v="5"/>
    <x v="2"/>
    <n v="970"/>
    <n v="260"/>
    <n v="15"/>
    <n v="14550"/>
    <n v="1309.5"/>
    <n v="13240.5"/>
    <n v="9700"/>
    <n v="3540.5"/>
    <n v="0.26739926739926739"/>
    <x v="11"/>
    <n v="11"/>
    <x v="9"/>
    <x v="3"/>
    <x v="1"/>
  </r>
  <r>
    <x v="0"/>
    <x v="3"/>
    <x v="5"/>
    <x v="2"/>
    <n v="1694"/>
    <n v="260"/>
    <n v="20"/>
    <n v="33880"/>
    <n v="3049.2"/>
    <n v="30830.799999999999"/>
    <n v="16940"/>
    <n v="13890.8"/>
    <n v="0.45054945054945056"/>
    <x v="15"/>
    <n v="11"/>
    <x v="9"/>
    <x v="3"/>
    <x v="0"/>
  </r>
  <r>
    <x v="0"/>
    <x v="1"/>
    <x v="0"/>
    <x v="2"/>
    <n v="663"/>
    <n v="3"/>
    <n v="20"/>
    <n v="13260"/>
    <n v="1193.4000000000001"/>
    <n v="12066.6"/>
    <n v="6630"/>
    <n v="5436.6"/>
    <n v="0.45054945054945056"/>
    <x v="14"/>
    <n v="5"/>
    <x v="11"/>
    <x v="2"/>
    <x v="0"/>
  </r>
  <r>
    <x v="0"/>
    <x v="0"/>
    <x v="0"/>
    <x v="2"/>
    <n v="819"/>
    <n v="3"/>
    <n v="7"/>
    <n v="5733"/>
    <n v="515.97"/>
    <n v="5217.03"/>
    <n v="4095"/>
    <n v="1122.03"/>
    <n v="0.21507064364207221"/>
    <x v="4"/>
    <n v="7"/>
    <x v="4"/>
    <x v="1"/>
    <x v="0"/>
  </r>
  <r>
    <x v="2"/>
    <x v="1"/>
    <x v="0"/>
    <x v="2"/>
    <n v="1580"/>
    <n v="3"/>
    <n v="12"/>
    <n v="18960"/>
    <n v="1706.4"/>
    <n v="17253.599999999999"/>
    <n v="4740"/>
    <n v="12513.599999999999"/>
    <n v="0.72527472527472525"/>
    <x v="6"/>
    <n v="9"/>
    <x v="6"/>
    <x v="3"/>
    <x v="0"/>
  </r>
  <r>
    <x v="0"/>
    <x v="3"/>
    <x v="0"/>
    <x v="2"/>
    <n v="521"/>
    <n v="3"/>
    <n v="7"/>
    <n v="3647"/>
    <n v="328.23"/>
    <n v="3318.77"/>
    <n v="2605"/>
    <n v="713.77"/>
    <n v="0.21507064364207221"/>
    <x v="2"/>
    <n v="12"/>
    <x v="2"/>
    <x v="0"/>
    <x v="0"/>
  </r>
  <r>
    <x v="0"/>
    <x v="4"/>
    <x v="2"/>
    <x v="2"/>
    <n v="973"/>
    <n v="10"/>
    <n v="20"/>
    <n v="19460"/>
    <n v="1751.4"/>
    <n v="17708.599999999999"/>
    <n v="9730"/>
    <n v="7978.5999999999985"/>
    <n v="0.4505494505494505"/>
    <x v="3"/>
    <n v="3"/>
    <x v="3"/>
    <x v="2"/>
    <x v="0"/>
  </r>
  <r>
    <x v="0"/>
    <x v="3"/>
    <x v="2"/>
    <x v="2"/>
    <n v="1038"/>
    <n v="10"/>
    <n v="20"/>
    <n v="20760"/>
    <n v="1868.4"/>
    <n v="18891.599999999999"/>
    <n v="10380"/>
    <n v="8511.5999999999985"/>
    <n v="0.4505494505494505"/>
    <x v="1"/>
    <n v="6"/>
    <x v="1"/>
    <x v="1"/>
    <x v="0"/>
  </r>
  <r>
    <x v="0"/>
    <x v="1"/>
    <x v="2"/>
    <x v="2"/>
    <n v="360"/>
    <n v="10"/>
    <n v="7"/>
    <n v="2520"/>
    <n v="226.8"/>
    <n v="2293.1999999999998"/>
    <n v="1800"/>
    <n v="493.19999999999982"/>
    <n v="0.21507064364207215"/>
    <x v="10"/>
    <n v="10"/>
    <x v="7"/>
    <x v="3"/>
    <x v="0"/>
  </r>
  <r>
    <x v="2"/>
    <x v="2"/>
    <x v="3"/>
    <x v="2"/>
    <n v="1967"/>
    <n v="120"/>
    <n v="12"/>
    <n v="23604"/>
    <n v="2124.36"/>
    <n v="21479.64"/>
    <n v="5901"/>
    <n v="15578.64"/>
    <n v="0.72527472527472525"/>
    <x v="3"/>
    <n v="3"/>
    <x v="3"/>
    <x v="2"/>
    <x v="0"/>
  </r>
  <r>
    <x v="1"/>
    <x v="3"/>
    <x v="3"/>
    <x v="2"/>
    <n v="2628"/>
    <n v="120"/>
    <n v="15"/>
    <n v="39420"/>
    <n v="3547.8"/>
    <n v="35872.199999999997"/>
    <n v="26280"/>
    <n v="9592.1999999999971"/>
    <n v="0.26739926739926734"/>
    <x v="13"/>
    <n v="4"/>
    <x v="10"/>
    <x v="2"/>
    <x v="0"/>
  </r>
  <r>
    <x v="0"/>
    <x v="1"/>
    <x v="4"/>
    <x v="2"/>
    <n v="360"/>
    <n v="250"/>
    <n v="7"/>
    <n v="2520"/>
    <n v="226.8"/>
    <n v="2293.1999999999998"/>
    <n v="1800"/>
    <n v="493.19999999999982"/>
    <n v="0.21507064364207215"/>
    <x v="10"/>
    <n v="10"/>
    <x v="7"/>
    <x v="3"/>
    <x v="0"/>
  </r>
  <r>
    <x v="0"/>
    <x v="2"/>
    <x v="4"/>
    <x v="2"/>
    <n v="2682"/>
    <n v="250"/>
    <n v="20"/>
    <n v="53640"/>
    <n v="4827.6000000000004"/>
    <n v="48812.4"/>
    <n v="26820"/>
    <n v="21992.400000000001"/>
    <n v="0.45054945054945056"/>
    <x v="11"/>
    <n v="11"/>
    <x v="9"/>
    <x v="3"/>
    <x v="1"/>
  </r>
  <r>
    <x v="0"/>
    <x v="3"/>
    <x v="4"/>
    <x v="2"/>
    <n v="521"/>
    <n v="250"/>
    <n v="7"/>
    <n v="3647"/>
    <n v="328.23"/>
    <n v="3318.77"/>
    <n v="2605"/>
    <n v="713.77"/>
    <n v="0.21507064364207221"/>
    <x v="2"/>
    <n v="12"/>
    <x v="2"/>
    <x v="0"/>
    <x v="0"/>
  </r>
  <r>
    <x v="0"/>
    <x v="3"/>
    <x v="5"/>
    <x v="2"/>
    <n v="1038"/>
    <n v="260"/>
    <n v="20"/>
    <n v="20760"/>
    <n v="1868.4"/>
    <n v="18891.599999999999"/>
    <n v="10380"/>
    <n v="8511.5999999999985"/>
    <n v="0.4505494505494505"/>
    <x v="1"/>
    <n v="6"/>
    <x v="1"/>
    <x v="1"/>
    <x v="0"/>
  </r>
  <r>
    <x v="1"/>
    <x v="0"/>
    <x v="5"/>
    <x v="2"/>
    <n v="1630.5"/>
    <n v="260"/>
    <n v="15"/>
    <n v="24457.5"/>
    <n v="2201.1750000000002"/>
    <n v="22256.324999999997"/>
    <n v="16305"/>
    <n v="5951.3249999999989"/>
    <n v="0.26739926739926739"/>
    <x v="4"/>
    <n v="7"/>
    <x v="4"/>
    <x v="1"/>
    <x v="0"/>
  </r>
  <r>
    <x v="2"/>
    <x v="2"/>
    <x v="5"/>
    <x v="2"/>
    <n v="306"/>
    <n v="260"/>
    <n v="12"/>
    <n v="3672"/>
    <n v="330.48"/>
    <n v="3341.52"/>
    <n v="918"/>
    <n v="2423.52"/>
    <n v="0.72527472527472525"/>
    <x v="12"/>
    <n v="12"/>
    <x v="2"/>
    <x v="0"/>
    <x v="1"/>
  </r>
  <r>
    <x v="2"/>
    <x v="4"/>
    <x v="0"/>
    <x v="3"/>
    <n v="386"/>
    <n v="3"/>
    <n v="12"/>
    <n v="4632"/>
    <n v="463.2"/>
    <n v="4168.8"/>
    <n v="1158"/>
    <n v="3010.8"/>
    <n v="0.72222222222222221"/>
    <x v="7"/>
    <n v="10"/>
    <x v="7"/>
    <x v="3"/>
    <x v="1"/>
  </r>
  <r>
    <x v="0"/>
    <x v="4"/>
    <x v="1"/>
    <x v="3"/>
    <n v="2328"/>
    <n v="5"/>
    <n v="7"/>
    <n v="16296"/>
    <n v="1629.6"/>
    <n v="14666.4"/>
    <n v="11640"/>
    <n v="3026.3999999999996"/>
    <n v="0.20634920634920634"/>
    <x v="6"/>
    <n v="9"/>
    <x v="6"/>
    <x v="3"/>
    <x v="0"/>
  </r>
  <r>
    <x v="2"/>
    <x v="4"/>
    <x v="2"/>
    <x v="3"/>
    <n v="386"/>
    <n v="10"/>
    <n v="12"/>
    <n v="4632"/>
    <n v="463.2"/>
    <n v="4168.8"/>
    <n v="1158"/>
    <n v="3010.8"/>
    <n v="0.72222222222222221"/>
    <x v="7"/>
    <n v="10"/>
    <x v="7"/>
    <x v="3"/>
    <x v="1"/>
  </r>
  <r>
    <x v="3"/>
    <x v="4"/>
    <x v="0"/>
    <x v="3"/>
    <n v="3445.5"/>
    <n v="3"/>
    <n v="125"/>
    <n v="430687.5"/>
    <n v="43068.75"/>
    <n v="387618.75"/>
    <n v="413460"/>
    <n v="-25841.25"/>
    <n v="-6.6666666666666666E-2"/>
    <x v="13"/>
    <n v="4"/>
    <x v="10"/>
    <x v="2"/>
    <x v="0"/>
  </r>
  <r>
    <x v="3"/>
    <x v="2"/>
    <x v="0"/>
    <x v="3"/>
    <n v="1482"/>
    <n v="3"/>
    <n v="125"/>
    <n v="185250"/>
    <n v="18525"/>
    <n v="166725"/>
    <n v="177840"/>
    <n v="-11115"/>
    <n v="-6.6666666666666666E-2"/>
    <x v="12"/>
    <n v="12"/>
    <x v="2"/>
    <x v="0"/>
    <x v="1"/>
  </r>
  <r>
    <x v="0"/>
    <x v="4"/>
    <x v="1"/>
    <x v="3"/>
    <n v="2313"/>
    <n v="5"/>
    <n v="350"/>
    <n v="809550"/>
    <n v="80955"/>
    <n v="728595"/>
    <n v="601380"/>
    <n v="127215"/>
    <n v="0.17460317460317459"/>
    <x v="14"/>
    <n v="5"/>
    <x v="11"/>
    <x v="2"/>
    <x v="0"/>
  </r>
  <r>
    <x v="3"/>
    <x v="4"/>
    <x v="1"/>
    <x v="3"/>
    <n v="1804"/>
    <n v="5"/>
    <n v="125"/>
    <n v="225500"/>
    <n v="22550"/>
    <n v="202950"/>
    <n v="216480"/>
    <n v="-13530"/>
    <n v="-6.6666666666666666E-2"/>
    <x v="11"/>
    <n v="11"/>
    <x v="9"/>
    <x v="3"/>
    <x v="1"/>
  </r>
  <r>
    <x v="1"/>
    <x v="2"/>
    <x v="1"/>
    <x v="3"/>
    <n v="2072"/>
    <n v="5"/>
    <n v="15"/>
    <n v="31080"/>
    <n v="3108"/>
    <n v="27972"/>
    <n v="20720"/>
    <n v="7252"/>
    <n v="0.25925925925925924"/>
    <x v="2"/>
    <n v="12"/>
    <x v="2"/>
    <x v="0"/>
    <x v="0"/>
  </r>
  <r>
    <x v="0"/>
    <x v="2"/>
    <x v="2"/>
    <x v="3"/>
    <n v="1954"/>
    <n v="10"/>
    <n v="20"/>
    <n v="39080"/>
    <n v="3908"/>
    <n v="35172"/>
    <n v="19540"/>
    <n v="15632"/>
    <n v="0.44444444444444442"/>
    <x v="3"/>
    <n v="3"/>
    <x v="3"/>
    <x v="2"/>
    <x v="0"/>
  </r>
  <r>
    <x v="4"/>
    <x v="3"/>
    <x v="2"/>
    <x v="3"/>
    <n v="591"/>
    <n v="10"/>
    <n v="300"/>
    <n v="177300"/>
    <n v="17730"/>
    <n v="159570"/>
    <n v="147750"/>
    <n v="11820"/>
    <n v="7.407407407407407E-2"/>
    <x v="14"/>
    <n v="5"/>
    <x v="11"/>
    <x v="2"/>
    <x v="0"/>
  </r>
  <r>
    <x v="1"/>
    <x v="2"/>
    <x v="2"/>
    <x v="3"/>
    <n v="2167"/>
    <n v="10"/>
    <n v="15"/>
    <n v="32505"/>
    <n v="3250.5"/>
    <n v="29254.5"/>
    <n v="21670"/>
    <n v="7584.5"/>
    <n v="0.25925925925925924"/>
    <x v="7"/>
    <n v="10"/>
    <x v="7"/>
    <x v="3"/>
    <x v="1"/>
  </r>
  <r>
    <x v="0"/>
    <x v="1"/>
    <x v="2"/>
    <x v="3"/>
    <n v="241"/>
    <n v="10"/>
    <n v="20"/>
    <n v="4820"/>
    <n v="482"/>
    <n v="4338"/>
    <n v="2410"/>
    <n v="1928"/>
    <n v="0.44444444444444442"/>
    <x v="10"/>
    <n v="10"/>
    <x v="7"/>
    <x v="3"/>
    <x v="0"/>
  </r>
  <r>
    <x v="1"/>
    <x v="1"/>
    <x v="3"/>
    <x v="3"/>
    <n v="681"/>
    <n v="120"/>
    <n v="15"/>
    <n v="10215"/>
    <n v="1021.5"/>
    <n v="9193.5"/>
    <n v="6810"/>
    <n v="2383.5"/>
    <n v="0.25925925925925924"/>
    <x v="0"/>
    <n v="1"/>
    <x v="0"/>
    <x v="0"/>
    <x v="0"/>
  </r>
  <r>
    <x v="1"/>
    <x v="1"/>
    <x v="3"/>
    <x v="3"/>
    <n v="510"/>
    <n v="120"/>
    <n v="15"/>
    <n v="7650"/>
    <n v="765"/>
    <n v="6885"/>
    <n v="5100"/>
    <n v="1785"/>
    <n v="0.25925925925925924"/>
    <x v="13"/>
    <n v="4"/>
    <x v="10"/>
    <x v="2"/>
    <x v="0"/>
  </r>
  <r>
    <x v="1"/>
    <x v="4"/>
    <x v="3"/>
    <x v="3"/>
    <n v="790"/>
    <n v="120"/>
    <n v="15"/>
    <n v="11850"/>
    <n v="1185"/>
    <n v="10665"/>
    <n v="7900"/>
    <n v="2765"/>
    <n v="0.25925925925925924"/>
    <x v="14"/>
    <n v="5"/>
    <x v="11"/>
    <x v="2"/>
    <x v="0"/>
  </r>
  <r>
    <x v="0"/>
    <x v="2"/>
    <x v="3"/>
    <x v="3"/>
    <n v="639"/>
    <n v="120"/>
    <n v="350"/>
    <n v="223650"/>
    <n v="22365"/>
    <n v="201285"/>
    <n v="166140"/>
    <n v="35145"/>
    <n v="0.17460317460317459"/>
    <x v="4"/>
    <n v="7"/>
    <x v="4"/>
    <x v="1"/>
    <x v="0"/>
  </r>
  <r>
    <x v="3"/>
    <x v="4"/>
    <x v="3"/>
    <x v="3"/>
    <n v="1596"/>
    <n v="120"/>
    <n v="125"/>
    <n v="199500"/>
    <n v="19950"/>
    <n v="179550"/>
    <n v="191520"/>
    <n v="-11970"/>
    <n v="-6.6666666666666666E-2"/>
    <x v="6"/>
    <n v="9"/>
    <x v="6"/>
    <x v="3"/>
    <x v="0"/>
  </r>
  <r>
    <x v="4"/>
    <x v="4"/>
    <x v="3"/>
    <x v="3"/>
    <n v="2294"/>
    <n v="120"/>
    <n v="300"/>
    <n v="688200"/>
    <n v="68820"/>
    <n v="619380"/>
    <n v="573500"/>
    <n v="45880"/>
    <n v="7.407407407407407E-2"/>
    <x v="7"/>
    <n v="10"/>
    <x v="7"/>
    <x v="3"/>
    <x v="1"/>
  </r>
  <r>
    <x v="0"/>
    <x v="1"/>
    <x v="3"/>
    <x v="3"/>
    <n v="241"/>
    <n v="120"/>
    <n v="20"/>
    <n v="4820"/>
    <n v="482"/>
    <n v="4338"/>
    <n v="2410"/>
    <n v="1928"/>
    <n v="0.44444444444444442"/>
    <x v="10"/>
    <n v="10"/>
    <x v="7"/>
    <x v="3"/>
    <x v="0"/>
  </r>
  <r>
    <x v="0"/>
    <x v="1"/>
    <x v="3"/>
    <x v="3"/>
    <n v="2665"/>
    <n v="120"/>
    <n v="7"/>
    <n v="18655"/>
    <n v="1865.5"/>
    <n v="16789.5"/>
    <n v="13325"/>
    <n v="3464.5"/>
    <n v="0.20634920634920634"/>
    <x v="15"/>
    <n v="11"/>
    <x v="9"/>
    <x v="3"/>
    <x v="0"/>
  </r>
  <r>
    <x v="3"/>
    <x v="0"/>
    <x v="3"/>
    <x v="3"/>
    <n v="1916"/>
    <n v="120"/>
    <n v="125"/>
    <n v="239500"/>
    <n v="23950"/>
    <n v="215550"/>
    <n v="229920"/>
    <n v="-14370"/>
    <n v="-6.6666666666666666E-2"/>
    <x v="12"/>
    <n v="12"/>
    <x v="2"/>
    <x v="0"/>
    <x v="1"/>
  </r>
  <r>
    <x v="4"/>
    <x v="2"/>
    <x v="3"/>
    <x v="3"/>
    <n v="853"/>
    <n v="120"/>
    <n v="300"/>
    <n v="255900"/>
    <n v="25590"/>
    <n v="230310"/>
    <n v="213250"/>
    <n v="17060"/>
    <n v="7.407407407407407E-2"/>
    <x v="2"/>
    <n v="12"/>
    <x v="2"/>
    <x v="0"/>
    <x v="0"/>
  </r>
  <r>
    <x v="3"/>
    <x v="3"/>
    <x v="4"/>
    <x v="3"/>
    <n v="341"/>
    <n v="250"/>
    <n v="125"/>
    <n v="42625"/>
    <n v="4262.5"/>
    <n v="38362.5"/>
    <n v="40920"/>
    <n v="-2557.5"/>
    <n v="-6.6666666666666666E-2"/>
    <x v="14"/>
    <n v="5"/>
    <x v="11"/>
    <x v="2"/>
    <x v="0"/>
  </r>
  <r>
    <x v="1"/>
    <x v="3"/>
    <x v="4"/>
    <x v="3"/>
    <n v="641"/>
    <n v="250"/>
    <n v="15"/>
    <n v="9615"/>
    <n v="961.5"/>
    <n v="8653.5"/>
    <n v="6410"/>
    <n v="2243.5"/>
    <n v="0.25925925925925924"/>
    <x v="4"/>
    <n v="7"/>
    <x v="4"/>
    <x v="1"/>
    <x v="0"/>
  </r>
  <r>
    <x v="0"/>
    <x v="4"/>
    <x v="4"/>
    <x v="3"/>
    <n v="2807"/>
    <n v="250"/>
    <n v="350"/>
    <n v="982450"/>
    <n v="98245"/>
    <n v="884205"/>
    <n v="729820"/>
    <n v="154385"/>
    <n v="0.17460317460317459"/>
    <x v="5"/>
    <n v="8"/>
    <x v="5"/>
    <x v="1"/>
    <x v="0"/>
  </r>
  <r>
    <x v="4"/>
    <x v="3"/>
    <x v="4"/>
    <x v="3"/>
    <n v="432"/>
    <n v="250"/>
    <n v="300"/>
    <n v="129600"/>
    <n v="12960"/>
    <n v="116640"/>
    <n v="108000"/>
    <n v="8640"/>
    <n v="7.407407407407407E-2"/>
    <x v="6"/>
    <n v="9"/>
    <x v="6"/>
    <x v="3"/>
    <x v="0"/>
  </r>
  <r>
    <x v="4"/>
    <x v="4"/>
    <x v="4"/>
    <x v="3"/>
    <n v="2294"/>
    <n v="250"/>
    <n v="300"/>
    <n v="688200"/>
    <n v="68820"/>
    <n v="619380"/>
    <n v="573500"/>
    <n v="45880"/>
    <n v="7.407407407407407E-2"/>
    <x v="7"/>
    <n v="10"/>
    <x v="7"/>
    <x v="3"/>
    <x v="1"/>
  </r>
  <r>
    <x v="1"/>
    <x v="2"/>
    <x v="4"/>
    <x v="3"/>
    <n v="2167"/>
    <n v="250"/>
    <n v="15"/>
    <n v="32505"/>
    <n v="3250.5"/>
    <n v="29254.5"/>
    <n v="21670"/>
    <n v="7584.5"/>
    <n v="0.25925925925925924"/>
    <x v="7"/>
    <n v="10"/>
    <x v="7"/>
    <x v="3"/>
    <x v="1"/>
  </r>
  <r>
    <x v="3"/>
    <x v="0"/>
    <x v="4"/>
    <x v="3"/>
    <n v="2529"/>
    <n v="250"/>
    <n v="125"/>
    <n v="316125"/>
    <n v="31612.5"/>
    <n v="284512.5"/>
    <n v="303480"/>
    <n v="-18967.5"/>
    <n v="-6.6666666666666666E-2"/>
    <x v="15"/>
    <n v="11"/>
    <x v="9"/>
    <x v="3"/>
    <x v="0"/>
  </r>
  <r>
    <x v="0"/>
    <x v="1"/>
    <x v="4"/>
    <x v="3"/>
    <n v="1870"/>
    <n v="250"/>
    <n v="350"/>
    <n v="654500"/>
    <n v="65450"/>
    <n v="589050"/>
    <n v="486200"/>
    <n v="102850"/>
    <n v="0.17460317460317459"/>
    <x v="12"/>
    <n v="12"/>
    <x v="2"/>
    <x v="0"/>
    <x v="1"/>
  </r>
  <r>
    <x v="3"/>
    <x v="4"/>
    <x v="5"/>
    <x v="3"/>
    <n v="579"/>
    <n v="260"/>
    <n v="125"/>
    <n v="72375"/>
    <n v="7237.5"/>
    <n v="65137.5"/>
    <n v="69480"/>
    <n v="-4342.5"/>
    <n v="-6.6666666666666666E-2"/>
    <x v="0"/>
    <n v="1"/>
    <x v="0"/>
    <x v="0"/>
    <x v="0"/>
  </r>
  <r>
    <x v="0"/>
    <x v="0"/>
    <x v="5"/>
    <x v="3"/>
    <n v="2240"/>
    <n v="260"/>
    <n v="350"/>
    <n v="784000"/>
    <n v="78400"/>
    <n v="705600"/>
    <n v="582400"/>
    <n v="123200"/>
    <n v="0.17460317460317459"/>
    <x v="8"/>
    <n v="2"/>
    <x v="8"/>
    <x v="0"/>
    <x v="0"/>
  </r>
  <r>
    <x v="4"/>
    <x v="4"/>
    <x v="5"/>
    <x v="3"/>
    <n v="2993"/>
    <n v="260"/>
    <n v="300"/>
    <n v="897900"/>
    <n v="89790"/>
    <n v="808110"/>
    <n v="748250"/>
    <n v="59860"/>
    <n v="7.407407407407407E-2"/>
    <x v="3"/>
    <n v="3"/>
    <x v="3"/>
    <x v="2"/>
    <x v="0"/>
  </r>
  <r>
    <x v="2"/>
    <x v="0"/>
    <x v="5"/>
    <x v="3"/>
    <n v="3520.5"/>
    <n v="260"/>
    <n v="12"/>
    <n v="42246"/>
    <n v="4224.6000000000004"/>
    <n v="38021.399999999994"/>
    <n v="10561.5"/>
    <n v="27459.899999999998"/>
    <n v="0.72222222222222232"/>
    <x v="13"/>
    <n v="4"/>
    <x v="10"/>
    <x v="2"/>
    <x v="0"/>
  </r>
  <r>
    <x v="0"/>
    <x v="3"/>
    <x v="5"/>
    <x v="3"/>
    <n v="2039"/>
    <n v="260"/>
    <n v="20"/>
    <n v="40780"/>
    <n v="4078"/>
    <n v="36702"/>
    <n v="20390"/>
    <n v="16312"/>
    <n v="0.44444444444444442"/>
    <x v="14"/>
    <n v="5"/>
    <x v="11"/>
    <x v="2"/>
    <x v="0"/>
  </r>
  <r>
    <x v="2"/>
    <x v="1"/>
    <x v="5"/>
    <x v="3"/>
    <n v="2574"/>
    <n v="260"/>
    <n v="12"/>
    <n v="30888"/>
    <n v="3088.8"/>
    <n v="27799.200000000001"/>
    <n v="7722"/>
    <n v="20077.2"/>
    <n v="0.72222222222222221"/>
    <x v="5"/>
    <n v="8"/>
    <x v="5"/>
    <x v="1"/>
    <x v="0"/>
  </r>
  <r>
    <x v="0"/>
    <x v="0"/>
    <x v="5"/>
    <x v="3"/>
    <n v="707"/>
    <n v="260"/>
    <n v="350"/>
    <n v="247450"/>
    <n v="24745"/>
    <n v="222705"/>
    <n v="183820"/>
    <n v="38885"/>
    <n v="0.17460317460317459"/>
    <x v="6"/>
    <n v="9"/>
    <x v="6"/>
    <x v="3"/>
    <x v="0"/>
  </r>
  <r>
    <x v="1"/>
    <x v="2"/>
    <x v="5"/>
    <x v="3"/>
    <n v="2072"/>
    <n v="260"/>
    <n v="15"/>
    <n v="31080"/>
    <n v="3108"/>
    <n v="27972"/>
    <n v="20720"/>
    <n v="7252"/>
    <n v="0.25925925925925924"/>
    <x v="2"/>
    <n v="12"/>
    <x v="2"/>
    <x v="0"/>
    <x v="0"/>
  </r>
  <r>
    <x v="4"/>
    <x v="2"/>
    <x v="5"/>
    <x v="3"/>
    <n v="853"/>
    <n v="260"/>
    <n v="300"/>
    <n v="255900"/>
    <n v="25590"/>
    <n v="230310"/>
    <n v="213250"/>
    <n v="17060"/>
    <n v="7.407407407407407E-2"/>
    <x v="2"/>
    <n v="12"/>
    <x v="2"/>
    <x v="0"/>
    <x v="0"/>
  </r>
  <r>
    <x v="2"/>
    <x v="2"/>
    <x v="0"/>
    <x v="3"/>
    <n v="1198"/>
    <n v="3"/>
    <n v="12"/>
    <n v="14376"/>
    <n v="1581.36"/>
    <n v="12794.64"/>
    <n v="3594"/>
    <n v="9200.64"/>
    <n v="0.7191011235955056"/>
    <x v="7"/>
    <n v="10"/>
    <x v="7"/>
    <x v="3"/>
    <x v="1"/>
  </r>
  <r>
    <x v="0"/>
    <x v="2"/>
    <x v="2"/>
    <x v="3"/>
    <n v="2532"/>
    <n v="10"/>
    <n v="7"/>
    <n v="17724"/>
    <n v="1949.6399999999999"/>
    <n v="15774.36"/>
    <n v="12660"/>
    <n v="3114.3599999999997"/>
    <n v="0.1974317817014446"/>
    <x v="13"/>
    <n v="4"/>
    <x v="10"/>
    <x v="2"/>
    <x v="0"/>
  </r>
  <r>
    <x v="2"/>
    <x v="2"/>
    <x v="2"/>
    <x v="3"/>
    <n v="1198"/>
    <n v="10"/>
    <n v="12"/>
    <n v="14376"/>
    <n v="1581.36"/>
    <n v="12794.64"/>
    <n v="3594"/>
    <n v="9200.64"/>
    <n v="0.7191011235955056"/>
    <x v="7"/>
    <n v="10"/>
    <x v="7"/>
    <x v="3"/>
    <x v="1"/>
  </r>
  <r>
    <x v="1"/>
    <x v="0"/>
    <x v="3"/>
    <x v="3"/>
    <n v="384"/>
    <n v="120"/>
    <n v="15"/>
    <n v="5760"/>
    <n v="633.59999999999991"/>
    <n v="5126.3999999999996"/>
    <n v="3840"/>
    <n v="1286.3999999999999"/>
    <n v="0.25093632958801498"/>
    <x v="0"/>
    <n v="1"/>
    <x v="0"/>
    <x v="0"/>
    <x v="0"/>
  </r>
  <r>
    <x v="2"/>
    <x v="1"/>
    <x v="3"/>
    <x v="3"/>
    <n v="472"/>
    <n v="120"/>
    <n v="12"/>
    <n v="5664"/>
    <n v="623.04"/>
    <n v="5040.96"/>
    <n v="1416"/>
    <n v="3624.96"/>
    <n v="0.7191011235955056"/>
    <x v="10"/>
    <n v="10"/>
    <x v="7"/>
    <x v="3"/>
    <x v="0"/>
  </r>
  <r>
    <x v="0"/>
    <x v="4"/>
    <x v="4"/>
    <x v="3"/>
    <n v="1579"/>
    <n v="250"/>
    <n v="7"/>
    <n v="11053"/>
    <n v="1215.83"/>
    <n v="9837.17"/>
    <n v="7895"/>
    <n v="1942.17"/>
    <n v="0.19743178170144463"/>
    <x v="3"/>
    <n v="3"/>
    <x v="3"/>
    <x v="2"/>
    <x v="0"/>
  </r>
  <r>
    <x v="2"/>
    <x v="3"/>
    <x v="4"/>
    <x v="3"/>
    <n v="1005"/>
    <n v="250"/>
    <n v="12"/>
    <n v="12060"/>
    <n v="1326.6"/>
    <n v="10733.4"/>
    <n v="3015"/>
    <n v="7718.4"/>
    <n v="0.7191011235955056"/>
    <x v="9"/>
    <n v="9"/>
    <x v="6"/>
    <x v="3"/>
    <x v="1"/>
  </r>
  <r>
    <x v="1"/>
    <x v="4"/>
    <x v="5"/>
    <x v="3"/>
    <n v="3199.5"/>
    <n v="260"/>
    <n v="15"/>
    <n v="47992.5"/>
    <n v="5279.1749999999993"/>
    <n v="42713.324999999997"/>
    <n v="31995"/>
    <n v="10718.324999999999"/>
    <n v="0.25093632958801498"/>
    <x v="4"/>
    <n v="7"/>
    <x v="4"/>
    <x v="1"/>
    <x v="0"/>
  </r>
  <r>
    <x v="2"/>
    <x v="1"/>
    <x v="5"/>
    <x v="3"/>
    <n v="472"/>
    <n v="260"/>
    <n v="12"/>
    <n v="5664"/>
    <n v="623.04"/>
    <n v="5040.96"/>
    <n v="1416"/>
    <n v="3624.96"/>
    <n v="0.7191011235955056"/>
    <x v="10"/>
    <n v="10"/>
    <x v="7"/>
    <x v="3"/>
    <x v="0"/>
  </r>
  <r>
    <x v="2"/>
    <x v="0"/>
    <x v="0"/>
    <x v="3"/>
    <n v="1937"/>
    <n v="3"/>
    <n v="12"/>
    <n v="23244"/>
    <n v="2556.84"/>
    <n v="20687.16"/>
    <n v="5811"/>
    <n v="14876.16"/>
    <n v="0.7191011235955056"/>
    <x v="8"/>
    <n v="2"/>
    <x v="8"/>
    <x v="0"/>
    <x v="0"/>
  </r>
  <r>
    <x v="0"/>
    <x v="1"/>
    <x v="0"/>
    <x v="3"/>
    <n v="792"/>
    <n v="3"/>
    <n v="350"/>
    <n v="277200"/>
    <n v="30492"/>
    <n v="246708"/>
    <n v="205920"/>
    <n v="40788"/>
    <n v="0.1653290529695024"/>
    <x v="3"/>
    <n v="3"/>
    <x v="3"/>
    <x v="2"/>
    <x v="0"/>
  </r>
  <r>
    <x v="4"/>
    <x v="1"/>
    <x v="0"/>
    <x v="3"/>
    <n v="2811"/>
    <n v="3"/>
    <n v="300"/>
    <n v="843300"/>
    <n v="92763"/>
    <n v="750537"/>
    <n v="702750"/>
    <n v="47787"/>
    <n v="6.3670411985018729E-2"/>
    <x v="4"/>
    <n v="7"/>
    <x v="4"/>
    <x v="1"/>
    <x v="0"/>
  </r>
  <r>
    <x v="3"/>
    <x v="2"/>
    <x v="0"/>
    <x v="3"/>
    <n v="2441"/>
    <n v="3"/>
    <n v="125"/>
    <n v="305125"/>
    <n v="33563.75"/>
    <n v="271561.25"/>
    <n v="292920"/>
    <n v="-21358.75"/>
    <n v="-7.8651685393258425E-2"/>
    <x v="10"/>
    <n v="10"/>
    <x v="7"/>
    <x v="3"/>
    <x v="0"/>
  </r>
  <r>
    <x v="1"/>
    <x v="0"/>
    <x v="0"/>
    <x v="3"/>
    <n v="1560"/>
    <n v="3"/>
    <n v="15"/>
    <n v="23400"/>
    <n v="2574"/>
    <n v="20826"/>
    <n v="15600"/>
    <n v="5226"/>
    <n v="0.25093632958801498"/>
    <x v="11"/>
    <n v="11"/>
    <x v="9"/>
    <x v="3"/>
    <x v="1"/>
  </r>
  <r>
    <x v="0"/>
    <x v="3"/>
    <x v="0"/>
    <x v="3"/>
    <n v="2706"/>
    <n v="3"/>
    <n v="7"/>
    <n v="18942"/>
    <n v="2083.62"/>
    <n v="16858.38"/>
    <n v="13530"/>
    <n v="3328.380000000001"/>
    <n v="0.19743178170144468"/>
    <x v="11"/>
    <n v="11"/>
    <x v="9"/>
    <x v="3"/>
    <x v="1"/>
  </r>
  <r>
    <x v="0"/>
    <x v="1"/>
    <x v="1"/>
    <x v="3"/>
    <n v="766"/>
    <n v="5"/>
    <n v="350"/>
    <n v="268100"/>
    <n v="29491"/>
    <n v="238609"/>
    <n v="199160"/>
    <n v="39449"/>
    <n v="0.1653290529695024"/>
    <x v="0"/>
    <n v="1"/>
    <x v="0"/>
    <x v="0"/>
    <x v="0"/>
  </r>
  <r>
    <x v="0"/>
    <x v="1"/>
    <x v="1"/>
    <x v="3"/>
    <n v="2992"/>
    <n v="5"/>
    <n v="20"/>
    <n v="59840"/>
    <n v="6582.4"/>
    <n v="53257.599999999999"/>
    <n v="29920"/>
    <n v="23337.599999999999"/>
    <n v="0.4382022471910112"/>
    <x v="7"/>
    <n v="10"/>
    <x v="7"/>
    <x v="3"/>
    <x v="1"/>
  </r>
  <r>
    <x v="1"/>
    <x v="3"/>
    <x v="1"/>
    <x v="3"/>
    <n v="2157"/>
    <n v="5"/>
    <n v="15"/>
    <n v="32355"/>
    <n v="3559.05"/>
    <n v="28795.95"/>
    <n v="21570"/>
    <n v="7225.9500000000007"/>
    <n v="0.25093632958801498"/>
    <x v="2"/>
    <n v="12"/>
    <x v="2"/>
    <x v="0"/>
    <x v="0"/>
  </r>
  <r>
    <x v="4"/>
    <x v="0"/>
    <x v="2"/>
    <x v="3"/>
    <n v="873"/>
    <n v="10"/>
    <n v="300"/>
    <n v="261900"/>
    <n v="28809"/>
    <n v="233091"/>
    <n v="218250"/>
    <n v="14841"/>
    <n v="6.3670411985018729E-2"/>
    <x v="0"/>
    <n v="1"/>
    <x v="0"/>
    <x v="0"/>
    <x v="0"/>
  </r>
  <r>
    <x v="0"/>
    <x v="3"/>
    <x v="2"/>
    <x v="3"/>
    <n v="1122"/>
    <n v="10"/>
    <n v="20"/>
    <n v="22440"/>
    <n v="2468.4"/>
    <n v="19971.599999999999"/>
    <n v="11220"/>
    <n v="8751.5999999999985"/>
    <n v="0.4382022471910112"/>
    <x v="3"/>
    <n v="3"/>
    <x v="3"/>
    <x v="2"/>
    <x v="0"/>
  </r>
  <r>
    <x v="0"/>
    <x v="0"/>
    <x v="2"/>
    <x v="3"/>
    <n v="2104.5"/>
    <n v="10"/>
    <n v="350"/>
    <n v="736575"/>
    <n v="81023.25"/>
    <n v="655551.75"/>
    <n v="547170"/>
    <n v="108381.75"/>
    <n v="0.1653290529695024"/>
    <x v="4"/>
    <n v="7"/>
    <x v="4"/>
    <x v="1"/>
    <x v="0"/>
  </r>
  <r>
    <x v="2"/>
    <x v="0"/>
    <x v="2"/>
    <x v="3"/>
    <n v="4026"/>
    <n v="10"/>
    <n v="12"/>
    <n v="48312"/>
    <n v="5314.32"/>
    <n v="42997.68"/>
    <n v="12078"/>
    <n v="30919.68"/>
    <n v="0.7191011235955056"/>
    <x v="4"/>
    <n v="7"/>
    <x v="4"/>
    <x v="1"/>
    <x v="0"/>
  </r>
  <r>
    <x v="2"/>
    <x v="2"/>
    <x v="2"/>
    <x v="3"/>
    <n v="2425.5"/>
    <n v="10"/>
    <n v="12"/>
    <n v="29106"/>
    <n v="3201.66"/>
    <n v="25904.340000000004"/>
    <n v="7276.5"/>
    <n v="18627.840000000004"/>
    <n v="0.71910112359550571"/>
    <x v="4"/>
    <n v="7"/>
    <x v="4"/>
    <x v="1"/>
    <x v="0"/>
  </r>
  <r>
    <x v="0"/>
    <x v="0"/>
    <x v="2"/>
    <x v="3"/>
    <n v="2394"/>
    <n v="10"/>
    <n v="20"/>
    <n v="47880"/>
    <n v="5266.8"/>
    <n v="42613.2"/>
    <n v="23940"/>
    <n v="18673.199999999997"/>
    <n v="0.4382022471910112"/>
    <x v="5"/>
    <n v="8"/>
    <x v="5"/>
    <x v="1"/>
    <x v="0"/>
  </r>
  <r>
    <x v="1"/>
    <x v="3"/>
    <x v="2"/>
    <x v="3"/>
    <n v="1984"/>
    <n v="10"/>
    <n v="15"/>
    <n v="29760"/>
    <n v="3273.6"/>
    <n v="26486.400000000001"/>
    <n v="19840"/>
    <n v="6646.4000000000015"/>
    <n v="0.25093632958801504"/>
    <x v="5"/>
    <n v="8"/>
    <x v="5"/>
    <x v="1"/>
    <x v="0"/>
  </r>
  <r>
    <x v="3"/>
    <x v="2"/>
    <x v="2"/>
    <x v="3"/>
    <n v="2441"/>
    <n v="10"/>
    <n v="125"/>
    <n v="305125"/>
    <n v="33563.75"/>
    <n v="271561.25"/>
    <n v="292920"/>
    <n v="-21358.75"/>
    <n v="-7.8651685393258425E-2"/>
    <x v="10"/>
    <n v="10"/>
    <x v="7"/>
    <x v="3"/>
    <x v="0"/>
  </r>
  <r>
    <x v="0"/>
    <x v="1"/>
    <x v="2"/>
    <x v="3"/>
    <n v="2992"/>
    <n v="10"/>
    <n v="20"/>
    <n v="59840"/>
    <n v="6582.4"/>
    <n v="53257.599999999999"/>
    <n v="29920"/>
    <n v="23337.599999999999"/>
    <n v="0.4382022471910112"/>
    <x v="7"/>
    <n v="10"/>
    <x v="7"/>
    <x v="3"/>
    <x v="1"/>
  </r>
  <r>
    <x v="4"/>
    <x v="0"/>
    <x v="2"/>
    <x v="3"/>
    <n v="1366"/>
    <n v="10"/>
    <n v="300"/>
    <n v="409800"/>
    <n v="45078"/>
    <n v="364722"/>
    <n v="341500"/>
    <n v="23222"/>
    <n v="6.3670411985018729E-2"/>
    <x v="15"/>
    <n v="11"/>
    <x v="9"/>
    <x v="3"/>
    <x v="0"/>
  </r>
  <r>
    <x v="0"/>
    <x v="2"/>
    <x v="3"/>
    <x v="3"/>
    <n v="2805"/>
    <n v="120"/>
    <n v="20"/>
    <n v="56100"/>
    <n v="6171"/>
    <n v="49929"/>
    <n v="28050"/>
    <n v="21879"/>
    <n v="0.43820224719101125"/>
    <x v="9"/>
    <n v="9"/>
    <x v="6"/>
    <x v="3"/>
    <x v="1"/>
  </r>
  <r>
    <x v="1"/>
    <x v="3"/>
    <x v="3"/>
    <x v="3"/>
    <n v="655"/>
    <n v="120"/>
    <n v="15"/>
    <n v="9825"/>
    <n v="1080.75"/>
    <n v="8744.25"/>
    <n v="6550"/>
    <n v="2194.25"/>
    <n v="0.25093632958801498"/>
    <x v="9"/>
    <n v="9"/>
    <x v="6"/>
    <x v="3"/>
    <x v="1"/>
  </r>
  <r>
    <x v="0"/>
    <x v="3"/>
    <x v="3"/>
    <x v="3"/>
    <n v="344"/>
    <n v="120"/>
    <n v="350"/>
    <n v="120400"/>
    <n v="13244"/>
    <n v="107156"/>
    <n v="89440"/>
    <n v="17716"/>
    <n v="0.1653290529695024"/>
    <x v="7"/>
    <n v="10"/>
    <x v="7"/>
    <x v="3"/>
    <x v="1"/>
  </r>
  <r>
    <x v="0"/>
    <x v="0"/>
    <x v="3"/>
    <x v="3"/>
    <n v="1808"/>
    <n v="120"/>
    <n v="7"/>
    <n v="12656"/>
    <n v="1392.16"/>
    <n v="11263.84"/>
    <n v="9040"/>
    <n v="2223.84"/>
    <n v="0.19743178170144463"/>
    <x v="15"/>
    <n v="11"/>
    <x v="9"/>
    <x v="3"/>
    <x v="0"/>
  </r>
  <r>
    <x v="2"/>
    <x v="2"/>
    <x v="4"/>
    <x v="3"/>
    <n v="1734"/>
    <n v="250"/>
    <n v="12"/>
    <n v="20808"/>
    <n v="2288.88"/>
    <n v="18519.12"/>
    <n v="5202"/>
    <n v="13317.119999999999"/>
    <n v="0.7191011235955056"/>
    <x v="0"/>
    <n v="1"/>
    <x v="0"/>
    <x v="0"/>
    <x v="0"/>
  </r>
  <r>
    <x v="3"/>
    <x v="3"/>
    <x v="4"/>
    <x v="3"/>
    <n v="554"/>
    <n v="250"/>
    <n v="125"/>
    <n v="69250"/>
    <n v="7617.5"/>
    <n v="61632.5"/>
    <n v="66480"/>
    <n v="-4847.5"/>
    <n v="-7.8651685393258425E-2"/>
    <x v="0"/>
    <n v="1"/>
    <x v="0"/>
    <x v="0"/>
    <x v="0"/>
  </r>
  <r>
    <x v="0"/>
    <x v="0"/>
    <x v="4"/>
    <x v="3"/>
    <n v="2935"/>
    <n v="250"/>
    <n v="20"/>
    <n v="58700"/>
    <n v="6457"/>
    <n v="52243"/>
    <n v="29350"/>
    <n v="22893"/>
    <n v="0.43820224719101125"/>
    <x v="11"/>
    <n v="11"/>
    <x v="9"/>
    <x v="3"/>
    <x v="1"/>
  </r>
  <r>
    <x v="3"/>
    <x v="1"/>
    <x v="5"/>
    <x v="3"/>
    <n v="3165"/>
    <n v="260"/>
    <n v="125"/>
    <n v="395625"/>
    <n v="43518.75"/>
    <n v="352106.25"/>
    <n v="379800"/>
    <n v="-27693.75"/>
    <n v="-7.8651685393258425E-2"/>
    <x v="0"/>
    <n v="1"/>
    <x v="0"/>
    <x v="0"/>
    <x v="0"/>
  </r>
  <r>
    <x v="0"/>
    <x v="3"/>
    <x v="5"/>
    <x v="3"/>
    <n v="2629"/>
    <n v="260"/>
    <n v="20"/>
    <n v="52580"/>
    <n v="5783.8"/>
    <n v="46796.2"/>
    <n v="26290"/>
    <n v="20506.199999999997"/>
    <n v="0.4382022471910112"/>
    <x v="0"/>
    <n v="1"/>
    <x v="0"/>
    <x v="0"/>
    <x v="0"/>
  </r>
  <r>
    <x v="3"/>
    <x v="2"/>
    <x v="5"/>
    <x v="3"/>
    <n v="1433"/>
    <n v="260"/>
    <n v="125"/>
    <n v="179125"/>
    <n v="19703.75"/>
    <n v="159421.25"/>
    <n v="171960"/>
    <n v="-12538.75"/>
    <n v="-7.8651685393258425E-2"/>
    <x v="14"/>
    <n v="5"/>
    <x v="11"/>
    <x v="2"/>
    <x v="0"/>
  </r>
  <r>
    <x v="3"/>
    <x v="3"/>
    <x v="5"/>
    <x v="3"/>
    <n v="947"/>
    <n v="260"/>
    <n v="125"/>
    <n v="118375"/>
    <n v="13021.25"/>
    <n v="105353.75"/>
    <n v="113640"/>
    <n v="-8286.25"/>
    <n v="-7.8651685393258425E-2"/>
    <x v="9"/>
    <n v="9"/>
    <x v="6"/>
    <x v="3"/>
    <x v="1"/>
  </r>
  <r>
    <x v="0"/>
    <x v="3"/>
    <x v="5"/>
    <x v="3"/>
    <n v="344"/>
    <n v="260"/>
    <n v="350"/>
    <n v="120400"/>
    <n v="13244"/>
    <n v="107156"/>
    <n v="89440"/>
    <n v="17716"/>
    <n v="0.1653290529695024"/>
    <x v="7"/>
    <n v="10"/>
    <x v="7"/>
    <x v="3"/>
    <x v="1"/>
  </r>
  <r>
    <x v="1"/>
    <x v="3"/>
    <x v="5"/>
    <x v="3"/>
    <n v="2157"/>
    <n v="260"/>
    <n v="15"/>
    <n v="32355"/>
    <n v="3559.05"/>
    <n v="28795.95"/>
    <n v="21570"/>
    <n v="7225.9500000000007"/>
    <n v="0.25093632958801498"/>
    <x v="2"/>
    <n v="12"/>
    <x v="2"/>
    <x v="0"/>
    <x v="0"/>
  </r>
  <r>
    <x v="0"/>
    <x v="4"/>
    <x v="2"/>
    <x v="3"/>
    <n v="380"/>
    <n v="10"/>
    <n v="7"/>
    <n v="2660"/>
    <n v="292.60000000000002"/>
    <n v="2367.4"/>
    <n v="1900"/>
    <n v="467.40000000000009"/>
    <n v="0.19743178170144465"/>
    <x v="9"/>
    <n v="9"/>
    <x v="6"/>
    <x v="3"/>
    <x v="1"/>
  </r>
  <r>
    <x v="0"/>
    <x v="3"/>
    <x v="0"/>
    <x v="3"/>
    <n v="886"/>
    <n v="3"/>
    <n v="350"/>
    <n v="310100"/>
    <n v="37212"/>
    <n v="272888"/>
    <n v="230360"/>
    <n v="42528"/>
    <n v="0.15584415584415584"/>
    <x v="1"/>
    <n v="6"/>
    <x v="1"/>
    <x v="1"/>
    <x v="0"/>
  </r>
  <r>
    <x v="3"/>
    <x v="0"/>
    <x v="0"/>
    <x v="3"/>
    <n v="2416"/>
    <n v="3"/>
    <n v="125"/>
    <n v="302000"/>
    <n v="36240"/>
    <n v="265760"/>
    <n v="289920"/>
    <n v="-24160"/>
    <n v="-9.0909090909090912E-2"/>
    <x v="9"/>
    <n v="9"/>
    <x v="6"/>
    <x v="3"/>
    <x v="1"/>
  </r>
  <r>
    <x v="3"/>
    <x v="3"/>
    <x v="0"/>
    <x v="3"/>
    <n v="2156"/>
    <n v="3"/>
    <n v="125"/>
    <n v="269500"/>
    <n v="32340"/>
    <n v="237160"/>
    <n v="258720"/>
    <n v="-21560"/>
    <n v="-9.0909090909090912E-2"/>
    <x v="10"/>
    <n v="10"/>
    <x v="7"/>
    <x v="3"/>
    <x v="0"/>
  </r>
  <r>
    <x v="1"/>
    <x v="0"/>
    <x v="0"/>
    <x v="3"/>
    <n v="2689"/>
    <n v="3"/>
    <n v="15"/>
    <n v="40335"/>
    <n v="4840.2"/>
    <n v="35494.800000000003"/>
    <n v="26890"/>
    <n v="8604.8000000000029"/>
    <n v="0.24242424242424249"/>
    <x v="15"/>
    <n v="11"/>
    <x v="9"/>
    <x v="3"/>
    <x v="0"/>
  </r>
  <r>
    <x v="1"/>
    <x v="4"/>
    <x v="1"/>
    <x v="3"/>
    <n v="677"/>
    <n v="5"/>
    <n v="15"/>
    <n v="10155"/>
    <n v="1218.5999999999999"/>
    <n v="8936.4"/>
    <n v="6770"/>
    <n v="2166.3999999999996"/>
    <n v="0.2424242424242424"/>
    <x v="3"/>
    <n v="3"/>
    <x v="3"/>
    <x v="2"/>
    <x v="0"/>
  </r>
  <r>
    <x v="4"/>
    <x v="2"/>
    <x v="1"/>
    <x v="3"/>
    <n v="1773"/>
    <n v="5"/>
    <n v="300"/>
    <n v="531900"/>
    <n v="63828"/>
    <n v="468072"/>
    <n v="443250"/>
    <n v="24822"/>
    <n v="5.3030303030303032E-2"/>
    <x v="13"/>
    <n v="4"/>
    <x v="10"/>
    <x v="2"/>
    <x v="0"/>
  </r>
  <r>
    <x v="0"/>
    <x v="3"/>
    <x v="1"/>
    <x v="3"/>
    <n v="2420"/>
    <n v="5"/>
    <n v="7"/>
    <n v="16940"/>
    <n v="2032.8"/>
    <n v="14907.2"/>
    <n v="12100"/>
    <n v="2807.2000000000007"/>
    <n v="0.18831168831168835"/>
    <x v="6"/>
    <n v="9"/>
    <x v="6"/>
    <x v="3"/>
    <x v="0"/>
  </r>
  <r>
    <x v="0"/>
    <x v="0"/>
    <x v="1"/>
    <x v="3"/>
    <n v="2734"/>
    <n v="5"/>
    <n v="7"/>
    <n v="19138"/>
    <n v="2296.56"/>
    <n v="16841.439999999999"/>
    <n v="13670"/>
    <n v="3171.4399999999987"/>
    <n v="0.18831168831168824"/>
    <x v="10"/>
    <n v="10"/>
    <x v="7"/>
    <x v="3"/>
    <x v="0"/>
  </r>
  <r>
    <x v="0"/>
    <x v="3"/>
    <x v="1"/>
    <x v="3"/>
    <n v="1715"/>
    <n v="5"/>
    <n v="20"/>
    <n v="34300"/>
    <n v="4116"/>
    <n v="30184"/>
    <n v="17150"/>
    <n v="13034"/>
    <n v="0.43181818181818182"/>
    <x v="7"/>
    <n v="10"/>
    <x v="7"/>
    <x v="3"/>
    <x v="1"/>
  </r>
  <r>
    <x v="4"/>
    <x v="2"/>
    <x v="1"/>
    <x v="3"/>
    <n v="1186"/>
    <n v="5"/>
    <n v="300"/>
    <n v="355800"/>
    <n v="42696"/>
    <n v="313104"/>
    <n v="296500"/>
    <n v="16604"/>
    <n v="5.3030303030303032E-2"/>
    <x v="12"/>
    <n v="12"/>
    <x v="2"/>
    <x v="0"/>
    <x v="1"/>
  </r>
  <r>
    <x v="4"/>
    <x v="4"/>
    <x v="2"/>
    <x v="3"/>
    <n v="3495"/>
    <n v="10"/>
    <n v="300"/>
    <n v="1048500"/>
    <n v="125820"/>
    <n v="922680"/>
    <n v="873750"/>
    <n v="48930"/>
    <n v="5.3030303030303032E-2"/>
    <x v="0"/>
    <n v="1"/>
    <x v="0"/>
    <x v="0"/>
    <x v="0"/>
  </r>
  <r>
    <x v="0"/>
    <x v="3"/>
    <x v="2"/>
    <x v="3"/>
    <n v="886"/>
    <n v="10"/>
    <n v="350"/>
    <n v="310100"/>
    <n v="37212"/>
    <n v="272888"/>
    <n v="230360"/>
    <n v="42528"/>
    <n v="0.15584415584415584"/>
    <x v="1"/>
    <n v="6"/>
    <x v="1"/>
    <x v="1"/>
    <x v="0"/>
  </r>
  <r>
    <x v="3"/>
    <x v="3"/>
    <x v="2"/>
    <x v="3"/>
    <n v="2156"/>
    <n v="10"/>
    <n v="125"/>
    <n v="269500"/>
    <n v="32340"/>
    <n v="237160"/>
    <n v="258720"/>
    <n v="-21560"/>
    <n v="-9.0909090909090912E-2"/>
    <x v="10"/>
    <n v="10"/>
    <x v="7"/>
    <x v="3"/>
    <x v="0"/>
  </r>
  <r>
    <x v="0"/>
    <x v="3"/>
    <x v="2"/>
    <x v="3"/>
    <n v="905"/>
    <n v="10"/>
    <n v="20"/>
    <n v="18100"/>
    <n v="2172"/>
    <n v="15928"/>
    <n v="9050"/>
    <n v="6878"/>
    <n v="0.43181818181818182"/>
    <x v="10"/>
    <n v="10"/>
    <x v="7"/>
    <x v="3"/>
    <x v="0"/>
  </r>
  <r>
    <x v="0"/>
    <x v="3"/>
    <x v="2"/>
    <x v="3"/>
    <n v="1715"/>
    <n v="10"/>
    <n v="20"/>
    <n v="34300"/>
    <n v="4116"/>
    <n v="30184"/>
    <n v="17150"/>
    <n v="13034"/>
    <n v="0.43181818181818182"/>
    <x v="7"/>
    <n v="10"/>
    <x v="7"/>
    <x v="3"/>
    <x v="1"/>
  </r>
  <r>
    <x v="0"/>
    <x v="2"/>
    <x v="2"/>
    <x v="3"/>
    <n v="1594"/>
    <n v="10"/>
    <n v="350"/>
    <n v="557900"/>
    <n v="66948"/>
    <n v="490952"/>
    <n v="414440"/>
    <n v="76512"/>
    <n v="0.15584415584415584"/>
    <x v="15"/>
    <n v="11"/>
    <x v="9"/>
    <x v="3"/>
    <x v="0"/>
  </r>
  <r>
    <x v="4"/>
    <x v="1"/>
    <x v="2"/>
    <x v="3"/>
    <n v="1359"/>
    <n v="10"/>
    <n v="300"/>
    <n v="407700"/>
    <n v="48924"/>
    <n v="358776"/>
    <n v="339750"/>
    <n v="19026"/>
    <n v="5.3030303030303032E-2"/>
    <x v="15"/>
    <n v="11"/>
    <x v="9"/>
    <x v="3"/>
    <x v="0"/>
  </r>
  <r>
    <x v="4"/>
    <x v="3"/>
    <x v="2"/>
    <x v="3"/>
    <n v="2150"/>
    <n v="10"/>
    <n v="300"/>
    <n v="645000"/>
    <n v="77400"/>
    <n v="567600"/>
    <n v="537500"/>
    <n v="30100"/>
    <n v="5.3030303030303032E-2"/>
    <x v="15"/>
    <n v="11"/>
    <x v="9"/>
    <x v="3"/>
    <x v="0"/>
  </r>
  <r>
    <x v="0"/>
    <x v="3"/>
    <x v="2"/>
    <x v="3"/>
    <n v="1197"/>
    <n v="10"/>
    <n v="350"/>
    <n v="418950"/>
    <n v="50274"/>
    <n v="368676"/>
    <n v="311220"/>
    <n v="57456"/>
    <n v="0.15584415584415584"/>
    <x v="15"/>
    <n v="11"/>
    <x v="9"/>
    <x v="3"/>
    <x v="0"/>
  </r>
  <r>
    <x v="1"/>
    <x v="3"/>
    <x v="2"/>
    <x v="3"/>
    <n v="380"/>
    <n v="10"/>
    <n v="15"/>
    <n v="5700"/>
    <n v="684"/>
    <n v="5016"/>
    <n v="3800"/>
    <n v="1216"/>
    <n v="0.24242424242424243"/>
    <x v="12"/>
    <n v="12"/>
    <x v="2"/>
    <x v="0"/>
    <x v="1"/>
  </r>
  <r>
    <x v="0"/>
    <x v="3"/>
    <x v="2"/>
    <x v="3"/>
    <n v="1233"/>
    <n v="10"/>
    <n v="20"/>
    <n v="24660"/>
    <n v="2959.2"/>
    <n v="21700.799999999999"/>
    <n v="12330"/>
    <n v="9370.7999999999993"/>
    <n v="0.43181818181818182"/>
    <x v="2"/>
    <n v="12"/>
    <x v="2"/>
    <x v="0"/>
    <x v="0"/>
  </r>
  <r>
    <x v="0"/>
    <x v="3"/>
    <x v="3"/>
    <x v="3"/>
    <n v="1395"/>
    <n v="120"/>
    <n v="350"/>
    <n v="488250"/>
    <n v="58590"/>
    <n v="429660"/>
    <n v="362700"/>
    <n v="66960"/>
    <n v="0.15584415584415584"/>
    <x v="4"/>
    <n v="7"/>
    <x v="4"/>
    <x v="1"/>
    <x v="0"/>
  </r>
  <r>
    <x v="0"/>
    <x v="4"/>
    <x v="3"/>
    <x v="3"/>
    <n v="986"/>
    <n v="120"/>
    <n v="350"/>
    <n v="345100"/>
    <n v="41412"/>
    <n v="303688"/>
    <n v="256360"/>
    <n v="47328"/>
    <n v="0.15584415584415584"/>
    <x v="10"/>
    <n v="10"/>
    <x v="7"/>
    <x v="3"/>
    <x v="0"/>
  </r>
  <r>
    <x v="0"/>
    <x v="3"/>
    <x v="3"/>
    <x v="3"/>
    <n v="905"/>
    <n v="120"/>
    <n v="20"/>
    <n v="18100"/>
    <n v="2172"/>
    <n v="15928"/>
    <n v="9050"/>
    <n v="6878"/>
    <n v="0.43181818181818182"/>
    <x v="10"/>
    <n v="10"/>
    <x v="7"/>
    <x v="3"/>
    <x v="0"/>
  </r>
  <r>
    <x v="2"/>
    <x v="0"/>
    <x v="4"/>
    <x v="3"/>
    <n v="2109"/>
    <n v="250"/>
    <n v="12"/>
    <n v="25308"/>
    <n v="3036.96"/>
    <n v="22271.040000000001"/>
    <n v="6327"/>
    <n v="15944.04"/>
    <n v="0.71590909090909094"/>
    <x v="14"/>
    <n v="5"/>
    <x v="11"/>
    <x v="2"/>
    <x v="0"/>
  </r>
  <r>
    <x v="1"/>
    <x v="2"/>
    <x v="4"/>
    <x v="3"/>
    <n v="3874.5"/>
    <n v="250"/>
    <n v="15"/>
    <n v="58117.5"/>
    <n v="6974.0999999999995"/>
    <n v="51143.399999999994"/>
    <n v="38745"/>
    <n v="12398.399999999998"/>
    <n v="0.2424242424242424"/>
    <x v="4"/>
    <n v="7"/>
    <x v="4"/>
    <x v="1"/>
    <x v="0"/>
  </r>
  <r>
    <x v="0"/>
    <x v="0"/>
    <x v="4"/>
    <x v="3"/>
    <n v="623"/>
    <n v="250"/>
    <n v="350"/>
    <n v="218050"/>
    <n v="26166"/>
    <n v="191884"/>
    <n v="161980"/>
    <n v="29904"/>
    <n v="0.15584415584415584"/>
    <x v="9"/>
    <n v="9"/>
    <x v="6"/>
    <x v="3"/>
    <x v="1"/>
  </r>
  <r>
    <x v="0"/>
    <x v="4"/>
    <x v="4"/>
    <x v="3"/>
    <n v="986"/>
    <n v="250"/>
    <n v="350"/>
    <n v="345100"/>
    <n v="41412"/>
    <n v="303688"/>
    <n v="256360"/>
    <n v="47328"/>
    <n v="0.15584415584415584"/>
    <x v="10"/>
    <n v="10"/>
    <x v="7"/>
    <x v="3"/>
    <x v="0"/>
  </r>
  <r>
    <x v="3"/>
    <x v="4"/>
    <x v="4"/>
    <x v="3"/>
    <n v="2387"/>
    <n v="250"/>
    <n v="125"/>
    <n v="298375"/>
    <n v="35805"/>
    <n v="262570"/>
    <n v="286440"/>
    <n v="-23870"/>
    <n v="-9.0909090909090912E-2"/>
    <x v="15"/>
    <n v="11"/>
    <x v="9"/>
    <x v="3"/>
    <x v="0"/>
  </r>
  <r>
    <x v="0"/>
    <x v="3"/>
    <x v="4"/>
    <x v="3"/>
    <n v="1233"/>
    <n v="250"/>
    <n v="20"/>
    <n v="24660"/>
    <n v="2959.2"/>
    <n v="21700.799999999999"/>
    <n v="12330"/>
    <n v="9370.7999999999993"/>
    <n v="0.43181818181818182"/>
    <x v="2"/>
    <n v="12"/>
    <x v="2"/>
    <x v="0"/>
    <x v="0"/>
  </r>
  <r>
    <x v="0"/>
    <x v="4"/>
    <x v="5"/>
    <x v="3"/>
    <n v="270"/>
    <n v="260"/>
    <n v="350"/>
    <n v="94500"/>
    <n v="11340"/>
    <n v="83160"/>
    <n v="70200"/>
    <n v="12960"/>
    <n v="0.15584415584415584"/>
    <x v="8"/>
    <n v="2"/>
    <x v="8"/>
    <x v="0"/>
    <x v="0"/>
  </r>
  <r>
    <x v="0"/>
    <x v="2"/>
    <x v="5"/>
    <x v="3"/>
    <n v="3421.5"/>
    <n v="260"/>
    <n v="7"/>
    <n v="23950.5"/>
    <n v="2874.06"/>
    <n v="21076.44"/>
    <n v="17107.5"/>
    <n v="3968.9399999999987"/>
    <n v="0.18831168831168826"/>
    <x v="4"/>
    <n v="7"/>
    <x v="4"/>
    <x v="1"/>
    <x v="0"/>
  </r>
  <r>
    <x v="0"/>
    <x v="0"/>
    <x v="5"/>
    <x v="3"/>
    <n v="2734"/>
    <n v="260"/>
    <n v="7"/>
    <n v="19138"/>
    <n v="2296.56"/>
    <n v="16841.439999999999"/>
    <n v="13670"/>
    <n v="3171.4399999999987"/>
    <n v="0.18831168831168824"/>
    <x v="10"/>
    <n v="10"/>
    <x v="7"/>
    <x v="3"/>
    <x v="0"/>
  </r>
  <r>
    <x v="1"/>
    <x v="4"/>
    <x v="5"/>
    <x v="3"/>
    <n v="2548"/>
    <n v="260"/>
    <n v="15"/>
    <n v="38220"/>
    <n v="4586.3999999999996"/>
    <n v="33633.599999999999"/>
    <n v="25480"/>
    <n v="8153.5999999999985"/>
    <n v="0.2424242424242424"/>
    <x v="11"/>
    <n v="11"/>
    <x v="9"/>
    <x v="3"/>
    <x v="1"/>
  </r>
  <r>
    <x v="0"/>
    <x v="2"/>
    <x v="0"/>
    <x v="3"/>
    <n v="2521.5"/>
    <n v="3"/>
    <n v="20"/>
    <n v="50430"/>
    <n v="6051.6"/>
    <n v="44378.399999999994"/>
    <n v="25215"/>
    <n v="19163.399999999998"/>
    <n v="0.43181818181818182"/>
    <x v="0"/>
    <n v="1"/>
    <x v="0"/>
    <x v="0"/>
    <x v="0"/>
  </r>
  <r>
    <x v="2"/>
    <x v="3"/>
    <x v="1"/>
    <x v="3"/>
    <n v="2661"/>
    <n v="5"/>
    <n v="12"/>
    <n v="31932"/>
    <n v="3831.84"/>
    <n v="28100.16"/>
    <n v="7983"/>
    <n v="20117.16"/>
    <n v="0.71590909090909094"/>
    <x v="14"/>
    <n v="5"/>
    <x v="11"/>
    <x v="2"/>
    <x v="0"/>
  </r>
  <r>
    <x v="0"/>
    <x v="1"/>
    <x v="2"/>
    <x v="3"/>
    <n v="1531"/>
    <n v="10"/>
    <n v="20"/>
    <n v="30620"/>
    <n v="3674.4"/>
    <n v="26945.599999999999"/>
    <n v="15310"/>
    <n v="11635.599999999999"/>
    <n v="0.43181818181818177"/>
    <x v="2"/>
    <n v="12"/>
    <x v="2"/>
    <x v="0"/>
    <x v="0"/>
  </r>
  <r>
    <x v="0"/>
    <x v="2"/>
    <x v="4"/>
    <x v="3"/>
    <n v="1491"/>
    <n v="250"/>
    <n v="7"/>
    <n v="10437"/>
    <n v="1252.44"/>
    <n v="9184.56"/>
    <n v="7455"/>
    <n v="1729.5599999999995"/>
    <n v="0.18831168831168826"/>
    <x v="3"/>
    <n v="3"/>
    <x v="3"/>
    <x v="2"/>
    <x v="0"/>
  </r>
  <r>
    <x v="0"/>
    <x v="1"/>
    <x v="4"/>
    <x v="3"/>
    <n v="1531"/>
    <n v="250"/>
    <n v="20"/>
    <n v="30620"/>
    <n v="3674.4"/>
    <n v="26945.599999999999"/>
    <n v="15310"/>
    <n v="11635.599999999999"/>
    <n v="0.43181818181818177"/>
    <x v="2"/>
    <n v="12"/>
    <x v="2"/>
    <x v="0"/>
    <x v="0"/>
  </r>
  <r>
    <x v="2"/>
    <x v="0"/>
    <x v="5"/>
    <x v="3"/>
    <n v="2761"/>
    <n v="260"/>
    <n v="12"/>
    <n v="33132"/>
    <n v="3975.84"/>
    <n v="29156.16"/>
    <n v="8283"/>
    <n v="20873.16"/>
    <n v="0.71590909090909094"/>
    <x v="9"/>
    <n v="9"/>
    <x v="6"/>
    <x v="3"/>
    <x v="1"/>
  </r>
  <r>
    <x v="1"/>
    <x v="4"/>
    <x v="0"/>
    <x v="3"/>
    <n v="2567"/>
    <n v="3"/>
    <n v="15"/>
    <n v="38505"/>
    <n v="5005.6499999999996"/>
    <n v="33499.35"/>
    <n v="25670"/>
    <n v="7829.3499999999985"/>
    <n v="0.23371647509578541"/>
    <x v="1"/>
    <n v="6"/>
    <x v="1"/>
    <x v="1"/>
    <x v="0"/>
  </r>
  <r>
    <x v="1"/>
    <x v="4"/>
    <x v="4"/>
    <x v="3"/>
    <n v="2567"/>
    <n v="250"/>
    <n v="15"/>
    <n v="38505"/>
    <n v="5005.6499999999996"/>
    <n v="33499.35"/>
    <n v="25670"/>
    <n v="7829.3499999999985"/>
    <n v="0.23371647509578541"/>
    <x v="1"/>
    <n v="6"/>
    <x v="1"/>
    <x v="1"/>
    <x v="0"/>
  </r>
  <r>
    <x v="0"/>
    <x v="0"/>
    <x v="0"/>
    <x v="3"/>
    <n v="923"/>
    <n v="3"/>
    <n v="350"/>
    <n v="323050"/>
    <n v="41996.5"/>
    <n v="281053.5"/>
    <n v="239980"/>
    <n v="41073.5"/>
    <n v="0.14614121510673234"/>
    <x v="3"/>
    <n v="3"/>
    <x v="3"/>
    <x v="2"/>
    <x v="0"/>
  </r>
  <r>
    <x v="0"/>
    <x v="2"/>
    <x v="0"/>
    <x v="3"/>
    <n v="1790"/>
    <n v="3"/>
    <n v="350"/>
    <n v="626500"/>
    <n v="81445"/>
    <n v="545055"/>
    <n v="465400"/>
    <n v="79655"/>
    <n v="0.14614121510673234"/>
    <x v="3"/>
    <n v="3"/>
    <x v="3"/>
    <x v="2"/>
    <x v="0"/>
  </r>
  <r>
    <x v="0"/>
    <x v="1"/>
    <x v="0"/>
    <x v="3"/>
    <n v="442"/>
    <n v="3"/>
    <n v="20"/>
    <n v="8840"/>
    <n v="1149.2"/>
    <n v="7690.8"/>
    <n v="4420"/>
    <n v="3270.8"/>
    <n v="0.42528735632183912"/>
    <x v="9"/>
    <n v="9"/>
    <x v="6"/>
    <x v="3"/>
    <x v="1"/>
  </r>
  <r>
    <x v="0"/>
    <x v="4"/>
    <x v="1"/>
    <x v="3"/>
    <n v="982.5"/>
    <n v="5"/>
    <n v="350"/>
    <n v="343875"/>
    <n v="44703.75"/>
    <n v="299171.25"/>
    <n v="255450"/>
    <n v="43721.25"/>
    <n v="0.14614121510673234"/>
    <x v="0"/>
    <n v="1"/>
    <x v="0"/>
    <x v="0"/>
    <x v="0"/>
  </r>
  <r>
    <x v="0"/>
    <x v="4"/>
    <x v="1"/>
    <x v="3"/>
    <n v="1298"/>
    <n v="5"/>
    <n v="7"/>
    <n v="9086"/>
    <n v="1181.18"/>
    <n v="7904.82"/>
    <n v="6490"/>
    <n v="1414.8199999999997"/>
    <n v="0.17898193760262723"/>
    <x v="8"/>
    <n v="2"/>
    <x v="8"/>
    <x v="0"/>
    <x v="0"/>
  </r>
  <r>
    <x v="2"/>
    <x v="3"/>
    <x v="1"/>
    <x v="3"/>
    <n v="604"/>
    <n v="5"/>
    <n v="12"/>
    <n v="7248"/>
    <n v="942.24"/>
    <n v="6305.76"/>
    <n v="1812"/>
    <n v="4493.76"/>
    <n v="0.71264367816091956"/>
    <x v="1"/>
    <n v="6"/>
    <x v="1"/>
    <x v="1"/>
    <x v="0"/>
  </r>
  <r>
    <x v="0"/>
    <x v="3"/>
    <x v="1"/>
    <x v="3"/>
    <n v="2255"/>
    <n v="5"/>
    <n v="20"/>
    <n v="45100"/>
    <n v="5863"/>
    <n v="39237"/>
    <n v="22550"/>
    <n v="16687"/>
    <n v="0.42528735632183906"/>
    <x v="4"/>
    <n v="7"/>
    <x v="4"/>
    <x v="1"/>
    <x v="0"/>
  </r>
  <r>
    <x v="0"/>
    <x v="0"/>
    <x v="1"/>
    <x v="3"/>
    <n v="1249"/>
    <n v="5"/>
    <n v="20"/>
    <n v="24980"/>
    <n v="3247.4"/>
    <n v="21732.6"/>
    <n v="12490"/>
    <n v="9242.5999999999985"/>
    <n v="0.42528735632183906"/>
    <x v="10"/>
    <n v="10"/>
    <x v="7"/>
    <x v="3"/>
    <x v="0"/>
  </r>
  <r>
    <x v="0"/>
    <x v="4"/>
    <x v="2"/>
    <x v="3"/>
    <n v="1438.5"/>
    <n v="10"/>
    <n v="7"/>
    <n v="10069.5"/>
    <n v="1309.0350000000001"/>
    <n v="8760.4650000000001"/>
    <n v="7192.5"/>
    <n v="1567.9649999999992"/>
    <n v="0.17898193760262718"/>
    <x v="0"/>
    <n v="1"/>
    <x v="0"/>
    <x v="0"/>
    <x v="0"/>
  </r>
  <r>
    <x v="4"/>
    <x v="1"/>
    <x v="2"/>
    <x v="3"/>
    <n v="807"/>
    <n v="10"/>
    <n v="300"/>
    <n v="242100"/>
    <n v="31473"/>
    <n v="210627"/>
    <n v="201750"/>
    <n v="8877"/>
    <n v="4.2145593869731802E-2"/>
    <x v="0"/>
    <n v="1"/>
    <x v="0"/>
    <x v="0"/>
    <x v="0"/>
  </r>
  <r>
    <x v="0"/>
    <x v="4"/>
    <x v="2"/>
    <x v="3"/>
    <n v="2641"/>
    <n v="10"/>
    <n v="20"/>
    <n v="52820"/>
    <n v="6866.6"/>
    <n v="45953.4"/>
    <n v="26410"/>
    <n v="19543.400000000001"/>
    <n v="0.42528735632183912"/>
    <x v="8"/>
    <n v="2"/>
    <x v="8"/>
    <x v="0"/>
    <x v="0"/>
  </r>
  <r>
    <x v="0"/>
    <x v="1"/>
    <x v="2"/>
    <x v="3"/>
    <n v="2708"/>
    <n v="10"/>
    <n v="20"/>
    <n v="54160"/>
    <n v="7040.8"/>
    <n v="47119.199999999997"/>
    <n v="27080"/>
    <n v="20039.199999999997"/>
    <n v="0.42528735632183906"/>
    <x v="8"/>
    <n v="2"/>
    <x v="8"/>
    <x v="0"/>
    <x v="0"/>
  </r>
  <r>
    <x v="0"/>
    <x v="0"/>
    <x v="2"/>
    <x v="3"/>
    <n v="2632"/>
    <n v="10"/>
    <n v="350"/>
    <n v="921200"/>
    <n v="119756"/>
    <n v="801444"/>
    <n v="684320"/>
    <n v="117124"/>
    <n v="0.14614121510673234"/>
    <x v="1"/>
    <n v="6"/>
    <x v="1"/>
    <x v="1"/>
    <x v="0"/>
  </r>
  <r>
    <x v="3"/>
    <x v="0"/>
    <x v="2"/>
    <x v="3"/>
    <n v="1583"/>
    <n v="10"/>
    <n v="125"/>
    <n v="197875"/>
    <n v="25723.75"/>
    <n v="172151.25"/>
    <n v="189960"/>
    <n v="-17808.75"/>
    <n v="-0.10344827586206896"/>
    <x v="1"/>
    <n v="6"/>
    <x v="1"/>
    <x v="1"/>
    <x v="0"/>
  </r>
  <r>
    <x v="2"/>
    <x v="3"/>
    <x v="2"/>
    <x v="3"/>
    <n v="571"/>
    <n v="10"/>
    <n v="12"/>
    <n v="6852"/>
    <n v="890.76"/>
    <n v="5961.24"/>
    <n v="1713"/>
    <n v="4248.24"/>
    <n v="0.71264367816091956"/>
    <x v="4"/>
    <n v="7"/>
    <x v="4"/>
    <x v="1"/>
    <x v="0"/>
  </r>
  <r>
    <x v="0"/>
    <x v="2"/>
    <x v="2"/>
    <x v="3"/>
    <n v="2696"/>
    <n v="10"/>
    <n v="7"/>
    <n v="18872"/>
    <n v="2453.36"/>
    <n v="16418.64"/>
    <n v="13480"/>
    <n v="2938.6399999999994"/>
    <n v="0.17898193760262723"/>
    <x v="5"/>
    <n v="8"/>
    <x v="5"/>
    <x v="1"/>
    <x v="0"/>
  </r>
  <r>
    <x v="1"/>
    <x v="0"/>
    <x v="2"/>
    <x v="3"/>
    <n v="1565"/>
    <n v="10"/>
    <n v="15"/>
    <n v="23475"/>
    <n v="3051.75"/>
    <n v="20423.25"/>
    <n v="15650"/>
    <n v="4773.25"/>
    <n v="0.23371647509578544"/>
    <x v="10"/>
    <n v="10"/>
    <x v="7"/>
    <x v="3"/>
    <x v="0"/>
  </r>
  <r>
    <x v="0"/>
    <x v="0"/>
    <x v="2"/>
    <x v="3"/>
    <n v="1249"/>
    <n v="10"/>
    <n v="20"/>
    <n v="24980"/>
    <n v="3247.4"/>
    <n v="21732.6"/>
    <n v="12490"/>
    <n v="9242.5999999999985"/>
    <n v="0.42528735632183906"/>
    <x v="10"/>
    <n v="10"/>
    <x v="7"/>
    <x v="3"/>
    <x v="0"/>
  </r>
  <r>
    <x v="0"/>
    <x v="1"/>
    <x v="2"/>
    <x v="3"/>
    <n v="357"/>
    <n v="10"/>
    <n v="350"/>
    <n v="124950"/>
    <n v="16243.5"/>
    <n v="108706.5"/>
    <n v="92820"/>
    <n v="15886.5"/>
    <n v="0.14614121510673234"/>
    <x v="15"/>
    <n v="11"/>
    <x v="9"/>
    <x v="3"/>
    <x v="0"/>
  </r>
  <r>
    <x v="2"/>
    <x v="1"/>
    <x v="2"/>
    <x v="3"/>
    <n v="1013"/>
    <n v="10"/>
    <n v="12"/>
    <n v="12156"/>
    <n v="1580.28"/>
    <n v="10575.72"/>
    <n v="3039"/>
    <n v="7536.7199999999993"/>
    <n v="0.71264367816091956"/>
    <x v="2"/>
    <n v="12"/>
    <x v="2"/>
    <x v="0"/>
    <x v="0"/>
  </r>
  <r>
    <x v="1"/>
    <x v="2"/>
    <x v="3"/>
    <x v="3"/>
    <n v="3997.5"/>
    <n v="120"/>
    <n v="15"/>
    <n v="59962.5"/>
    <n v="7795.125"/>
    <n v="52167.375"/>
    <n v="39975"/>
    <n v="12192.375"/>
    <n v="0.23371647509578544"/>
    <x v="0"/>
    <n v="1"/>
    <x v="0"/>
    <x v="0"/>
    <x v="0"/>
  </r>
  <r>
    <x v="0"/>
    <x v="0"/>
    <x v="3"/>
    <x v="3"/>
    <n v="2632"/>
    <n v="120"/>
    <n v="350"/>
    <n v="921200"/>
    <n v="119756"/>
    <n v="801444"/>
    <n v="684320"/>
    <n v="117124"/>
    <n v="0.14614121510673234"/>
    <x v="1"/>
    <n v="6"/>
    <x v="1"/>
    <x v="1"/>
    <x v="0"/>
  </r>
  <r>
    <x v="0"/>
    <x v="2"/>
    <x v="3"/>
    <x v="3"/>
    <n v="1190"/>
    <n v="120"/>
    <n v="7"/>
    <n v="8330"/>
    <n v="1082.9000000000001"/>
    <n v="7247.1"/>
    <n v="5950"/>
    <n v="1297.1000000000004"/>
    <n v="0.17898193760262729"/>
    <x v="1"/>
    <n v="6"/>
    <x v="1"/>
    <x v="1"/>
    <x v="0"/>
  </r>
  <r>
    <x v="2"/>
    <x v="3"/>
    <x v="3"/>
    <x v="3"/>
    <n v="604"/>
    <n v="120"/>
    <n v="12"/>
    <n v="7248"/>
    <n v="942.24"/>
    <n v="6305.76"/>
    <n v="1812"/>
    <n v="4493.76"/>
    <n v="0.71264367816091956"/>
    <x v="1"/>
    <n v="6"/>
    <x v="1"/>
    <x v="1"/>
    <x v="0"/>
  </r>
  <r>
    <x v="1"/>
    <x v="1"/>
    <x v="3"/>
    <x v="3"/>
    <n v="660"/>
    <n v="120"/>
    <n v="15"/>
    <n v="9900"/>
    <n v="1287"/>
    <n v="8613"/>
    <n v="6600"/>
    <n v="2013"/>
    <n v="0.23371647509578544"/>
    <x v="9"/>
    <n v="9"/>
    <x v="6"/>
    <x v="3"/>
    <x v="1"/>
  </r>
  <r>
    <x v="2"/>
    <x v="3"/>
    <x v="3"/>
    <x v="3"/>
    <n v="410"/>
    <n v="120"/>
    <n v="12"/>
    <n v="4920"/>
    <n v="639.6"/>
    <n v="4280.3999999999996"/>
    <n v="1230"/>
    <n v="3050.3999999999996"/>
    <n v="0.71264367816091956"/>
    <x v="10"/>
    <n v="10"/>
    <x v="7"/>
    <x v="3"/>
    <x v="0"/>
  </r>
  <r>
    <x v="4"/>
    <x v="3"/>
    <x v="3"/>
    <x v="3"/>
    <n v="2605"/>
    <n v="120"/>
    <n v="300"/>
    <n v="781500"/>
    <n v="101595"/>
    <n v="679905"/>
    <n v="651250"/>
    <n v="28655"/>
    <n v="4.2145593869731802E-2"/>
    <x v="11"/>
    <n v="11"/>
    <x v="9"/>
    <x v="3"/>
    <x v="1"/>
  </r>
  <r>
    <x v="2"/>
    <x v="1"/>
    <x v="3"/>
    <x v="3"/>
    <n v="1013"/>
    <n v="120"/>
    <n v="12"/>
    <n v="12156"/>
    <n v="1580.28"/>
    <n v="10575.72"/>
    <n v="3039"/>
    <n v="7536.7199999999993"/>
    <n v="0.71264367816091956"/>
    <x v="2"/>
    <n v="12"/>
    <x v="2"/>
    <x v="0"/>
    <x v="0"/>
  </r>
  <r>
    <x v="3"/>
    <x v="0"/>
    <x v="4"/>
    <x v="3"/>
    <n v="1583"/>
    <n v="250"/>
    <n v="125"/>
    <n v="197875"/>
    <n v="25723.75"/>
    <n v="172151.25"/>
    <n v="189960"/>
    <n v="-17808.75"/>
    <n v="-0.10344827586206896"/>
    <x v="1"/>
    <n v="6"/>
    <x v="1"/>
    <x v="1"/>
    <x v="0"/>
  </r>
  <r>
    <x v="1"/>
    <x v="0"/>
    <x v="4"/>
    <x v="3"/>
    <n v="1565"/>
    <n v="250"/>
    <n v="15"/>
    <n v="23475"/>
    <n v="3051.75"/>
    <n v="20423.25"/>
    <n v="15650"/>
    <n v="4773.25"/>
    <n v="0.23371647509578544"/>
    <x v="10"/>
    <n v="10"/>
    <x v="7"/>
    <x v="3"/>
    <x v="0"/>
  </r>
  <r>
    <x v="3"/>
    <x v="0"/>
    <x v="5"/>
    <x v="3"/>
    <n v="1659"/>
    <n v="260"/>
    <n v="125"/>
    <n v="207375"/>
    <n v="26958.75"/>
    <n v="180416.25"/>
    <n v="199080"/>
    <n v="-18663.75"/>
    <n v="-0.10344827586206896"/>
    <x v="0"/>
    <n v="1"/>
    <x v="0"/>
    <x v="0"/>
    <x v="0"/>
  </r>
  <r>
    <x v="0"/>
    <x v="2"/>
    <x v="5"/>
    <x v="3"/>
    <n v="1190"/>
    <n v="260"/>
    <n v="7"/>
    <n v="8330"/>
    <n v="1082.9000000000001"/>
    <n v="7247.1"/>
    <n v="5950"/>
    <n v="1297.1000000000004"/>
    <n v="0.17898193760262729"/>
    <x v="1"/>
    <n v="6"/>
    <x v="1"/>
    <x v="1"/>
    <x v="0"/>
  </r>
  <r>
    <x v="2"/>
    <x v="3"/>
    <x v="5"/>
    <x v="3"/>
    <n v="410"/>
    <n v="260"/>
    <n v="12"/>
    <n v="4920"/>
    <n v="639.6"/>
    <n v="4280.3999999999996"/>
    <n v="1230"/>
    <n v="3050.3999999999996"/>
    <n v="0.71264367816091956"/>
    <x v="10"/>
    <n v="10"/>
    <x v="7"/>
    <x v="3"/>
    <x v="0"/>
  </r>
  <r>
    <x v="2"/>
    <x v="1"/>
    <x v="5"/>
    <x v="3"/>
    <n v="1770"/>
    <n v="260"/>
    <n v="12"/>
    <n v="21240"/>
    <n v="2761.2"/>
    <n v="18478.8"/>
    <n v="5310"/>
    <n v="13168.8"/>
    <n v="0.71264367816091956"/>
    <x v="12"/>
    <n v="12"/>
    <x v="2"/>
    <x v="0"/>
    <x v="1"/>
  </r>
  <r>
    <x v="0"/>
    <x v="3"/>
    <x v="0"/>
    <x v="3"/>
    <n v="2579"/>
    <n v="3"/>
    <n v="20"/>
    <n v="51580"/>
    <n v="7221.2"/>
    <n v="44358.8"/>
    <n v="25790"/>
    <n v="18568.800000000003"/>
    <n v="0.41860465116279072"/>
    <x v="13"/>
    <n v="4"/>
    <x v="10"/>
    <x v="2"/>
    <x v="0"/>
  </r>
  <r>
    <x v="0"/>
    <x v="4"/>
    <x v="0"/>
    <x v="3"/>
    <n v="1743"/>
    <n v="3"/>
    <n v="20"/>
    <n v="34860"/>
    <n v="4880.3999999999996"/>
    <n v="29979.599999999999"/>
    <n v="17430"/>
    <n v="12549.599999999999"/>
    <n v="0.41860465116279066"/>
    <x v="14"/>
    <n v="5"/>
    <x v="11"/>
    <x v="2"/>
    <x v="0"/>
  </r>
  <r>
    <x v="0"/>
    <x v="4"/>
    <x v="0"/>
    <x v="3"/>
    <n v="2996"/>
    <n v="3"/>
    <n v="7"/>
    <n v="20972"/>
    <n v="2936.08"/>
    <n v="18035.919999999998"/>
    <n v="14980"/>
    <n v="3055.9199999999983"/>
    <n v="0.16943521594684377"/>
    <x v="7"/>
    <n v="10"/>
    <x v="7"/>
    <x v="3"/>
    <x v="1"/>
  </r>
  <r>
    <x v="0"/>
    <x v="1"/>
    <x v="0"/>
    <x v="3"/>
    <n v="280"/>
    <n v="3"/>
    <n v="7"/>
    <n v="1960"/>
    <n v="274.39999999999998"/>
    <n v="1685.6"/>
    <n v="1400"/>
    <n v="285.59999999999991"/>
    <n v="0.1694352159468438"/>
    <x v="2"/>
    <n v="12"/>
    <x v="2"/>
    <x v="0"/>
    <x v="0"/>
  </r>
  <r>
    <x v="0"/>
    <x v="2"/>
    <x v="1"/>
    <x v="3"/>
    <n v="293"/>
    <n v="5"/>
    <n v="7"/>
    <n v="2051"/>
    <n v="287.14"/>
    <n v="1763.8600000000001"/>
    <n v="1465"/>
    <n v="298.86000000000013"/>
    <n v="0.16943521594684391"/>
    <x v="8"/>
    <n v="2"/>
    <x v="8"/>
    <x v="0"/>
    <x v="0"/>
  </r>
  <r>
    <x v="0"/>
    <x v="4"/>
    <x v="1"/>
    <x v="3"/>
    <n v="2996"/>
    <n v="5"/>
    <n v="7"/>
    <n v="20972"/>
    <n v="2936.08"/>
    <n v="18035.919999999998"/>
    <n v="14980"/>
    <n v="3055.9199999999983"/>
    <n v="0.16943521594684377"/>
    <x v="7"/>
    <n v="10"/>
    <x v="7"/>
    <x v="3"/>
    <x v="1"/>
  </r>
  <r>
    <x v="1"/>
    <x v="1"/>
    <x v="2"/>
    <x v="3"/>
    <n v="278"/>
    <n v="10"/>
    <n v="15"/>
    <n v="4170"/>
    <n v="583.79999999999995"/>
    <n v="3586.2"/>
    <n v="2780"/>
    <n v="806.19999999999982"/>
    <n v="0.22480620155038755"/>
    <x v="8"/>
    <n v="2"/>
    <x v="8"/>
    <x v="0"/>
    <x v="0"/>
  </r>
  <r>
    <x v="0"/>
    <x v="0"/>
    <x v="2"/>
    <x v="3"/>
    <n v="2428"/>
    <n v="10"/>
    <n v="20"/>
    <n v="48560"/>
    <n v="6798.4"/>
    <n v="41761.599999999999"/>
    <n v="24280"/>
    <n v="17481.599999999999"/>
    <n v="0.41860465116279066"/>
    <x v="3"/>
    <n v="3"/>
    <x v="3"/>
    <x v="2"/>
    <x v="0"/>
  </r>
  <r>
    <x v="1"/>
    <x v="4"/>
    <x v="2"/>
    <x v="3"/>
    <n v="1767"/>
    <n v="10"/>
    <n v="15"/>
    <n v="26505"/>
    <n v="3710.7"/>
    <n v="22794.3"/>
    <n v="17670"/>
    <n v="5124.2999999999993"/>
    <n v="0.22480620155038758"/>
    <x v="6"/>
    <n v="9"/>
    <x v="6"/>
    <x v="3"/>
    <x v="0"/>
  </r>
  <r>
    <x v="2"/>
    <x v="2"/>
    <x v="2"/>
    <x v="3"/>
    <n v="1393"/>
    <n v="10"/>
    <n v="12"/>
    <n v="16716"/>
    <n v="2340.2399999999998"/>
    <n v="14375.76"/>
    <n v="4179"/>
    <n v="10196.76"/>
    <n v="0.70930232558139539"/>
    <x v="10"/>
    <n v="10"/>
    <x v="7"/>
    <x v="3"/>
    <x v="0"/>
  </r>
  <r>
    <x v="0"/>
    <x v="1"/>
    <x v="4"/>
    <x v="3"/>
    <n v="280"/>
    <n v="250"/>
    <n v="7"/>
    <n v="1960"/>
    <n v="274.39999999999998"/>
    <n v="1685.6"/>
    <n v="1400"/>
    <n v="285.59999999999991"/>
    <n v="0.1694352159468438"/>
    <x v="2"/>
    <n v="12"/>
    <x v="2"/>
    <x v="0"/>
    <x v="0"/>
  </r>
  <r>
    <x v="2"/>
    <x v="2"/>
    <x v="5"/>
    <x v="3"/>
    <n v="1393"/>
    <n v="260"/>
    <n v="12"/>
    <n v="16716"/>
    <n v="2340.2399999999998"/>
    <n v="14375.76"/>
    <n v="4179"/>
    <n v="10196.76"/>
    <n v="0.70930232558139539"/>
    <x v="10"/>
    <n v="10"/>
    <x v="7"/>
    <x v="3"/>
    <x v="0"/>
  </r>
  <r>
    <x v="2"/>
    <x v="4"/>
    <x v="5"/>
    <x v="3"/>
    <n v="2015"/>
    <n v="260"/>
    <n v="12"/>
    <n v="24180"/>
    <n v="3385.2"/>
    <n v="20794.8"/>
    <n v="6045"/>
    <n v="14749.8"/>
    <n v="0.70930232558139539"/>
    <x v="12"/>
    <n v="12"/>
    <x v="2"/>
    <x v="0"/>
    <x v="1"/>
  </r>
  <r>
    <x v="4"/>
    <x v="3"/>
    <x v="0"/>
    <x v="3"/>
    <n v="801"/>
    <n v="3"/>
    <n v="300"/>
    <n v="240300"/>
    <n v="33642"/>
    <n v="206658"/>
    <n v="200250"/>
    <n v="6408"/>
    <n v="3.1007751937984496E-2"/>
    <x v="4"/>
    <n v="7"/>
    <x v="4"/>
    <x v="1"/>
    <x v="0"/>
  </r>
  <r>
    <x v="3"/>
    <x v="2"/>
    <x v="0"/>
    <x v="3"/>
    <n v="1023"/>
    <n v="3"/>
    <n v="125"/>
    <n v="127875"/>
    <n v="17902.5"/>
    <n v="109972.5"/>
    <n v="122760"/>
    <n v="-12787.5"/>
    <n v="-0.11627906976744186"/>
    <x v="9"/>
    <n v="9"/>
    <x v="6"/>
    <x v="3"/>
    <x v="1"/>
  </r>
  <r>
    <x v="4"/>
    <x v="0"/>
    <x v="0"/>
    <x v="3"/>
    <n v="1496"/>
    <n v="3"/>
    <n v="300"/>
    <n v="448800"/>
    <n v="62832"/>
    <n v="385968"/>
    <n v="374000"/>
    <n v="11968"/>
    <n v="3.1007751937984496E-2"/>
    <x v="10"/>
    <n v="10"/>
    <x v="7"/>
    <x v="3"/>
    <x v="0"/>
  </r>
  <r>
    <x v="4"/>
    <x v="4"/>
    <x v="0"/>
    <x v="3"/>
    <n v="1010"/>
    <n v="3"/>
    <n v="300"/>
    <n v="303000"/>
    <n v="42420"/>
    <n v="260580"/>
    <n v="252500"/>
    <n v="8080"/>
    <n v="3.1007751937984496E-2"/>
    <x v="10"/>
    <n v="10"/>
    <x v="7"/>
    <x v="3"/>
    <x v="0"/>
  </r>
  <r>
    <x v="1"/>
    <x v="1"/>
    <x v="0"/>
    <x v="3"/>
    <n v="1513"/>
    <n v="3"/>
    <n v="15"/>
    <n v="22695"/>
    <n v="3177.3"/>
    <n v="19517.7"/>
    <n v="15130"/>
    <n v="4387.7000000000007"/>
    <n v="0.22480620155038764"/>
    <x v="15"/>
    <n v="11"/>
    <x v="9"/>
    <x v="3"/>
    <x v="0"/>
  </r>
  <r>
    <x v="1"/>
    <x v="0"/>
    <x v="0"/>
    <x v="3"/>
    <n v="2300"/>
    <n v="3"/>
    <n v="15"/>
    <n v="34500"/>
    <n v="4830"/>
    <n v="29670"/>
    <n v="23000"/>
    <n v="6670"/>
    <n v="0.22480620155038761"/>
    <x v="2"/>
    <n v="12"/>
    <x v="2"/>
    <x v="0"/>
    <x v="0"/>
  </r>
  <r>
    <x v="3"/>
    <x v="3"/>
    <x v="0"/>
    <x v="3"/>
    <n v="2821"/>
    <n v="3"/>
    <n v="125"/>
    <n v="352625"/>
    <n v="49367.5"/>
    <n v="303257.5"/>
    <n v="338520"/>
    <n v="-35262.5"/>
    <n v="-0.11627906976744186"/>
    <x v="12"/>
    <n v="12"/>
    <x v="2"/>
    <x v="0"/>
    <x v="1"/>
  </r>
  <r>
    <x v="0"/>
    <x v="0"/>
    <x v="1"/>
    <x v="3"/>
    <n v="2227.5"/>
    <n v="5"/>
    <n v="350"/>
    <n v="779625"/>
    <n v="109147.5"/>
    <n v="670477.5"/>
    <n v="579150"/>
    <n v="91327.5"/>
    <n v="0.13621262458471761"/>
    <x v="0"/>
    <n v="1"/>
    <x v="0"/>
    <x v="0"/>
    <x v="0"/>
  </r>
  <r>
    <x v="0"/>
    <x v="1"/>
    <x v="1"/>
    <x v="3"/>
    <n v="1199"/>
    <n v="5"/>
    <n v="350"/>
    <n v="419650"/>
    <n v="58751"/>
    <n v="360899"/>
    <n v="311740"/>
    <n v="49159"/>
    <n v="0.13621262458471761"/>
    <x v="13"/>
    <n v="4"/>
    <x v="10"/>
    <x v="2"/>
    <x v="0"/>
  </r>
  <r>
    <x v="0"/>
    <x v="0"/>
    <x v="1"/>
    <x v="3"/>
    <n v="200"/>
    <n v="5"/>
    <n v="350"/>
    <n v="70000"/>
    <n v="9800"/>
    <n v="60200"/>
    <n v="52000"/>
    <n v="8200"/>
    <n v="0.13621262458471761"/>
    <x v="14"/>
    <n v="5"/>
    <x v="11"/>
    <x v="2"/>
    <x v="0"/>
  </r>
  <r>
    <x v="0"/>
    <x v="0"/>
    <x v="1"/>
    <x v="3"/>
    <n v="388"/>
    <n v="5"/>
    <n v="7"/>
    <n v="2716"/>
    <n v="380.24"/>
    <n v="2335.7600000000002"/>
    <n v="1940"/>
    <n v="395.76000000000022"/>
    <n v="0.16943521594684394"/>
    <x v="6"/>
    <n v="9"/>
    <x v="6"/>
    <x v="3"/>
    <x v="0"/>
  </r>
  <r>
    <x v="0"/>
    <x v="3"/>
    <x v="1"/>
    <x v="3"/>
    <n v="1727"/>
    <n v="5"/>
    <n v="7"/>
    <n v="12089"/>
    <n v="1692.46"/>
    <n v="10396.540000000001"/>
    <n v="8635"/>
    <n v="1761.5400000000009"/>
    <n v="0.16943521594684394"/>
    <x v="7"/>
    <n v="10"/>
    <x v="7"/>
    <x v="3"/>
    <x v="1"/>
  </r>
  <r>
    <x v="1"/>
    <x v="0"/>
    <x v="1"/>
    <x v="3"/>
    <n v="2300"/>
    <n v="5"/>
    <n v="15"/>
    <n v="34500"/>
    <n v="4830"/>
    <n v="29670"/>
    <n v="23000"/>
    <n v="6670"/>
    <n v="0.22480620155038761"/>
    <x v="2"/>
    <n v="12"/>
    <x v="2"/>
    <x v="0"/>
    <x v="0"/>
  </r>
  <r>
    <x v="0"/>
    <x v="3"/>
    <x v="2"/>
    <x v="3"/>
    <n v="260"/>
    <n v="10"/>
    <n v="20"/>
    <n v="5200"/>
    <n v="728"/>
    <n v="4472"/>
    <n v="2600"/>
    <n v="1872"/>
    <n v="0.41860465116279072"/>
    <x v="8"/>
    <n v="2"/>
    <x v="8"/>
    <x v="0"/>
    <x v="0"/>
  </r>
  <r>
    <x v="1"/>
    <x v="0"/>
    <x v="2"/>
    <x v="3"/>
    <n v="2470"/>
    <n v="10"/>
    <n v="15"/>
    <n v="37050"/>
    <n v="5187"/>
    <n v="31863"/>
    <n v="24700"/>
    <n v="7163"/>
    <n v="0.22480620155038761"/>
    <x v="9"/>
    <n v="9"/>
    <x v="6"/>
    <x v="3"/>
    <x v="1"/>
  </r>
  <r>
    <x v="1"/>
    <x v="0"/>
    <x v="2"/>
    <x v="3"/>
    <n v="1743"/>
    <n v="10"/>
    <n v="15"/>
    <n v="26145"/>
    <n v="3660.3"/>
    <n v="22484.7"/>
    <n v="17430"/>
    <n v="5054.7000000000007"/>
    <n v="0.22480620155038764"/>
    <x v="7"/>
    <n v="10"/>
    <x v="7"/>
    <x v="3"/>
    <x v="1"/>
  </r>
  <r>
    <x v="2"/>
    <x v="4"/>
    <x v="2"/>
    <x v="3"/>
    <n v="2914"/>
    <n v="10"/>
    <n v="12"/>
    <n v="34968"/>
    <n v="4895.5200000000004"/>
    <n v="30072.48"/>
    <n v="8742"/>
    <n v="21330.48"/>
    <n v="0.70930232558139539"/>
    <x v="10"/>
    <n v="10"/>
    <x v="7"/>
    <x v="3"/>
    <x v="0"/>
  </r>
  <r>
    <x v="0"/>
    <x v="2"/>
    <x v="2"/>
    <x v="3"/>
    <n v="1731"/>
    <n v="10"/>
    <n v="7"/>
    <n v="12117"/>
    <n v="1696.38"/>
    <n v="10420.619999999999"/>
    <n v="8655"/>
    <n v="1765.619999999999"/>
    <n v="0.16943521594684377"/>
    <x v="10"/>
    <n v="10"/>
    <x v="7"/>
    <x v="3"/>
    <x v="0"/>
  </r>
  <r>
    <x v="0"/>
    <x v="0"/>
    <x v="2"/>
    <x v="3"/>
    <n v="700"/>
    <n v="10"/>
    <n v="350"/>
    <n v="245000"/>
    <n v="34300"/>
    <n v="210700"/>
    <n v="182000"/>
    <n v="28700"/>
    <n v="0.13621262458471761"/>
    <x v="15"/>
    <n v="11"/>
    <x v="9"/>
    <x v="3"/>
    <x v="0"/>
  </r>
  <r>
    <x v="2"/>
    <x v="0"/>
    <x v="2"/>
    <x v="3"/>
    <n v="2222"/>
    <n v="10"/>
    <n v="12"/>
    <n v="26664"/>
    <n v="3732.96"/>
    <n v="22931.040000000001"/>
    <n v="6666"/>
    <n v="16265.04"/>
    <n v="0.70930232558139539"/>
    <x v="11"/>
    <n v="11"/>
    <x v="9"/>
    <x v="3"/>
    <x v="1"/>
  </r>
  <r>
    <x v="0"/>
    <x v="4"/>
    <x v="2"/>
    <x v="3"/>
    <n v="1177"/>
    <n v="10"/>
    <n v="350"/>
    <n v="411950"/>
    <n v="57673"/>
    <n v="354277"/>
    <n v="306020"/>
    <n v="48257"/>
    <n v="0.13621262458471761"/>
    <x v="15"/>
    <n v="11"/>
    <x v="9"/>
    <x v="3"/>
    <x v="0"/>
  </r>
  <r>
    <x v="0"/>
    <x v="2"/>
    <x v="2"/>
    <x v="3"/>
    <n v="1922"/>
    <n v="10"/>
    <n v="350"/>
    <n v="672700"/>
    <n v="94178"/>
    <n v="578522"/>
    <n v="499720"/>
    <n v="78802"/>
    <n v="0.13621262458471761"/>
    <x v="11"/>
    <n v="11"/>
    <x v="9"/>
    <x v="3"/>
    <x v="1"/>
  </r>
  <r>
    <x v="3"/>
    <x v="3"/>
    <x v="3"/>
    <x v="3"/>
    <n v="1575"/>
    <n v="120"/>
    <n v="125"/>
    <n v="196875"/>
    <n v="27562.5"/>
    <n v="169312.5"/>
    <n v="189000"/>
    <n v="-19687.5"/>
    <n v="-0.11627906976744186"/>
    <x v="8"/>
    <n v="2"/>
    <x v="8"/>
    <x v="0"/>
    <x v="0"/>
  </r>
  <r>
    <x v="0"/>
    <x v="4"/>
    <x v="3"/>
    <x v="3"/>
    <n v="606"/>
    <n v="120"/>
    <n v="20"/>
    <n v="12120"/>
    <n v="1696.8000000000002"/>
    <n v="10423.200000000001"/>
    <n v="6060"/>
    <n v="4363.2000000000007"/>
    <n v="0.41860465116279072"/>
    <x v="13"/>
    <n v="4"/>
    <x v="10"/>
    <x v="2"/>
    <x v="0"/>
  </r>
  <r>
    <x v="4"/>
    <x v="4"/>
    <x v="3"/>
    <x v="3"/>
    <n v="2460"/>
    <n v="120"/>
    <n v="300"/>
    <n v="738000"/>
    <n v="103320"/>
    <n v="634680"/>
    <n v="615000"/>
    <n v="19680"/>
    <n v="3.1007751937984496E-2"/>
    <x v="4"/>
    <n v="7"/>
    <x v="4"/>
    <x v="1"/>
    <x v="0"/>
  </r>
  <r>
    <x v="4"/>
    <x v="0"/>
    <x v="3"/>
    <x v="3"/>
    <n v="269"/>
    <n v="120"/>
    <n v="300"/>
    <n v="80700"/>
    <n v="11298"/>
    <n v="69402"/>
    <n v="67250"/>
    <n v="2152"/>
    <n v="3.1007751937984496E-2"/>
    <x v="7"/>
    <n v="10"/>
    <x v="7"/>
    <x v="3"/>
    <x v="1"/>
  </r>
  <r>
    <x v="4"/>
    <x v="1"/>
    <x v="3"/>
    <x v="3"/>
    <n v="2536"/>
    <n v="120"/>
    <n v="300"/>
    <n v="760800"/>
    <n v="106512"/>
    <n v="654288"/>
    <n v="634000"/>
    <n v="20288"/>
    <n v="3.1007751937984496E-2"/>
    <x v="11"/>
    <n v="11"/>
    <x v="9"/>
    <x v="3"/>
    <x v="1"/>
  </r>
  <r>
    <x v="0"/>
    <x v="3"/>
    <x v="4"/>
    <x v="3"/>
    <n v="2903"/>
    <n v="250"/>
    <n v="7"/>
    <n v="20321"/>
    <n v="2844.94"/>
    <n v="17476.060000000001"/>
    <n v="14515"/>
    <n v="2961.0600000000013"/>
    <n v="0.16943521594684391"/>
    <x v="3"/>
    <n v="3"/>
    <x v="3"/>
    <x v="2"/>
    <x v="0"/>
  </r>
  <r>
    <x v="4"/>
    <x v="4"/>
    <x v="4"/>
    <x v="3"/>
    <n v="2541"/>
    <n v="250"/>
    <n v="300"/>
    <n v="762300"/>
    <n v="106722"/>
    <n v="655578"/>
    <n v="635250"/>
    <n v="20328"/>
    <n v="3.1007751937984496E-2"/>
    <x v="5"/>
    <n v="8"/>
    <x v="5"/>
    <x v="1"/>
    <x v="0"/>
  </r>
  <r>
    <x v="4"/>
    <x v="0"/>
    <x v="4"/>
    <x v="3"/>
    <n v="269"/>
    <n v="250"/>
    <n v="300"/>
    <n v="80700"/>
    <n v="11298"/>
    <n v="69402"/>
    <n v="67250"/>
    <n v="2152"/>
    <n v="3.1007751937984496E-2"/>
    <x v="7"/>
    <n v="10"/>
    <x v="7"/>
    <x v="3"/>
    <x v="1"/>
  </r>
  <r>
    <x v="4"/>
    <x v="0"/>
    <x v="4"/>
    <x v="3"/>
    <n v="1496"/>
    <n v="250"/>
    <n v="300"/>
    <n v="448800"/>
    <n v="62832"/>
    <n v="385968"/>
    <n v="374000"/>
    <n v="11968"/>
    <n v="3.1007751937984496E-2"/>
    <x v="10"/>
    <n v="10"/>
    <x v="7"/>
    <x v="3"/>
    <x v="0"/>
  </r>
  <r>
    <x v="4"/>
    <x v="4"/>
    <x v="4"/>
    <x v="3"/>
    <n v="1010"/>
    <n v="250"/>
    <n v="300"/>
    <n v="303000"/>
    <n v="42420"/>
    <n v="260580"/>
    <n v="252500"/>
    <n v="8080"/>
    <n v="3.1007751937984496E-2"/>
    <x v="10"/>
    <n v="10"/>
    <x v="7"/>
    <x v="3"/>
    <x v="0"/>
  </r>
  <r>
    <x v="0"/>
    <x v="2"/>
    <x v="4"/>
    <x v="3"/>
    <n v="1281"/>
    <n v="250"/>
    <n v="350"/>
    <n v="448350"/>
    <n v="62769"/>
    <n v="385581"/>
    <n v="333060"/>
    <n v="52521"/>
    <n v="0.13621262458471761"/>
    <x v="12"/>
    <n v="12"/>
    <x v="2"/>
    <x v="0"/>
    <x v="1"/>
  </r>
  <r>
    <x v="4"/>
    <x v="0"/>
    <x v="5"/>
    <x v="3"/>
    <n v="888"/>
    <n v="260"/>
    <n v="300"/>
    <n v="266400"/>
    <n v="37296"/>
    <n v="229104"/>
    <n v="222000"/>
    <n v="7104"/>
    <n v="3.1007751937984496E-2"/>
    <x v="3"/>
    <n v="3"/>
    <x v="3"/>
    <x v="2"/>
    <x v="0"/>
  </r>
  <r>
    <x v="3"/>
    <x v="4"/>
    <x v="5"/>
    <x v="3"/>
    <n v="2844"/>
    <n v="260"/>
    <n v="125"/>
    <n v="355500"/>
    <n v="49770"/>
    <n v="305730"/>
    <n v="341280"/>
    <n v="-35550"/>
    <n v="-0.11627906976744186"/>
    <x v="14"/>
    <n v="5"/>
    <x v="11"/>
    <x v="2"/>
    <x v="0"/>
  </r>
  <r>
    <x v="2"/>
    <x v="2"/>
    <x v="5"/>
    <x v="3"/>
    <n v="2475"/>
    <n v="260"/>
    <n v="12"/>
    <n v="29700"/>
    <n v="4158"/>
    <n v="25542"/>
    <n v="7425"/>
    <n v="18117"/>
    <n v="0.70930232558139539"/>
    <x v="5"/>
    <n v="8"/>
    <x v="5"/>
    <x v="1"/>
    <x v="0"/>
  </r>
  <r>
    <x v="1"/>
    <x v="0"/>
    <x v="5"/>
    <x v="3"/>
    <n v="1743"/>
    <n v="260"/>
    <n v="15"/>
    <n v="26145"/>
    <n v="3660.3"/>
    <n v="22484.7"/>
    <n v="17430"/>
    <n v="5054.7000000000007"/>
    <n v="0.22480620155038764"/>
    <x v="7"/>
    <n v="10"/>
    <x v="7"/>
    <x v="3"/>
    <x v="1"/>
  </r>
  <r>
    <x v="2"/>
    <x v="4"/>
    <x v="5"/>
    <x v="3"/>
    <n v="2914"/>
    <n v="260"/>
    <n v="12"/>
    <n v="34968"/>
    <n v="4895.5200000000004"/>
    <n v="30072.48"/>
    <n v="8742"/>
    <n v="21330.48"/>
    <n v="0.70930232558139539"/>
    <x v="10"/>
    <n v="10"/>
    <x v="7"/>
    <x v="3"/>
    <x v="0"/>
  </r>
  <r>
    <x v="0"/>
    <x v="2"/>
    <x v="5"/>
    <x v="3"/>
    <n v="1731"/>
    <n v="260"/>
    <n v="7"/>
    <n v="12117"/>
    <n v="1696.38"/>
    <n v="10420.619999999999"/>
    <n v="8655"/>
    <n v="1765.619999999999"/>
    <n v="0.16943521594684377"/>
    <x v="10"/>
    <n v="10"/>
    <x v="7"/>
    <x v="3"/>
    <x v="0"/>
  </r>
  <r>
    <x v="0"/>
    <x v="3"/>
    <x v="5"/>
    <x v="3"/>
    <n v="1727"/>
    <n v="260"/>
    <n v="7"/>
    <n v="12089"/>
    <n v="1692.46"/>
    <n v="10396.540000000001"/>
    <n v="8635"/>
    <n v="1761.5400000000009"/>
    <n v="0.16943521594684394"/>
    <x v="7"/>
    <n v="10"/>
    <x v="7"/>
    <x v="3"/>
    <x v="1"/>
  </r>
  <r>
    <x v="1"/>
    <x v="3"/>
    <x v="5"/>
    <x v="3"/>
    <n v="1870"/>
    <n v="260"/>
    <n v="15"/>
    <n v="28050"/>
    <n v="3927"/>
    <n v="24123"/>
    <n v="18700"/>
    <n v="5423"/>
    <n v="0.22480620155038761"/>
    <x v="11"/>
    <n v="11"/>
    <x v="9"/>
    <x v="3"/>
    <x v="1"/>
  </r>
  <r>
    <x v="3"/>
    <x v="2"/>
    <x v="0"/>
    <x v="3"/>
    <n v="1174"/>
    <n v="3"/>
    <n v="125"/>
    <n v="146750"/>
    <n v="22012.5"/>
    <n v="124737.5"/>
    <n v="140880"/>
    <n v="-16142.5"/>
    <n v="-0.12941176470588237"/>
    <x v="5"/>
    <n v="8"/>
    <x v="5"/>
    <x v="1"/>
    <x v="0"/>
  </r>
  <r>
    <x v="3"/>
    <x v="1"/>
    <x v="0"/>
    <x v="3"/>
    <n v="2767"/>
    <n v="3"/>
    <n v="125"/>
    <n v="345875"/>
    <n v="51881.25"/>
    <n v="293993.75"/>
    <n v="332040"/>
    <n v="-38046.25"/>
    <n v="-0.12941176470588237"/>
    <x v="5"/>
    <n v="8"/>
    <x v="5"/>
    <x v="1"/>
    <x v="0"/>
  </r>
  <r>
    <x v="3"/>
    <x v="1"/>
    <x v="0"/>
    <x v="3"/>
    <n v="1085"/>
    <n v="3"/>
    <n v="125"/>
    <n v="135625"/>
    <n v="20343.75"/>
    <n v="115281.25"/>
    <n v="130200"/>
    <n v="-14918.75"/>
    <n v="-0.12941176470588237"/>
    <x v="10"/>
    <n v="10"/>
    <x v="7"/>
    <x v="3"/>
    <x v="0"/>
  </r>
  <r>
    <x v="4"/>
    <x v="3"/>
    <x v="1"/>
    <x v="3"/>
    <n v="546"/>
    <n v="5"/>
    <n v="300"/>
    <n v="163800"/>
    <n v="24570"/>
    <n v="139230"/>
    <n v="136500"/>
    <n v="2730"/>
    <n v="1.9607843137254902E-2"/>
    <x v="10"/>
    <n v="10"/>
    <x v="7"/>
    <x v="3"/>
    <x v="0"/>
  </r>
  <r>
    <x v="0"/>
    <x v="1"/>
    <x v="2"/>
    <x v="3"/>
    <n v="1158"/>
    <n v="10"/>
    <n v="20"/>
    <n v="23160"/>
    <n v="3474"/>
    <n v="19686"/>
    <n v="11580"/>
    <n v="8106"/>
    <n v="0.41176470588235292"/>
    <x v="3"/>
    <n v="3"/>
    <x v="3"/>
    <x v="2"/>
    <x v="0"/>
  </r>
  <r>
    <x v="1"/>
    <x v="0"/>
    <x v="2"/>
    <x v="3"/>
    <n v="1614"/>
    <n v="10"/>
    <n v="15"/>
    <n v="24210"/>
    <n v="3631.5"/>
    <n v="20578.5"/>
    <n v="16140"/>
    <n v="4438.5"/>
    <n v="0.21568627450980393"/>
    <x v="13"/>
    <n v="4"/>
    <x v="10"/>
    <x v="2"/>
    <x v="0"/>
  </r>
  <r>
    <x v="0"/>
    <x v="3"/>
    <x v="2"/>
    <x v="3"/>
    <n v="2535"/>
    <n v="10"/>
    <n v="7"/>
    <n v="17745"/>
    <n v="2661.75"/>
    <n v="15083.25"/>
    <n v="12675"/>
    <n v="2408.25"/>
    <n v="0.15966386554621848"/>
    <x v="13"/>
    <n v="4"/>
    <x v="10"/>
    <x v="2"/>
    <x v="0"/>
  </r>
  <r>
    <x v="0"/>
    <x v="3"/>
    <x v="2"/>
    <x v="3"/>
    <n v="2851"/>
    <n v="10"/>
    <n v="350"/>
    <n v="997850"/>
    <n v="149677.5"/>
    <n v="848172.5"/>
    <n v="741260"/>
    <n v="106912.5"/>
    <n v="0.12605042016806722"/>
    <x v="14"/>
    <n v="5"/>
    <x v="11"/>
    <x v="2"/>
    <x v="0"/>
  </r>
  <r>
    <x v="1"/>
    <x v="0"/>
    <x v="2"/>
    <x v="3"/>
    <n v="2559"/>
    <n v="10"/>
    <n v="15"/>
    <n v="38385"/>
    <n v="5757.75"/>
    <n v="32627.25"/>
    <n v="25590"/>
    <n v="7037.25"/>
    <n v="0.21568627450980393"/>
    <x v="5"/>
    <n v="8"/>
    <x v="5"/>
    <x v="1"/>
    <x v="0"/>
  </r>
  <r>
    <x v="0"/>
    <x v="4"/>
    <x v="2"/>
    <x v="3"/>
    <n v="267"/>
    <n v="10"/>
    <n v="20"/>
    <n v="5340"/>
    <n v="801"/>
    <n v="4539"/>
    <n v="2670"/>
    <n v="1869"/>
    <n v="0.41176470588235292"/>
    <x v="7"/>
    <n v="10"/>
    <x v="7"/>
    <x v="3"/>
    <x v="1"/>
  </r>
  <r>
    <x v="3"/>
    <x v="1"/>
    <x v="2"/>
    <x v="3"/>
    <n v="1085"/>
    <n v="10"/>
    <n v="125"/>
    <n v="135625"/>
    <n v="20343.75"/>
    <n v="115281.25"/>
    <n v="130200"/>
    <n v="-14918.75"/>
    <n v="-0.12941176470588237"/>
    <x v="10"/>
    <n v="10"/>
    <x v="7"/>
    <x v="3"/>
    <x v="0"/>
  </r>
  <r>
    <x v="1"/>
    <x v="1"/>
    <x v="2"/>
    <x v="3"/>
    <n v="1175"/>
    <n v="10"/>
    <n v="15"/>
    <n v="17625"/>
    <n v="2643.75"/>
    <n v="14981.25"/>
    <n v="11750"/>
    <n v="3231.25"/>
    <n v="0.21568627450980393"/>
    <x v="10"/>
    <n v="10"/>
    <x v="7"/>
    <x v="3"/>
    <x v="0"/>
  </r>
  <r>
    <x v="0"/>
    <x v="4"/>
    <x v="2"/>
    <x v="3"/>
    <n v="2007"/>
    <n v="10"/>
    <n v="350"/>
    <n v="702450"/>
    <n v="105367.5"/>
    <n v="597082.5"/>
    <n v="521820"/>
    <n v="75262.5"/>
    <n v="0.12605042016806722"/>
    <x v="11"/>
    <n v="11"/>
    <x v="9"/>
    <x v="3"/>
    <x v="1"/>
  </r>
  <r>
    <x v="0"/>
    <x v="3"/>
    <x v="2"/>
    <x v="3"/>
    <n v="2151"/>
    <n v="10"/>
    <n v="350"/>
    <n v="752850"/>
    <n v="112927.5"/>
    <n v="639922.5"/>
    <n v="559260"/>
    <n v="80662.5"/>
    <n v="0.12605042016806722"/>
    <x v="11"/>
    <n v="11"/>
    <x v="9"/>
    <x v="3"/>
    <x v="1"/>
  </r>
  <r>
    <x v="2"/>
    <x v="4"/>
    <x v="2"/>
    <x v="3"/>
    <n v="914"/>
    <n v="10"/>
    <n v="12"/>
    <n v="10968"/>
    <n v="1645.2"/>
    <n v="9322.7999999999993"/>
    <n v="2742"/>
    <n v="6580.7999999999993"/>
    <n v="0.70588235294117641"/>
    <x v="2"/>
    <n v="12"/>
    <x v="2"/>
    <x v="0"/>
    <x v="0"/>
  </r>
  <r>
    <x v="0"/>
    <x v="2"/>
    <x v="2"/>
    <x v="3"/>
    <n v="293"/>
    <n v="10"/>
    <n v="20"/>
    <n v="5860"/>
    <n v="879"/>
    <n v="4981"/>
    <n v="2930"/>
    <n v="2051"/>
    <n v="0.41176470588235292"/>
    <x v="2"/>
    <n v="12"/>
    <x v="2"/>
    <x v="0"/>
    <x v="0"/>
  </r>
  <r>
    <x v="2"/>
    <x v="3"/>
    <x v="3"/>
    <x v="3"/>
    <n v="500"/>
    <n v="120"/>
    <n v="12"/>
    <n v="6000"/>
    <n v="900"/>
    <n v="5100"/>
    <n v="1500"/>
    <n v="3600"/>
    <n v="0.70588235294117652"/>
    <x v="3"/>
    <n v="3"/>
    <x v="3"/>
    <x v="2"/>
    <x v="0"/>
  </r>
  <r>
    <x v="1"/>
    <x v="2"/>
    <x v="3"/>
    <x v="3"/>
    <n v="2826"/>
    <n v="120"/>
    <n v="15"/>
    <n v="42390"/>
    <n v="6358.5"/>
    <n v="36031.5"/>
    <n v="28260"/>
    <n v="7771.5"/>
    <n v="0.21568627450980393"/>
    <x v="14"/>
    <n v="5"/>
    <x v="11"/>
    <x v="2"/>
    <x v="0"/>
  </r>
  <r>
    <x v="3"/>
    <x v="2"/>
    <x v="3"/>
    <x v="3"/>
    <n v="663"/>
    <n v="120"/>
    <n v="125"/>
    <n v="82875"/>
    <n v="12431.25"/>
    <n v="70443.75"/>
    <n v="79560"/>
    <n v="-9116.25"/>
    <n v="-0.12941176470588237"/>
    <x v="6"/>
    <n v="9"/>
    <x v="6"/>
    <x v="3"/>
    <x v="0"/>
  </r>
  <r>
    <x v="4"/>
    <x v="4"/>
    <x v="3"/>
    <x v="3"/>
    <n v="2574"/>
    <n v="120"/>
    <n v="300"/>
    <n v="772200"/>
    <n v="115830"/>
    <n v="656370"/>
    <n v="643500"/>
    <n v="12870"/>
    <n v="1.9607843137254902E-2"/>
    <x v="11"/>
    <n v="11"/>
    <x v="9"/>
    <x v="3"/>
    <x v="1"/>
  </r>
  <r>
    <x v="3"/>
    <x v="4"/>
    <x v="3"/>
    <x v="3"/>
    <n v="2438"/>
    <n v="120"/>
    <n v="125"/>
    <n v="304750"/>
    <n v="45712.5"/>
    <n v="259037.5"/>
    <n v="292560"/>
    <n v="-33522.5"/>
    <n v="-0.12941176470588237"/>
    <x v="12"/>
    <n v="12"/>
    <x v="2"/>
    <x v="0"/>
    <x v="1"/>
  </r>
  <r>
    <x v="2"/>
    <x v="4"/>
    <x v="3"/>
    <x v="3"/>
    <n v="914"/>
    <n v="120"/>
    <n v="12"/>
    <n v="10968"/>
    <n v="1645.2"/>
    <n v="9322.7999999999993"/>
    <n v="2742"/>
    <n v="6580.7999999999993"/>
    <n v="0.70588235294117641"/>
    <x v="2"/>
    <n v="12"/>
    <x v="2"/>
    <x v="0"/>
    <x v="0"/>
  </r>
  <r>
    <x v="0"/>
    <x v="0"/>
    <x v="4"/>
    <x v="3"/>
    <n v="865.5"/>
    <n v="250"/>
    <n v="20"/>
    <n v="17310"/>
    <n v="2596.5"/>
    <n v="14713.5"/>
    <n v="8655"/>
    <n v="6058.5"/>
    <n v="0.41176470588235292"/>
    <x v="4"/>
    <n v="7"/>
    <x v="4"/>
    <x v="1"/>
    <x v="0"/>
  </r>
  <r>
    <x v="1"/>
    <x v="1"/>
    <x v="4"/>
    <x v="3"/>
    <n v="492"/>
    <n v="250"/>
    <n v="15"/>
    <n v="7380"/>
    <n v="1107"/>
    <n v="6273"/>
    <n v="4920"/>
    <n v="1353"/>
    <n v="0.21568627450980393"/>
    <x v="4"/>
    <n v="7"/>
    <x v="4"/>
    <x v="1"/>
    <x v="0"/>
  </r>
  <r>
    <x v="0"/>
    <x v="4"/>
    <x v="4"/>
    <x v="3"/>
    <n v="267"/>
    <n v="250"/>
    <n v="20"/>
    <n v="5340"/>
    <n v="801"/>
    <n v="4539"/>
    <n v="2670"/>
    <n v="1869"/>
    <n v="0.41176470588235292"/>
    <x v="7"/>
    <n v="10"/>
    <x v="7"/>
    <x v="3"/>
    <x v="1"/>
  </r>
  <r>
    <x v="1"/>
    <x v="1"/>
    <x v="4"/>
    <x v="3"/>
    <n v="1175"/>
    <n v="250"/>
    <n v="15"/>
    <n v="17625"/>
    <n v="2643.75"/>
    <n v="14981.25"/>
    <n v="11750"/>
    <n v="3231.25"/>
    <n v="0.21568627450980393"/>
    <x v="10"/>
    <n v="10"/>
    <x v="7"/>
    <x v="3"/>
    <x v="0"/>
  </r>
  <r>
    <x v="3"/>
    <x v="0"/>
    <x v="4"/>
    <x v="3"/>
    <n v="2954"/>
    <n v="250"/>
    <n v="125"/>
    <n v="369250"/>
    <n v="55387.5"/>
    <n v="313862.5"/>
    <n v="354480"/>
    <n v="-40617.5"/>
    <n v="-0.12941176470588237"/>
    <x v="11"/>
    <n v="11"/>
    <x v="9"/>
    <x v="3"/>
    <x v="1"/>
  </r>
  <r>
    <x v="3"/>
    <x v="1"/>
    <x v="4"/>
    <x v="3"/>
    <n v="552"/>
    <n v="250"/>
    <n v="125"/>
    <n v="69000"/>
    <n v="10350"/>
    <n v="58650"/>
    <n v="66240"/>
    <n v="-7590"/>
    <n v="-0.12941176470588237"/>
    <x v="15"/>
    <n v="11"/>
    <x v="9"/>
    <x v="3"/>
    <x v="0"/>
  </r>
  <r>
    <x v="0"/>
    <x v="2"/>
    <x v="4"/>
    <x v="3"/>
    <n v="293"/>
    <n v="250"/>
    <n v="20"/>
    <n v="5860"/>
    <n v="879"/>
    <n v="4981"/>
    <n v="2930"/>
    <n v="2051"/>
    <n v="0.41176470588235292"/>
    <x v="2"/>
    <n v="12"/>
    <x v="2"/>
    <x v="0"/>
    <x v="0"/>
  </r>
  <r>
    <x v="4"/>
    <x v="2"/>
    <x v="5"/>
    <x v="3"/>
    <n v="2475"/>
    <n v="260"/>
    <n v="300"/>
    <n v="742500"/>
    <n v="111375"/>
    <n v="631125"/>
    <n v="618750"/>
    <n v="12375"/>
    <n v="1.9607843137254902E-2"/>
    <x v="3"/>
    <n v="3"/>
    <x v="3"/>
    <x v="2"/>
    <x v="0"/>
  </r>
  <r>
    <x v="4"/>
    <x v="3"/>
    <x v="5"/>
    <x v="3"/>
    <n v="546"/>
    <n v="260"/>
    <n v="300"/>
    <n v="163800"/>
    <n v="24570"/>
    <n v="139230"/>
    <n v="136500"/>
    <n v="2730"/>
    <n v="1.9607843137254902E-2"/>
    <x v="10"/>
    <n v="10"/>
    <x v="7"/>
    <x v="3"/>
    <x v="0"/>
  </r>
  <r>
    <x v="0"/>
    <x v="3"/>
    <x v="1"/>
    <x v="3"/>
    <n v="1368"/>
    <n v="5"/>
    <n v="7"/>
    <n v="9576"/>
    <n v="1436.4"/>
    <n v="8139.6"/>
    <n v="6840"/>
    <n v="1299.6000000000004"/>
    <n v="0.15966386554621853"/>
    <x v="8"/>
    <n v="2"/>
    <x v="8"/>
    <x v="0"/>
    <x v="0"/>
  </r>
  <r>
    <x v="0"/>
    <x v="0"/>
    <x v="2"/>
    <x v="3"/>
    <n v="723"/>
    <n v="10"/>
    <n v="7"/>
    <n v="5061"/>
    <n v="759.15000000000009"/>
    <n v="4301.8500000000004"/>
    <n v="3615"/>
    <n v="686.85000000000014"/>
    <n v="0.1596638655462185"/>
    <x v="13"/>
    <n v="4"/>
    <x v="10"/>
    <x v="2"/>
    <x v="0"/>
  </r>
  <r>
    <x v="2"/>
    <x v="4"/>
    <x v="4"/>
    <x v="3"/>
    <n v="1806"/>
    <n v="250"/>
    <n v="12"/>
    <n v="21672"/>
    <n v="3250.8"/>
    <n v="18421.2"/>
    <n v="5418"/>
    <n v="13003.2"/>
    <n v="0.70588235294117652"/>
    <x v="14"/>
    <n v="5"/>
    <x v="11"/>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EEBAB1-9EB8-49E6-B4BA-62341884E92A}"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8" rowHeaderCaption="Product">
  <location ref="A66:D73" firstHeaderRow="0" firstDataRow="1" firstDataCol="1"/>
  <pivotFields count="23">
    <pivotField showAll="0"/>
    <pivotField showAll="0"/>
    <pivotField axis="axisRow" showAll="0" sortType="descending">
      <items count="7">
        <item x="5"/>
        <item x="0"/>
        <item x="1"/>
        <item x="2"/>
        <item x="3"/>
        <item x="4"/>
        <item t="default"/>
      </items>
      <autoSortScope>
        <pivotArea dataOnly="0" outline="0" fieldPosition="0">
          <references count="1">
            <reference field="4294967294" count="1" selected="0">
              <x v="0"/>
            </reference>
          </references>
        </pivotArea>
      </autoSortScope>
    </pivotField>
    <pivotField showAll="0"/>
    <pivotField numFmtId="1" showAll="0"/>
    <pivotField numFmtId="166" showAll="0"/>
    <pivotField numFmtId="166" showAll="0"/>
    <pivotField numFmtId="166" showAll="0"/>
    <pivotField numFmtId="166" showAll="0"/>
    <pivotField dataField="1" numFmtId="166" showAll="0"/>
    <pivotField dataField="1" numFmtId="166" showAll="0"/>
    <pivotField numFmtId="166" showAll="0"/>
    <pivotField numFmtId="9" showAll="0"/>
    <pivotField showAll="0">
      <items count="17">
        <item x="9"/>
        <item x="7"/>
        <item x="11"/>
        <item x="12"/>
        <item x="0"/>
        <item x="8"/>
        <item x="3"/>
        <item x="13"/>
        <item x="14"/>
        <item x="1"/>
        <item x="4"/>
        <item x="5"/>
        <item x="6"/>
        <item x="10"/>
        <item x="15"/>
        <item x="2"/>
        <item t="default"/>
      </items>
    </pivotField>
    <pivotField numFmtId="1"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s>
  <rowFields count="1">
    <field x="2"/>
  </rowFields>
  <rowItems count="7">
    <i>
      <x v="3"/>
    </i>
    <i>
      <x v="5"/>
    </i>
    <i>
      <x/>
    </i>
    <i>
      <x v="1"/>
    </i>
    <i>
      <x v="4"/>
    </i>
    <i>
      <x v="2"/>
    </i>
    <i t="grand">
      <x/>
    </i>
  </rowItems>
  <colFields count="1">
    <field x="-2"/>
  </colFields>
  <colItems count="3">
    <i>
      <x/>
    </i>
    <i i="1">
      <x v="1"/>
    </i>
    <i i="2">
      <x v="2"/>
    </i>
  </colItems>
  <dataFields count="3">
    <dataField name="Total Sales" fld="9" baseField="2" baseItem="3" numFmtId="166"/>
    <dataField name="Total COGS" fld="10" baseField="2" baseItem="3" numFmtId="166"/>
    <dataField name="Gross Profit Margin" fld="21" baseField="2" baseItem="0" numFmtId="10"/>
  </dataFields>
  <chartFormats count="15">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5"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1"/>
          </reference>
        </references>
      </pivotArea>
    </chartFormat>
    <chartFormat chart="5" format="5" series="1">
      <pivotArea type="data" outline="0" fieldPosition="0">
        <references count="1">
          <reference field="4294967294" count="1" selected="0">
            <x v="2"/>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2"/>
          </reference>
        </references>
      </pivotArea>
    </chartFormat>
    <chartFormat chart="11" format="6"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1"/>
          </reference>
        </references>
      </pivotArea>
    </chartFormat>
    <chartFormat chart="11" format="8" series="1">
      <pivotArea type="data" outline="0" fieldPosition="0">
        <references count="1">
          <reference field="4294967294" count="1" selected="0">
            <x v="2"/>
          </reference>
        </references>
      </pivotArea>
    </chartFormat>
    <chartFormat chart="13" format="3"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1"/>
          </reference>
        </references>
      </pivotArea>
    </chartFormat>
    <chartFormat chart="13"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13" type="dateBetween" evalOrder="-1" id="115" name="Date">
      <autoFilter ref="A1">
        <filterColumn colId="0">
          <customFilters and="1">
            <customFilter operator="greaterThanOrEqual" val="41640"/>
            <customFilter operator="lessThanOrEqual" val="420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D14EF0-DE99-4DB7-8748-A69352EB78B4}" name="PivotTable4"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5">
  <location ref="A129:B136" firstHeaderRow="1" firstDataRow="1" firstDataCol="1"/>
  <pivotFields count="23">
    <pivotField showAll="0"/>
    <pivotField showAll="0"/>
    <pivotField axis="axisRow" showAll="0" sortType="descending">
      <items count="7">
        <item x="5"/>
        <item x="0"/>
        <item x="1"/>
        <item x="2"/>
        <item x="3"/>
        <item x="4"/>
        <item t="default"/>
      </items>
      <autoSortScope>
        <pivotArea dataOnly="0" outline="0" fieldPosition="0">
          <references count="1">
            <reference field="4294967294" count="1" selected="0">
              <x v="0"/>
            </reference>
          </references>
        </pivotArea>
      </autoSortScope>
    </pivotField>
    <pivotField showAll="0"/>
    <pivotField numFmtId="1" showAll="0"/>
    <pivotField numFmtId="166" showAll="0"/>
    <pivotField numFmtId="166" showAll="0"/>
    <pivotField numFmtId="166" showAll="0"/>
    <pivotField dataField="1" numFmtId="166" showAll="0"/>
    <pivotField numFmtId="166" showAll="0"/>
    <pivotField numFmtId="166" showAll="0"/>
    <pivotField numFmtId="166" showAll="0"/>
    <pivotField numFmtId="9" showAll="0"/>
    <pivotField showAll="0">
      <items count="17">
        <item x="9"/>
        <item x="7"/>
        <item x="11"/>
        <item x="12"/>
        <item x="0"/>
        <item x="8"/>
        <item x="3"/>
        <item x="13"/>
        <item x="14"/>
        <item x="1"/>
        <item x="4"/>
        <item x="5"/>
        <item x="6"/>
        <item x="10"/>
        <item x="15"/>
        <item x="2"/>
        <item t="default"/>
      </items>
    </pivotField>
    <pivotField numFmtId="1"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7">
    <i>
      <x v="3"/>
    </i>
    <i>
      <x/>
    </i>
    <i>
      <x v="5"/>
    </i>
    <i>
      <x v="1"/>
    </i>
    <i>
      <x v="4"/>
    </i>
    <i>
      <x v="2"/>
    </i>
    <i t="grand">
      <x/>
    </i>
  </rowItems>
  <colItems count="1">
    <i/>
  </colItems>
  <dataFields count="1">
    <dataField name="Sum of Discounts" fld="8" baseField="2" baseItem="3" numFmtId="166"/>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3" type="dateBetween" evalOrder="-1" id="26" name="Date">
      <autoFilter ref="A1">
        <filterColumn colId="0">
          <customFilters and="1">
            <customFilter operator="greaterThanOrEqual" val="41640"/>
            <customFilter operator="lessThanOrEqual" val="420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AC6B90-63AD-4165-85F4-328D72760DA7}" name="PivotTable5" cacheId="0" dataPosition="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0">
  <location ref="A78:F85" firstHeaderRow="1" firstDataRow="2" firstDataCol="1"/>
  <pivotFields count="23">
    <pivotField axis="axisRow" showAll="0" sortType="descending">
      <items count="6">
        <item x="2"/>
        <item x="3"/>
        <item x="0"/>
        <item x="1"/>
        <item x="4"/>
        <item t="default"/>
      </items>
      <autoSortScope>
        <pivotArea dataOnly="0" outline="0" fieldPosition="0">
          <references count="2">
            <reference field="4294967294" count="1" selected="0">
              <x v="0"/>
            </reference>
            <reference field="3" count="1" selected="0">
              <x v="0"/>
            </reference>
          </references>
        </pivotArea>
      </autoSortScope>
    </pivotField>
    <pivotField showAll="0"/>
    <pivotField showAll="0"/>
    <pivotField axis="axisCol" showAll="0">
      <items count="5">
        <item x="3"/>
        <item x="2"/>
        <item x="1"/>
        <item x="0"/>
        <item t="default"/>
      </items>
    </pivotField>
    <pivotField numFmtId="1" showAll="0"/>
    <pivotField numFmtId="166" showAll="0"/>
    <pivotField numFmtId="166" showAll="0"/>
    <pivotField numFmtId="166" showAll="0"/>
    <pivotField numFmtId="166" showAll="0"/>
    <pivotField dataField="1" numFmtId="166" showAll="0"/>
    <pivotField numFmtId="166" showAll="0"/>
    <pivotField numFmtId="166" showAll="0"/>
    <pivotField numFmtId="9" showAll="0"/>
    <pivotField showAll="0">
      <items count="17">
        <item x="9"/>
        <item x="7"/>
        <item x="11"/>
        <item x="12"/>
        <item x="0"/>
        <item x="8"/>
        <item x="3"/>
        <item x="13"/>
        <item x="14"/>
        <item x="1"/>
        <item x="4"/>
        <item x="5"/>
        <item x="6"/>
        <item x="10"/>
        <item x="15"/>
        <item x="2"/>
        <item t="default"/>
      </items>
    </pivotField>
    <pivotField numFmtId="1"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6">
    <i>
      <x v="2"/>
    </i>
    <i>
      <x v="4"/>
    </i>
    <i>
      <x v="1"/>
    </i>
    <i>
      <x v="3"/>
    </i>
    <i>
      <x/>
    </i>
    <i t="grand">
      <x/>
    </i>
  </rowItems>
  <colFields count="1">
    <field x="3"/>
  </colFields>
  <colItems count="5">
    <i>
      <x/>
    </i>
    <i>
      <x v="1"/>
    </i>
    <i>
      <x v="2"/>
    </i>
    <i>
      <x v="3"/>
    </i>
    <i t="grand">
      <x/>
    </i>
  </colItems>
  <dataFields count="1">
    <dataField name="Sum of  Sales" fld="9" baseField="3" baseItem="2" numFmtId="166"/>
  </dataFields>
  <chartFormats count="12">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2" format="3" series="1">
      <pivotArea type="data" outline="0" fieldPosition="0">
        <references count="2">
          <reference field="4294967294" count="1" selected="0">
            <x v="0"/>
          </reference>
          <reference field="3" count="1" selected="0">
            <x v="3"/>
          </reference>
        </references>
      </pivotArea>
    </chartFormat>
    <chartFormat chart="6" format="8" series="1">
      <pivotArea type="data" outline="0" fieldPosition="0">
        <references count="2">
          <reference field="4294967294" count="1" selected="0">
            <x v="0"/>
          </reference>
          <reference field="3" count="1" selected="0">
            <x v="0"/>
          </reference>
        </references>
      </pivotArea>
    </chartFormat>
    <chartFormat chart="6" format="9" series="1">
      <pivotArea type="data" outline="0" fieldPosition="0">
        <references count="2">
          <reference field="4294967294" count="1" selected="0">
            <x v="0"/>
          </reference>
          <reference field="3" count="1" selected="0">
            <x v="1"/>
          </reference>
        </references>
      </pivotArea>
    </chartFormat>
    <chartFormat chart="6" format="10" series="1">
      <pivotArea type="data" outline="0" fieldPosition="0">
        <references count="2">
          <reference field="4294967294" count="1" selected="0">
            <x v="0"/>
          </reference>
          <reference field="3" count="1" selected="0">
            <x v="2"/>
          </reference>
        </references>
      </pivotArea>
    </chartFormat>
    <chartFormat chart="6" format="11" series="1">
      <pivotArea type="data" outline="0" fieldPosition="0">
        <references count="2">
          <reference field="4294967294" count="1" selected="0">
            <x v="0"/>
          </reference>
          <reference field="3" count="1" selected="0">
            <x v="3"/>
          </reference>
        </references>
      </pivotArea>
    </chartFormat>
    <chartFormat chart="8" format="4" series="1">
      <pivotArea type="data" outline="0" fieldPosition="0">
        <references count="2">
          <reference field="4294967294" count="1" selected="0">
            <x v="0"/>
          </reference>
          <reference field="3" count="1" selected="0">
            <x v="0"/>
          </reference>
        </references>
      </pivotArea>
    </chartFormat>
    <chartFormat chart="8" format="5" series="1">
      <pivotArea type="data" outline="0" fieldPosition="0">
        <references count="2">
          <reference field="4294967294" count="1" selected="0">
            <x v="0"/>
          </reference>
          <reference field="3" count="1" selected="0">
            <x v="1"/>
          </reference>
        </references>
      </pivotArea>
    </chartFormat>
    <chartFormat chart="8" format="6" series="1">
      <pivotArea type="data" outline="0" fieldPosition="0">
        <references count="2">
          <reference field="4294967294" count="1" selected="0">
            <x v="0"/>
          </reference>
          <reference field="3" count="1" selected="0">
            <x v="2"/>
          </reference>
        </references>
      </pivotArea>
    </chartFormat>
    <chartFormat chart="8" format="7"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filters count="1">
    <filter fld="13" type="dateBetween" evalOrder="-1" id="115" name="Date">
      <autoFilter ref="A1">
        <filterColumn colId="0">
          <customFilters and="1">
            <customFilter operator="greaterThanOrEqual" val="41640"/>
            <customFilter operator="lessThanOrEqual" val="420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E99246-3AED-4BDF-B235-0DA8A01084E3}" name="PivotTable6"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rowHeaderCaption="Segment">
  <location ref="A3:D9" firstHeaderRow="0" firstDataRow="1" firstDataCol="1"/>
  <pivotFields count="23">
    <pivotField axis="axisRow" showAll="0" sortType="descending">
      <items count="6">
        <item x="2"/>
        <item x="3"/>
        <item x="0"/>
        <item x="1"/>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 showAll="0"/>
    <pivotField numFmtId="166" showAll="0"/>
    <pivotField numFmtId="166" showAll="0"/>
    <pivotField numFmtId="166" showAll="0"/>
    <pivotField dataField="1" numFmtId="166" showAll="0"/>
    <pivotField dataField="1" numFmtId="166" showAll="0"/>
    <pivotField numFmtId="166" showAll="0"/>
    <pivotField numFmtId="166" showAll="0"/>
    <pivotField numFmtId="9" showAll="0"/>
    <pivotField showAll="0">
      <items count="17">
        <item x="9"/>
        <item x="7"/>
        <item x="11"/>
        <item x="12"/>
        <item x="0"/>
        <item x="8"/>
        <item x="3"/>
        <item x="13"/>
        <item x="14"/>
        <item x="1"/>
        <item x="4"/>
        <item x="5"/>
        <item x="6"/>
        <item x="10"/>
        <item x="15"/>
        <item x="2"/>
        <item t="default"/>
      </items>
    </pivotField>
    <pivotField numFmtId="1"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s>
  <rowFields count="1">
    <field x="0"/>
  </rowFields>
  <rowItems count="6">
    <i>
      <x v="2"/>
    </i>
    <i>
      <x v="4"/>
    </i>
    <i>
      <x v="1"/>
    </i>
    <i>
      <x v="3"/>
    </i>
    <i>
      <x/>
    </i>
    <i t="grand">
      <x/>
    </i>
  </rowItems>
  <colFields count="1">
    <field x="-2"/>
  </colFields>
  <colItems count="3">
    <i>
      <x/>
    </i>
    <i i="1">
      <x v="1"/>
    </i>
    <i i="2">
      <x v="2"/>
    </i>
  </colItems>
  <dataFields count="3">
    <dataField name="Sum of  Sales" fld="9" baseField="0" baseItem="0" numFmtId="166"/>
    <dataField name="Sum of Discounts" fld="8" baseField="0" baseItem="0" numFmtId="166"/>
    <dataField name="Sum of Ratio" fld="22" baseField="0" baseItem="0" numFmtId="10"/>
  </dataFields>
  <pivotTableStyleInfo name="PivotStyleLight16" showRowHeaders="1" showColHeaders="1" showRowStripes="0" showColStripes="0" showLastColumn="1"/>
  <filters count="1">
    <filter fld="13" type="dateBetween" evalOrder="-1" id="69" name="Date">
      <autoFilter ref="A1">
        <filterColumn colId="0">
          <customFilters and="1">
            <customFilter operator="greaterThanOrEqual" val="41640"/>
            <customFilter operator="lessThanOrEqual" val="420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BFB6048-9837-4069-B333-D5F2F0C081D0}" name="PivotTable3"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29">
  <location ref="A50:B56" firstHeaderRow="1" firstDataRow="1" firstDataCol="1" rowPageCount="1" colPageCount="1"/>
  <pivotFields count="23">
    <pivotField showAll="0"/>
    <pivotField showAll="0"/>
    <pivotField axis="axisPage" showAll="0">
      <items count="7">
        <item x="5"/>
        <item x="0"/>
        <item x="1"/>
        <item x="2"/>
        <item x="3"/>
        <item x="4"/>
        <item t="default"/>
      </items>
    </pivotField>
    <pivotField showAll="0"/>
    <pivotField numFmtId="1" showAll="0"/>
    <pivotField numFmtId="166" showAll="0"/>
    <pivotField numFmtId="166" showAll="0"/>
    <pivotField numFmtId="166" showAll="0"/>
    <pivotField numFmtId="166" showAll="0"/>
    <pivotField dataField="1" numFmtId="166" showAll="0"/>
    <pivotField numFmtId="166" showAll="0"/>
    <pivotField numFmtId="166" showAll="0"/>
    <pivotField numFmtId="9" showAll="0"/>
    <pivotField showAll="0">
      <items count="17">
        <item x="9"/>
        <item x="7"/>
        <item x="11"/>
        <item x="12"/>
        <item x="0"/>
        <item x="8"/>
        <item x="3"/>
        <item x="13"/>
        <item x="14"/>
        <item x="1"/>
        <item x="4"/>
        <item x="5"/>
        <item x="6"/>
        <item x="10"/>
        <item x="15"/>
        <item x="2"/>
        <item t="default"/>
      </items>
    </pivotField>
    <pivotField numFmtId="1" showAll="0"/>
    <pivotField axis="axisRow" showAll="0">
      <items count="13">
        <item x="0"/>
        <item x="8"/>
        <item x="3"/>
        <item x="10"/>
        <item x="11"/>
        <item x="1"/>
        <item x="4"/>
        <item x="5"/>
        <item x="6"/>
        <item x="7"/>
        <item x="9"/>
        <item x="2"/>
        <item t="default"/>
      </items>
    </pivotField>
    <pivotField axis="axisRow" showAll="0">
      <items count="5">
        <item sd="0" x="3"/>
        <item sd="0" x="2"/>
        <item sd="0" x="1"/>
        <item sd="0" x="0"/>
        <item t="default"/>
      </items>
    </pivotField>
    <pivotField axis="axisRow" showAll="0">
      <items count="3">
        <item x="1"/>
        <item x="0"/>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3">
    <field x="17"/>
    <field x="16"/>
    <field x="15"/>
  </rowFields>
  <rowItems count="6">
    <i>
      <x v="1"/>
    </i>
    <i r="1">
      <x/>
    </i>
    <i r="1">
      <x v="1"/>
    </i>
    <i r="1">
      <x v="2"/>
    </i>
    <i r="1">
      <x v="3"/>
    </i>
    <i t="grand">
      <x/>
    </i>
  </rowItems>
  <colItems count="1">
    <i/>
  </colItems>
  <pageFields count="1">
    <pageField fld="2" hier="-1"/>
  </pageFields>
  <dataFields count="1">
    <dataField name="Sum of  Sales" fld="9" baseField="18" baseItem="1" numFmtId="166"/>
  </dataFields>
  <chartFormats count="4">
    <chartFormat chart="0" format="14" series="1">
      <pivotArea type="data" outline="0" fieldPosition="0">
        <references count="1">
          <reference field="4294967294" count="1" selected="0">
            <x v="0"/>
          </reference>
        </references>
      </pivotArea>
    </chartFormat>
    <chartFormat chart="8" format="21" series="1">
      <pivotArea type="data" outline="0" fieldPosition="0">
        <references count="1">
          <reference field="4294967294" count="1" selected="0">
            <x v="0"/>
          </reference>
        </references>
      </pivotArea>
    </chartFormat>
    <chartFormat chart="11" format="20" series="1">
      <pivotArea type="data" outline="0" fieldPosition="0">
        <references count="1">
          <reference field="4294967294" count="1" selected="0">
            <x v="0"/>
          </reference>
        </references>
      </pivotArea>
    </chartFormat>
    <chartFormat chart="12"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3" type="dateBetween" evalOrder="-1" id="122" name="Date">
      <autoFilter ref="A1">
        <filterColumn colId="0">
          <customFilters and="1">
            <customFilter operator="greaterThanOrEqual" val="41640"/>
            <customFilter operator="lessThanOrEqual" val="420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FB4DF5B-8F99-4148-BE9F-2A212596CE98}" name="PivotTable8"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23">
  <location ref="A118:B125" firstHeaderRow="1" firstDataRow="1" firstDataCol="1"/>
  <pivotFields count="23">
    <pivotField showAll="0"/>
    <pivotField showAll="0"/>
    <pivotField axis="axisRow" showAll="0" sortType="descending">
      <items count="7">
        <item x="5"/>
        <item x="0"/>
        <item x="1"/>
        <item x="2"/>
        <item x="3"/>
        <item x="4"/>
        <item t="default"/>
      </items>
      <autoSortScope>
        <pivotArea dataOnly="0" outline="0" fieldPosition="0">
          <references count="1">
            <reference field="4294967294" count="1" selected="0">
              <x v="0"/>
            </reference>
          </references>
        </pivotArea>
      </autoSortScope>
    </pivotField>
    <pivotField showAll="0"/>
    <pivotField numFmtId="1" showAll="0"/>
    <pivotField numFmtId="166" showAll="0"/>
    <pivotField numFmtId="166" showAll="0"/>
    <pivotField numFmtId="166" showAll="0"/>
    <pivotField numFmtId="166" showAll="0"/>
    <pivotField numFmtId="166" showAll="0"/>
    <pivotField numFmtId="166" showAll="0"/>
    <pivotField dataField="1" numFmtId="166" showAll="0"/>
    <pivotField numFmtId="9" showAll="0"/>
    <pivotField showAll="0">
      <items count="17">
        <item x="9"/>
        <item x="7"/>
        <item x="11"/>
        <item x="12"/>
        <item x="0"/>
        <item x="8"/>
        <item x="3"/>
        <item x="13"/>
        <item x="14"/>
        <item x="1"/>
        <item x="4"/>
        <item x="5"/>
        <item x="6"/>
        <item x="10"/>
        <item x="15"/>
        <item x="2"/>
        <item t="default"/>
      </items>
    </pivotField>
    <pivotField numFmtId="1"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7">
    <i>
      <x v="3"/>
    </i>
    <i>
      <x v="5"/>
    </i>
    <i>
      <x/>
    </i>
    <i>
      <x v="1"/>
    </i>
    <i>
      <x v="4"/>
    </i>
    <i>
      <x v="2"/>
    </i>
    <i t="grand">
      <x/>
    </i>
  </rowItems>
  <colItems count="1">
    <i/>
  </colItems>
  <dataFields count="1">
    <dataField name="Sum of Profit" fld="11" baseField="0" baseItem="0" numFmtId="166"/>
  </dataFields>
  <chartFormats count="1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3"/>
          </reference>
        </references>
      </pivotArea>
    </chartFormat>
    <chartFormat chart="1" format="2">
      <pivotArea type="data" outline="0" fieldPosition="0">
        <references count="2">
          <reference field="4294967294" count="1" selected="0">
            <x v="0"/>
          </reference>
          <reference field="2" count="1" selected="0">
            <x v="5"/>
          </reference>
        </references>
      </pivotArea>
    </chartFormat>
    <chartFormat chart="1" format="3">
      <pivotArea type="data" outline="0" fieldPosition="0">
        <references count="2">
          <reference field="4294967294" count="1" selected="0">
            <x v="0"/>
          </reference>
          <reference field="2" count="1" selected="0">
            <x v="0"/>
          </reference>
        </references>
      </pivotArea>
    </chartFormat>
    <chartFormat chart="1" format="4">
      <pivotArea type="data" outline="0" fieldPosition="0">
        <references count="2">
          <reference field="4294967294" count="1" selected="0">
            <x v="0"/>
          </reference>
          <reference field="2" count="1" selected="0">
            <x v="4"/>
          </reference>
        </references>
      </pivotArea>
    </chartFormat>
    <chartFormat chart="1" format="5">
      <pivotArea type="data" outline="0" fieldPosition="0">
        <references count="2">
          <reference field="4294967294" count="1" selected="0">
            <x v="0"/>
          </reference>
          <reference field="2" count="1" selected="0">
            <x v="2"/>
          </reference>
        </references>
      </pivotArea>
    </chartFormat>
    <chartFormat chart="1" format="6">
      <pivotArea type="data" outline="0" fieldPosition="0">
        <references count="2">
          <reference field="4294967294" count="1" selected="0">
            <x v="0"/>
          </reference>
          <reference field="2" count="1" selected="0">
            <x v="1"/>
          </reference>
        </references>
      </pivotArea>
    </chartFormat>
    <chartFormat chart="3" format="14"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2" count="1" selected="0">
            <x v="3"/>
          </reference>
        </references>
      </pivotArea>
    </chartFormat>
    <chartFormat chart="3" format="16">
      <pivotArea type="data" outline="0" fieldPosition="0">
        <references count="2">
          <reference field="4294967294" count="1" selected="0">
            <x v="0"/>
          </reference>
          <reference field="2" count="1" selected="0">
            <x v="5"/>
          </reference>
        </references>
      </pivotArea>
    </chartFormat>
    <chartFormat chart="3" format="17">
      <pivotArea type="data" outline="0" fieldPosition="0">
        <references count="2">
          <reference field="4294967294" count="1" selected="0">
            <x v="0"/>
          </reference>
          <reference field="2" count="1" selected="0">
            <x v="0"/>
          </reference>
        </references>
      </pivotArea>
    </chartFormat>
    <chartFormat chart="3" format="18">
      <pivotArea type="data" outline="0" fieldPosition="0">
        <references count="2">
          <reference field="4294967294" count="1" selected="0">
            <x v="0"/>
          </reference>
          <reference field="2" count="1" selected="0">
            <x v="4"/>
          </reference>
        </references>
      </pivotArea>
    </chartFormat>
    <chartFormat chart="3" format="19">
      <pivotArea type="data" outline="0" fieldPosition="0">
        <references count="2">
          <reference field="4294967294" count="1" selected="0">
            <x v="0"/>
          </reference>
          <reference field="2" count="1" selected="0">
            <x v="2"/>
          </reference>
        </references>
      </pivotArea>
    </chartFormat>
    <chartFormat chart="3" format="2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filters count="1">
    <filter fld="13" type="dateBetween" evalOrder="-1" id="26" name="Date">
      <autoFilter ref="A1">
        <filterColumn colId="0">
          <customFilters and="1">
            <customFilter operator="greaterThanOrEqual" val="41640"/>
            <customFilter operator="lessThanOrEqual" val="420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5AA8E3E-7325-4861-891E-69BDDDCE3F62}"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47:B154" firstHeaderRow="1" firstDataRow="1" firstDataCol="1"/>
  <pivotFields count="23">
    <pivotField showAll="0"/>
    <pivotField showAll="0"/>
    <pivotField axis="axisRow" showAll="0">
      <items count="7">
        <item x="5"/>
        <item x="0"/>
        <item x="1"/>
        <item x="2"/>
        <item x="3"/>
        <item x="4"/>
        <item t="default"/>
      </items>
    </pivotField>
    <pivotField showAll="0"/>
    <pivotField numFmtId="1" showAll="0"/>
    <pivotField numFmtId="166" showAll="0"/>
    <pivotField numFmtId="166" showAll="0"/>
    <pivotField numFmtId="166" showAll="0"/>
    <pivotField numFmtId="166" showAll="0"/>
    <pivotField numFmtId="166" showAll="0"/>
    <pivotField numFmtId="166" showAll="0"/>
    <pivotField numFmtId="166" showAll="0"/>
    <pivotField dataField="1" numFmtId="9" showAll="0"/>
    <pivotField showAll="0"/>
    <pivotField numFmtId="1"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7">
    <i>
      <x/>
    </i>
    <i>
      <x v="1"/>
    </i>
    <i>
      <x v="2"/>
    </i>
    <i>
      <x v="3"/>
    </i>
    <i>
      <x v="4"/>
    </i>
    <i>
      <x v="5"/>
    </i>
    <i t="grand">
      <x/>
    </i>
  </rowItems>
  <colItems count="1">
    <i/>
  </colItems>
  <dataFields count="1">
    <dataField name="Sum of GPM" fld="12"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2839F12-9570-42C1-9241-3DCAA82A3FA3}" name="PivotTable2"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7" rowHeaderCaption="Country">
  <location ref="A24:B30" firstHeaderRow="1" firstDataRow="1" firstDataCol="1"/>
  <pivotFields count="23">
    <pivotField showAll="0"/>
    <pivotField axis="axisRow" showAll="0" sortType="ascending">
      <items count="6">
        <item x="0"/>
        <item x="2"/>
        <item x="1"/>
        <item x="3"/>
        <item x="4"/>
        <item t="default"/>
      </items>
      <autoSortScope>
        <pivotArea dataOnly="0" outline="0" fieldPosition="0">
          <references count="1">
            <reference field="4294967294" count="1" selected="0">
              <x v="0"/>
            </reference>
          </references>
        </pivotArea>
      </autoSortScope>
    </pivotField>
    <pivotField showAll="0"/>
    <pivotField showAll="0"/>
    <pivotField numFmtId="1" showAll="0"/>
    <pivotField numFmtId="166" showAll="0"/>
    <pivotField numFmtId="166" showAll="0"/>
    <pivotField numFmtId="166" showAll="0"/>
    <pivotField numFmtId="166" showAll="0"/>
    <pivotField numFmtId="166" showAll="0"/>
    <pivotField numFmtId="166" showAll="0"/>
    <pivotField dataField="1" numFmtId="166" showAll="0"/>
    <pivotField numFmtId="9" showAll="0"/>
    <pivotField showAll="0">
      <items count="17">
        <item x="9"/>
        <item x="7"/>
        <item x="11"/>
        <item x="12"/>
        <item x="0"/>
        <item x="8"/>
        <item x="3"/>
        <item x="13"/>
        <item x="14"/>
        <item x="1"/>
        <item x="4"/>
        <item x="5"/>
        <item x="6"/>
        <item x="10"/>
        <item x="15"/>
        <item x="2"/>
        <item t="default"/>
      </items>
    </pivotField>
    <pivotField numFmtId="1"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6">
    <i>
      <x v="3"/>
    </i>
    <i>
      <x v="4"/>
    </i>
    <i>
      <x v="2"/>
    </i>
    <i>
      <x/>
    </i>
    <i>
      <x v="1"/>
    </i>
    <i t="grand">
      <x/>
    </i>
  </rowItems>
  <colItems count="1">
    <i/>
  </colItems>
  <dataFields count="1">
    <dataField name="Sum of Profit" fld="11" baseField="0" baseItem="0" numFmtId="166"/>
  </dataFields>
  <chartFormats count="7">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1" count="1" selected="0">
            <x v="3"/>
          </reference>
        </references>
      </pivotArea>
    </chartFormat>
    <chartFormat chart="2" format="5">
      <pivotArea type="data" outline="0" fieldPosition="0">
        <references count="2">
          <reference field="4294967294" count="1" selected="0">
            <x v="0"/>
          </reference>
          <reference field="1" count="1" selected="0">
            <x v="4"/>
          </reference>
        </references>
      </pivotArea>
    </chartFormat>
    <chartFormat chart="2" format="6">
      <pivotArea type="data" outline="0" fieldPosition="0">
        <references count="2">
          <reference field="4294967294" count="1" selected="0">
            <x v="0"/>
          </reference>
          <reference field="1" count="1" selected="0">
            <x v="2"/>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pivotArea type="data" outline="0" fieldPosition="0">
        <references count="2">
          <reference field="4294967294" count="1" selected="0">
            <x v="0"/>
          </reference>
          <reference field="1" count="1" selected="0">
            <x v="1"/>
          </reference>
        </references>
      </pivotArea>
    </chartFormat>
    <chartFormat chart="11"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3" type="dateBetween" evalOrder="-1" id="115" name="Date">
      <autoFilter ref="A1">
        <filterColumn colId="0">
          <customFilters and="1">
            <customFilter operator="greaterThanOrEqual" val="41640"/>
            <customFilter operator="lessThanOrEqual" val="420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D90D567-B435-4A2C-8AD6-BD461ABAE7C3}" name="PivotTable9"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rowHeaderCaption="Product">
  <location ref="A108:E115" firstHeaderRow="0" firstDataRow="1" firstDataCol="1"/>
  <pivotFields count="23">
    <pivotField showAll="0"/>
    <pivotField showAll="0"/>
    <pivotField axis="axisRow" showAll="0" sortType="descending">
      <items count="7">
        <item x="5"/>
        <item x="0"/>
        <item x="1"/>
        <item x="2"/>
        <item x="3"/>
        <item x="4"/>
        <item t="default"/>
      </items>
      <autoSortScope>
        <pivotArea dataOnly="0" outline="0" fieldPosition="0">
          <references count="1">
            <reference field="4294967294" count="1" selected="0">
              <x v="2"/>
            </reference>
          </references>
        </pivotArea>
      </autoSortScope>
    </pivotField>
    <pivotField showAll="0"/>
    <pivotField dataField="1" numFmtId="1" showAll="0"/>
    <pivotField numFmtId="166" showAll="0"/>
    <pivotField numFmtId="166" showAll="0"/>
    <pivotField numFmtId="166" showAll="0"/>
    <pivotField numFmtId="166" showAll="0"/>
    <pivotField dataField="1" numFmtId="166" showAll="0"/>
    <pivotField dataField="1" numFmtId="166" showAll="0"/>
    <pivotField dataField="1" numFmtId="166" showAll="0"/>
    <pivotField numFmtId="9" showAll="0"/>
    <pivotField showAll="0">
      <items count="17">
        <item x="9"/>
        <item x="7"/>
        <item x="11"/>
        <item x="12"/>
        <item x="0"/>
        <item x="8"/>
        <item x="3"/>
        <item x="13"/>
        <item x="14"/>
        <item x="1"/>
        <item x="4"/>
        <item x="5"/>
        <item x="6"/>
        <item x="10"/>
        <item x="15"/>
        <item x="2"/>
        <item t="default"/>
      </items>
    </pivotField>
    <pivotField numFmtId="1"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7">
    <i>
      <x v="3"/>
    </i>
    <i>
      <x v="5"/>
    </i>
    <i>
      <x/>
    </i>
    <i>
      <x v="1"/>
    </i>
    <i>
      <x v="4"/>
    </i>
    <i>
      <x v="2"/>
    </i>
    <i t="grand">
      <x/>
    </i>
  </rowItems>
  <colFields count="1">
    <field x="-2"/>
  </colFields>
  <colItems count="4">
    <i>
      <x/>
    </i>
    <i i="1">
      <x v="1"/>
    </i>
    <i i="2">
      <x v="2"/>
    </i>
    <i i="3">
      <x v="3"/>
    </i>
  </colItems>
  <dataFields count="4">
    <dataField name="Total Units Sold" fld="4" baseField="2" baseItem="0" numFmtId="3"/>
    <dataField name="Sum of COGS" fld="10" baseField="2" baseItem="0" numFmtId="166"/>
    <dataField name="Total Sales" fld="9" baseField="2" baseItem="0" numFmtId="166"/>
    <dataField name="total Profit" fld="11" baseField="2" baseItem="0" numFmtId="166"/>
  </dataFields>
  <formats count="5">
    <format dxfId="4">
      <pivotArea collapsedLevelsAreSubtotals="1" fieldPosition="0">
        <references count="2">
          <reference field="4294967294" count="1" selected="0">
            <x v="2"/>
          </reference>
          <reference field="2" count="1">
            <x v="1"/>
          </reference>
        </references>
      </pivotArea>
    </format>
    <format dxfId="3">
      <pivotArea outline="0" fieldPosition="0">
        <references count="1">
          <reference field="4294967294" count="1">
            <x v="2"/>
          </reference>
        </references>
      </pivotArea>
    </format>
    <format dxfId="2">
      <pivotArea outline="0" fieldPosition="0">
        <references count="1">
          <reference field="4294967294" count="1">
            <x v="3"/>
          </reference>
        </references>
      </pivotArea>
    </format>
    <format dxfId="1">
      <pivotArea outline="0" fieldPosition="0">
        <references count="1">
          <reference field="4294967294" count="1">
            <x v="0"/>
          </reference>
        </references>
      </pivotArea>
    </format>
    <format dxfId="0">
      <pivotArea outline="0" fieldPosition="0">
        <references count="1">
          <reference field="4294967294" count="1">
            <x v="1"/>
          </reference>
        </references>
      </pivotArea>
    </format>
  </formats>
  <pivotTableStyleInfo name="PivotStyleLight16" showRowHeaders="1" showColHeaders="1" showRowStripes="0" showColStripes="0" showLastColumn="1"/>
  <filters count="1">
    <filter fld="13" type="dateBetween" evalOrder="-1" id="37" name="Date">
      <autoFilter ref="A1">
        <filterColumn colId="0">
          <customFilters and="1">
            <customFilter operator="greaterThanOrEqual" val="41640"/>
            <customFilter operator="lessThanOrEqual" val="420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210B2877-8C7C-474B-8026-4980561CACCF}" sourceName="Product">
  <extLst>
    <x:ext xmlns:x15="http://schemas.microsoft.com/office/spreadsheetml/2010/11/main" uri="{2F2917AC-EB37-4324-AD4E-5DD8C200BD13}">
      <x15:tableSlicerCache tableId="1" column="16"/>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8BCB1108-FA61-4ECC-A9F5-F147FF83260E}" sourceName="Segment">
  <extLst>
    <x:ext xmlns:x15="http://schemas.microsoft.com/office/spreadsheetml/2010/11/main" uri="{2F2917AC-EB37-4324-AD4E-5DD8C200BD13}">
      <x15:tableSlicerCache tableId="1" column="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A071756-116E-4ED5-809A-FC72B6E4241D}" sourceName="Country">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4" xr10:uid="{AC40168A-B8FA-42CC-99AD-4AC57158031E}" cache="Slicer_Product" caption="Product" style="Slicer Style 1" rowHeight="241300"/>
  <slicer name="Segment 1" xr10:uid="{E5AF4672-7AE2-4E72-8EF6-EE44F4C4DE15}" cache="Slicer_Segment" caption="Segment" style="Slicer Style 1" rowHeight="241300"/>
  <slicer name="Country 1" xr10:uid="{BE5CA6C0-1E25-41E6-BBD8-47566B5FA3CB}" cache="Slicer_Country" caption="Country"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2" xr10:uid="{6CF56E6E-2BDA-4DDA-AB76-D42FBB245219}" cache="Slicer_Product" caption="Product" style="Slicer Style 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3" xr10:uid="{8952A522-AF6F-4FC2-984C-7F5B12655385}" cache="Slicer_Product" caption="Product" style="Slicer Style 1" rowHeight="241300"/>
  <slicer name="Segment" xr10:uid="{E1483528-9AA9-4A46-B234-352508C111A7}" cache="Slicer_Segment" caption="Segment" style="Slicer Style 1" rowHeight="241300"/>
  <slicer name="Country" xr10:uid="{CB66D704-ED33-44A7-813D-58F5C0427546}" cache="Slicer_Country" caption="Country"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B1:S1401" totalsRowShown="0" headerRowDxfId="24" dataDxfId="23" headerRowCellStyle="Currency" dataCellStyle="Currency">
  <autoFilter ref="B1:S1401" xr:uid="{00000000-0009-0000-0100-000001000000}"/>
  <tableColumns count="18">
    <tableColumn id="1" xr3:uid="{00000000-0010-0000-0000-000001000000}" name="Segment" dataDxfId="22"/>
    <tableColumn id="2" xr3:uid="{00000000-0010-0000-0000-000002000000}" name="Country" dataDxfId="21"/>
    <tableColumn id="16" xr3:uid="{00000000-0010-0000-0000-000010000000}" name="Product" dataDxfId="20" dataCellStyle="Currency"/>
    <tableColumn id="19" xr3:uid="{00000000-0010-0000-0000-000013000000}" name="Discount Band" dataDxfId="19" dataCellStyle="Currency"/>
    <tableColumn id="6" xr3:uid="{00000000-0010-0000-0000-000006000000}" name="Units Sold" dataDxfId="18"/>
    <tableColumn id="7" xr3:uid="{00000000-0010-0000-0000-000007000000}" name="Manufacturing Price" dataDxfId="17" dataCellStyle="Currency"/>
    <tableColumn id="8" xr3:uid="{00000000-0010-0000-0000-000008000000}" name="Sale Price" dataDxfId="16" dataCellStyle="Currency"/>
    <tableColumn id="9" xr3:uid="{00000000-0010-0000-0000-000009000000}" name="Gross Sales" dataDxfId="15" dataCellStyle="Currency"/>
    <tableColumn id="10" xr3:uid="{00000000-0010-0000-0000-00000A000000}" name="Discounts" dataDxfId="14" dataCellStyle="Currency"/>
    <tableColumn id="11" xr3:uid="{00000000-0010-0000-0000-00000B000000}" name=" Sales" dataDxfId="13" dataCellStyle="Currency"/>
    <tableColumn id="12" xr3:uid="{00000000-0010-0000-0000-00000C000000}" name="COGS" dataDxfId="12" dataCellStyle="Currency"/>
    <tableColumn id="13" xr3:uid="{00000000-0010-0000-0000-00000D000000}" name="Profit" dataDxfId="11" dataCellStyle="Currency"/>
    <tableColumn id="15" xr3:uid="{29159D6F-BD62-4C5A-A2C7-77DF1E2F75BE}" name="GPM" dataDxfId="10" dataCellStyle="Percent">
      <calculatedColumnFormula>financials[[#This Row],[Profit]]/financials[[#This Row],[ Sales]]</calculatedColumnFormula>
    </tableColumn>
    <tableColumn id="4" xr3:uid="{00000000-0010-0000-0000-000004000000}" name="Date" dataDxfId="9" dataCellStyle="Currency"/>
    <tableColumn id="17" xr3:uid="{00000000-0010-0000-0000-000011000000}" name="Month Number" dataDxfId="8" dataCellStyle="Currency"/>
    <tableColumn id="5" xr3:uid="{E45E76FF-F947-46DB-8E2C-4E16292EF751}" name="Month Name" dataDxfId="7" dataCellStyle="Currency">
      <calculatedColumnFormula>TEXT(financials[[#This Row],[Date]],"MMMM")</calculatedColumnFormula>
    </tableColumn>
    <tableColumn id="14" xr3:uid="{6D415B3D-CA3B-4578-8821-1FF0074A31E5}" name="Season" dataDxfId="6" dataCellStyle="Currency">
      <calculatedColumnFormula>_xlfn.SWITCH(financials[[#This Row],[Month Name]],"January","Winter","February","Winter","March","Spring","April","Spring","May","Spring","June","Summer","July","Summer","August","Summer","September","Fall","October","Fall","November","Fall","December","Winter")</calculatedColumnFormula>
    </tableColumn>
    <tableColumn id="20" xr3:uid="{00000000-0010-0000-0000-000014000000}" name="Year" dataDxfId="5"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7B66ED7-DA05-4D31-A93D-91D228FB09A7}" sourceName="Date">
  <pivotTables>
    <pivotTable tabId="7" name="PivotTable3"/>
    <pivotTable tabId="7" name="PivotTable1"/>
    <pivotTable tabId="7" name="PivotTable2"/>
    <pivotTable tabId="7" name="PivotTable5"/>
    <pivotTable tabId="7" name="PivotTable6"/>
    <pivotTable tabId="7" name="PivotTable9"/>
    <pivotTable tabId="7" name="PivotTable4"/>
    <pivotTable tabId="7" name="PivotTable8"/>
  </pivotTables>
  <state minimalRefreshVersion="6" lastRefreshVersion="6" pivotCacheId="602055133" filterType="dateBetween">
    <selection startDate="2014-01-01T00:00:00" endDate="2014-12-31T00:00:00"/>
    <bounds startDate="2013-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A55B5AD0-2ACE-44BB-BBA3-555353D920D4}" cache="NativeTimeline_Date" caption="Date" level="0" selectionLevel="0" scrollPosition="2013-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5F7E4F62-8CB5-4099-935F-BD37850DD0F8}" cache="NativeTimeline_Date" caption="Date" level="0" selectionLevel="0" scrollPosition="2013-01-01T00:00:00" style="TimeSlicerStyleLight2"/>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E24362F3-C61E-45D7-9204-34E9E2DBC4A3}" cache="NativeTimeline_Date" caption="Date" level="0" selectionLevel="0" scrollPosition="2013-01-01T00:00:00" style="TimeSlicerStyleLight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1/relationships/timeline" Target="../timelines/timelin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11/relationships/timeline" Target="../timelines/timeline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3.xml"/><Relationship Id="rId5" Type="http://schemas.openxmlformats.org/officeDocument/2006/relationships/pivotTable" Target="../pivotTables/pivotTable5.xml"/><Relationship Id="rId10" Type="http://schemas.openxmlformats.org/officeDocument/2006/relationships/printerSettings" Target="../printerSettings/printerSettings3.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29AB5-1971-4006-A155-DE2B9863E587}">
  <dimension ref="A1:W38"/>
  <sheetViews>
    <sheetView showGridLines="0" showRowColHeaders="0" topLeftCell="A4" zoomScale="57" zoomScaleNormal="57" workbookViewId="0">
      <selection activeCell="AG27" sqref="AG27"/>
    </sheetView>
  </sheetViews>
  <sheetFormatPr defaultRowHeight="15" x14ac:dyDescent="0.25"/>
  <sheetData>
    <row r="1" spans="1:23" x14ac:dyDescent="0.25">
      <c r="A1" s="23"/>
      <c r="B1" s="23"/>
      <c r="C1" s="23"/>
      <c r="D1" s="23"/>
      <c r="E1" s="23"/>
      <c r="F1" s="23"/>
      <c r="G1" s="23"/>
      <c r="H1" s="23"/>
      <c r="I1" s="23"/>
      <c r="J1" s="23"/>
      <c r="K1" s="23"/>
      <c r="L1" s="23"/>
      <c r="M1" s="23"/>
      <c r="N1" s="23"/>
      <c r="O1" s="23"/>
      <c r="P1" s="23"/>
      <c r="Q1" s="23"/>
      <c r="R1" s="23"/>
      <c r="S1" s="23"/>
      <c r="T1" s="23"/>
      <c r="U1" s="23"/>
      <c r="V1" s="23"/>
      <c r="W1" s="23"/>
    </row>
    <row r="2" spans="1:23" x14ac:dyDescent="0.25">
      <c r="A2" s="23"/>
      <c r="B2" s="23"/>
      <c r="C2" s="23"/>
      <c r="D2" s="23"/>
      <c r="E2" s="23"/>
      <c r="F2" s="23"/>
      <c r="G2" s="23"/>
      <c r="H2" s="23"/>
      <c r="I2" s="23"/>
      <c r="J2" s="23"/>
      <c r="K2" s="23"/>
      <c r="L2" s="23"/>
      <c r="M2" s="23"/>
      <c r="N2" s="23"/>
      <c r="O2" s="23"/>
      <c r="P2" s="23"/>
      <c r="Q2" s="23"/>
      <c r="R2" s="23"/>
      <c r="S2" s="23"/>
      <c r="T2" s="23"/>
      <c r="U2" s="23"/>
      <c r="V2" s="23"/>
      <c r="W2" s="23"/>
    </row>
    <row r="3" spans="1:23" x14ac:dyDescent="0.25">
      <c r="A3" s="23"/>
      <c r="B3" s="23"/>
      <c r="C3" s="23"/>
      <c r="D3" s="23"/>
      <c r="E3" s="23"/>
      <c r="F3" s="23"/>
      <c r="G3" s="23"/>
      <c r="H3" s="23"/>
      <c r="I3" s="23"/>
      <c r="J3" s="23"/>
      <c r="K3" s="23"/>
      <c r="L3" s="23"/>
      <c r="M3" s="23"/>
      <c r="N3" s="23"/>
      <c r="O3" s="23"/>
      <c r="P3" s="23"/>
      <c r="Q3" s="23"/>
      <c r="R3" s="23"/>
      <c r="S3" s="23"/>
      <c r="T3" s="23"/>
      <c r="U3" s="23"/>
      <c r="V3" s="23"/>
      <c r="W3" s="23"/>
    </row>
    <row r="4" spans="1:23" x14ac:dyDescent="0.25">
      <c r="A4" s="23"/>
      <c r="B4" s="23"/>
      <c r="C4" s="23"/>
      <c r="D4" s="23"/>
      <c r="E4" s="23"/>
      <c r="F4" s="23"/>
      <c r="G4" s="23"/>
      <c r="H4" s="23"/>
      <c r="I4" s="23"/>
      <c r="J4" s="23"/>
      <c r="K4" s="23"/>
      <c r="L4" s="23"/>
      <c r="M4" s="23"/>
      <c r="N4" s="23"/>
      <c r="O4" s="23"/>
      <c r="P4" s="23"/>
      <c r="Q4" s="23"/>
      <c r="R4" s="23"/>
      <c r="S4" s="23"/>
      <c r="T4" s="23"/>
      <c r="U4" s="23"/>
      <c r="V4" s="23"/>
      <c r="W4" s="23"/>
    </row>
    <row r="5" spans="1:23" x14ac:dyDescent="0.25">
      <c r="A5" s="23"/>
      <c r="B5" s="23"/>
      <c r="C5" s="23"/>
      <c r="D5" s="23"/>
      <c r="E5" s="23"/>
      <c r="F5" s="23"/>
      <c r="G5" s="23"/>
      <c r="H5" s="23"/>
      <c r="I5" s="23"/>
      <c r="J5" s="23"/>
      <c r="K5" s="23"/>
      <c r="L5" s="23"/>
      <c r="M5" s="23"/>
      <c r="N5" s="23"/>
      <c r="O5" s="23"/>
      <c r="P5" s="23"/>
      <c r="Q5" s="23"/>
      <c r="R5" s="23"/>
      <c r="S5" s="23"/>
      <c r="T5" s="23"/>
      <c r="U5" s="23"/>
      <c r="V5" s="23"/>
      <c r="W5" s="23"/>
    </row>
    <row r="6" spans="1:23" x14ac:dyDescent="0.25">
      <c r="A6" s="23"/>
      <c r="B6" s="23"/>
      <c r="C6" s="23"/>
      <c r="D6" s="23"/>
      <c r="E6" s="23"/>
      <c r="F6" s="23"/>
      <c r="G6" s="23"/>
      <c r="H6" s="23"/>
      <c r="I6" s="23"/>
      <c r="J6" s="23"/>
      <c r="K6" s="23"/>
      <c r="L6" s="23"/>
      <c r="M6" s="23"/>
      <c r="N6" s="23"/>
      <c r="O6" s="23"/>
      <c r="P6" s="23"/>
      <c r="Q6" s="23"/>
      <c r="R6" s="23"/>
      <c r="S6" s="23"/>
      <c r="T6" s="23"/>
      <c r="U6" s="23"/>
      <c r="V6" s="23"/>
      <c r="W6" s="23"/>
    </row>
    <row r="7" spans="1:23" x14ac:dyDescent="0.25">
      <c r="A7" s="23"/>
      <c r="B7" s="23"/>
      <c r="C7" s="23"/>
      <c r="D7" s="23"/>
      <c r="E7" s="23"/>
      <c r="F7" s="23"/>
      <c r="G7" s="23"/>
      <c r="H7" s="23"/>
      <c r="I7" s="23"/>
      <c r="J7" s="23"/>
      <c r="K7" s="23"/>
      <c r="L7" s="23"/>
      <c r="M7" s="23"/>
      <c r="N7" s="23"/>
      <c r="O7" s="23"/>
      <c r="P7" s="23"/>
      <c r="Q7" s="23"/>
      <c r="R7" s="23"/>
      <c r="S7" s="23"/>
      <c r="T7" s="23"/>
      <c r="U7" s="23"/>
      <c r="V7" s="23"/>
      <c r="W7" s="23"/>
    </row>
    <row r="8" spans="1:23" x14ac:dyDescent="0.25">
      <c r="A8" s="23"/>
      <c r="B8" s="23"/>
      <c r="C8" s="23"/>
      <c r="D8" s="23"/>
      <c r="E8" s="23"/>
      <c r="F8" s="23"/>
      <c r="G8" s="23"/>
      <c r="H8" s="23"/>
      <c r="I8" s="23"/>
      <c r="J8" s="23"/>
      <c r="K8" s="23"/>
      <c r="L8" s="23"/>
      <c r="M8" s="23"/>
      <c r="N8" s="23"/>
      <c r="O8" s="23"/>
      <c r="P8" s="23"/>
      <c r="Q8" s="23"/>
      <c r="R8" s="23"/>
      <c r="S8" s="23"/>
      <c r="T8" s="23"/>
      <c r="U8" s="23"/>
      <c r="V8" s="23"/>
      <c r="W8" s="23"/>
    </row>
    <row r="9" spans="1:23" x14ac:dyDescent="0.25">
      <c r="A9" s="23"/>
      <c r="B9" s="23"/>
      <c r="C9" s="23"/>
      <c r="D9" s="23"/>
      <c r="E9" s="23"/>
      <c r="F9" s="23"/>
      <c r="G9" s="23"/>
      <c r="H9" s="23"/>
      <c r="I9" s="23"/>
      <c r="J9" s="23"/>
      <c r="K9" s="23"/>
      <c r="L9" s="23"/>
      <c r="M9" s="23"/>
      <c r="N9" s="23"/>
      <c r="O9" s="23"/>
      <c r="P9" s="23"/>
      <c r="Q9" s="23"/>
      <c r="R9" s="23"/>
      <c r="S9" s="23"/>
      <c r="T9" s="23"/>
      <c r="U9" s="23"/>
      <c r="V9" s="23"/>
      <c r="W9" s="23"/>
    </row>
    <row r="10" spans="1:23" x14ac:dyDescent="0.25">
      <c r="A10" s="23"/>
      <c r="B10" s="23"/>
      <c r="C10" s="23"/>
      <c r="D10" s="23"/>
      <c r="E10" s="23"/>
      <c r="F10" s="23"/>
      <c r="G10" s="23"/>
      <c r="H10" s="23"/>
      <c r="I10" s="23"/>
      <c r="J10" s="23"/>
      <c r="K10" s="23"/>
      <c r="L10" s="23"/>
      <c r="M10" s="23"/>
      <c r="N10" s="23"/>
      <c r="O10" s="23"/>
      <c r="P10" s="23"/>
      <c r="Q10" s="23"/>
      <c r="R10" s="23"/>
      <c r="S10" s="23"/>
      <c r="T10" s="23"/>
      <c r="U10" s="23"/>
      <c r="V10" s="23"/>
      <c r="W10" s="23"/>
    </row>
    <row r="11" spans="1:23" x14ac:dyDescent="0.25">
      <c r="A11" s="23"/>
      <c r="B11" s="23"/>
      <c r="C11" s="23"/>
      <c r="D11" s="23"/>
      <c r="E11" s="23"/>
      <c r="F11" s="23"/>
      <c r="G11" s="23"/>
      <c r="H11" s="23"/>
      <c r="I11" s="23"/>
      <c r="J11" s="23"/>
      <c r="K11" s="23"/>
      <c r="L11" s="23"/>
      <c r="M11" s="23"/>
      <c r="N11" s="23"/>
      <c r="O11" s="23"/>
      <c r="P11" s="23"/>
      <c r="Q11" s="23"/>
      <c r="R11" s="23"/>
      <c r="S11" s="23"/>
      <c r="T11" s="23"/>
      <c r="U11" s="23"/>
      <c r="V11" s="23"/>
      <c r="W11" s="23"/>
    </row>
    <row r="12" spans="1:23" x14ac:dyDescent="0.25">
      <c r="A12" s="23"/>
      <c r="B12" s="23"/>
      <c r="C12" s="23"/>
      <c r="D12" s="23"/>
      <c r="E12" s="23"/>
      <c r="F12" s="23"/>
      <c r="G12" s="23"/>
      <c r="H12" s="23"/>
      <c r="I12" s="23"/>
      <c r="J12" s="23"/>
      <c r="K12" s="23"/>
      <c r="L12" s="23"/>
      <c r="M12" s="23"/>
      <c r="N12" s="23"/>
      <c r="O12" s="23"/>
      <c r="P12" s="23"/>
      <c r="Q12" s="23"/>
      <c r="R12" s="23"/>
      <c r="S12" s="23"/>
      <c r="T12" s="23"/>
      <c r="U12" s="23"/>
      <c r="V12" s="23"/>
      <c r="W12" s="23"/>
    </row>
    <row r="13" spans="1:23" x14ac:dyDescent="0.25">
      <c r="A13" s="23"/>
      <c r="B13" s="23"/>
      <c r="C13" s="23"/>
      <c r="D13" s="23"/>
      <c r="E13" s="23"/>
      <c r="F13" s="23"/>
      <c r="G13" s="23"/>
      <c r="H13" s="23"/>
      <c r="I13" s="23"/>
      <c r="J13" s="23"/>
      <c r="K13" s="23"/>
      <c r="L13" s="23"/>
      <c r="M13" s="23"/>
      <c r="N13" s="23"/>
      <c r="O13" s="23"/>
      <c r="P13" s="23"/>
      <c r="Q13" s="23"/>
      <c r="R13" s="23"/>
      <c r="S13" s="23"/>
      <c r="T13" s="23"/>
      <c r="U13" s="23"/>
      <c r="V13" s="23"/>
      <c r="W13" s="23"/>
    </row>
    <row r="14" spans="1:23" x14ac:dyDescent="0.25">
      <c r="A14" s="23"/>
      <c r="B14" s="23"/>
      <c r="C14" s="23"/>
      <c r="D14" s="23"/>
      <c r="E14" s="23"/>
      <c r="F14" s="23"/>
      <c r="G14" s="23"/>
      <c r="H14" s="23"/>
      <c r="I14" s="23"/>
      <c r="J14" s="23"/>
      <c r="K14" s="23"/>
      <c r="L14" s="23"/>
      <c r="M14" s="23"/>
      <c r="N14" s="23"/>
      <c r="O14" s="23"/>
      <c r="P14" s="23"/>
      <c r="Q14" s="23"/>
      <c r="R14" s="23"/>
      <c r="S14" s="23"/>
      <c r="T14" s="23"/>
      <c r="U14" s="23"/>
      <c r="V14" s="23"/>
      <c r="W14" s="23"/>
    </row>
    <row r="15" spans="1:23" x14ac:dyDescent="0.25">
      <c r="A15" s="23"/>
      <c r="B15" s="23"/>
      <c r="C15" s="23"/>
      <c r="D15" s="23"/>
      <c r="E15" s="23"/>
      <c r="F15" s="23"/>
      <c r="G15" s="23"/>
      <c r="H15" s="23"/>
      <c r="I15" s="23"/>
      <c r="J15" s="23"/>
      <c r="K15" s="23"/>
      <c r="L15" s="23"/>
      <c r="M15" s="23"/>
      <c r="N15" s="23"/>
      <c r="O15" s="23"/>
      <c r="P15" s="23"/>
      <c r="Q15" s="23"/>
      <c r="R15" s="23"/>
      <c r="S15" s="23"/>
      <c r="T15" s="23"/>
      <c r="U15" s="23"/>
      <c r="V15" s="23"/>
      <c r="W15" s="23"/>
    </row>
    <row r="16" spans="1:23" x14ac:dyDescent="0.25">
      <c r="A16" s="23"/>
      <c r="B16" s="23"/>
      <c r="C16" s="23"/>
      <c r="D16" s="23"/>
      <c r="E16" s="23"/>
      <c r="F16" s="23"/>
      <c r="G16" s="23"/>
      <c r="H16" s="23"/>
      <c r="I16" s="23"/>
      <c r="J16" s="23"/>
      <c r="K16" s="23"/>
      <c r="L16" s="23"/>
      <c r="M16" s="23"/>
      <c r="N16" s="23"/>
      <c r="O16" s="23"/>
      <c r="P16" s="23"/>
      <c r="Q16" s="23"/>
      <c r="R16" s="23"/>
      <c r="S16" s="23"/>
      <c r="T16" s="23"/>
      <c r="U16" s="23"/>
      <c r="V16" s="23"/>
      <c r="W16" s="23"/>
    </row>
    <row r="17" spans="1:23" x14ac:dyDescent="0.25">
      <c r="A17" s="23"/>
      <c r="B17" s="23"/>
      <c r="C17" s="23"/>
      <c r="D17" s="23"/>
      <c r="E17" s="23"/>
      <c r="F17" s="23"/>
      <c r="G17" s="23"/>
      <c r="H17" s="23"/>
      <c r="I17" s="23"/>
      <c r="J17" s="23"/>
      <c r="K17" s="23"/>
      <c r="L17" s="23"/>
      <c r="M17" s="23"/>
      <c r="N17" s="23"/>
      <c r="O17" s="23"/>
      <c r="P17" s="23"/>
      <c r="Q17" s="23"/>
      <c r="R17" s="23"/>
      <c r="S17" s="23"/>
      <c r="T17" s="23"/>
      <c r="U17" s="23"/>
      <c r="V17" s="23"/>
      <c r="W17" s="23"/>
    </row>
    <row r="18" spans="1:23" x14ac:dyDescent="0.25">
      <c r="A18" s="23"/>
      <c r="B18" s="23"/>
      <c r="C18" s="23"/>
      <c r="D18" s="23"/>
      <c r="E18" s="23"/>
      <c r="F18" s="23"/>
      <c r="G18" s="23"/>
      <c r="H18" s="23"/>
      <c r="I18" s="23"/>
      <c r="J18" s="23"/>
      <c r="K18" s="23"/>
      <c r="L18" s="23"/>
      <c r="M18" s="23"/>
      <c r="N18" s="23"/>
      <c r="O18" s="23"/>
      <c r="P18" s="23"/>
      <c r="Q18" s="23"/>
      <c r="R18" s="23"/>
      <c r="S18" s="23"/>
      <c r="T18" s="23"/>
      <c r="U18" s="23"/>
      <c r="V18" s="23"/>
      <c r="W18" s="23"/>
    </row>
    <row r="19" spans="1:23" x14ac:dyDescent="0.25">
      <c r="A19" s="23"/>
      <c r="B19" s="23"/>
      <c r="C19" s="23"/>
      <c r="D19" s="23"/>
      <c r="E19" s="23"/>
      <c r="F19" s="23"/>
      <c r="G19" s="23"/>
      <c r="H19" s="23"/>
      <c r="I19" s="23"/>
      <c r="J19" s="23"/>
      <c r="K19" s="23"/>
      <c r="L19" s="23"/>
      <c r="M19" s="23"/>
      <c r="N19" s="23"/>
      <c r="O19" s="23"/>
      <c r="P19" s="23"/>
      <c r="Q19" s="23"/>
      <c r="R19" s="23"/>
      <c r="S19" s="23"/>
      <c r="T19" s="23"/>
      <c r="U19" s="23"/>
      <c r="V19" s="23"/>
      <c r="W19" s="23"/>
    </row>
    <row r="20" spans="1:23" x14ac:dyDescent="0.25">
      <c r="A20" s="23"/>
      <c r="B20" s="23"/>
      <c r="C20" s="23"/>
      <c r="D20" s="23"/>
      <c r="E20" s="23"/>
      <c r="F20" s="23"/>
      <c r="G20" s="23"/>
      <c r="H20" s="23"/>
      <c r="I20" s="23"/>
      <c r="J20" s="23"/>
      <c r="K20" s="23"/>
      <c r="L20" s="23"/>
      <c r="M20" s="23"/>
      <c r="N20" s="23"/>
      <c r="O20" s="23"/>
      <c r="P20" s="23"/>
      <c r="Q20" s="23"/>
      <c r="R20" s="23"/>
      <c r="S20" s="23"/>
      <c r="T20" s="23"/>
      <c r="U20" s="23"/>
      <c r="V20" s="23"/>
      <c r="W20" s="23"/>
    </row>
    <row r="21" spans="1:23" x14ac:dyDescent="0.25">
      <c r="A21" s="23"/>
      <c r="B21" s="23"/>
      <c r="C21" s="23"/>
      <c r="D21" s="23"/>
      <c r="E21" s="23"/>
      <c r="F21" s="23"/>
      <c r="G21" s="23"/>
      <c r="H21" s="23"/>
      <c r="I21" s="23"/>
      <c r="J21" s="23"/>
      <c r="K21" s="23"/>
      <c r="L21" s="23"/>
      <c r="M21" s="23"/>
      <c r="N21" s="23"/>
      <c r="O21" s="23"/>
      <c r="P21" s="23"/>
      <c r="Q21" s="23"/>
      <c r="R21" s="23"/>
      <c r="S21" s="23"/>
      <c r="T21" s="23"/>
      <c r="U21" s="23"/>
      <c r="V21" s="23"/>
      <c r="W21" s="23"/>
    </row>
    <row r="22" spans="1:23" x14ac:dyDescent="0.25">
      <c r="A22" s="23"/>
      <c r="B22" s="23"/>
      <c r="C22" s="23"/>
      <c r="D22" s="23"/>
      <c r="E22" s="23"/>
      <c r="F22" s="23"/>
      <c r="G22" s="23"/>
      <c r="H22" s="23"/>
      <c r="I22" s="23"/>
      <c r="J22" s="23"/>
      <c r="K22" s="23"/>
      <c r="L22" s="23"/>
      <c r="M22" s="23"/>
      <c r="N22" s="23"/>
      <c r="O22" s="23"/>
      <c r="P22" s="23"/>
      <c r="Q22" s="23"/>
      <c r="R22" s="23"/>
      <c r="S22" s="23"/>
      <c r="T22" s="23"/>
      <c r="U22" s="23"/>
      <c r="V22" s="23"/>
      <c r="W22" s="23"/>
    </row>
    <row r="23" spans="1:23" x14ac:dyDescent="0.25">
      <c r="A23" s="23"/>
      <c r="B23" s="23"/>
      <c r="C23" s="23"/>
      <c r="D23" s="23"/>
      <c r="E23" s="23"/>
      <c r="F23" s="23"/>
      <c r="G23" s="23"/>
      <c r="H23" s="23"/>
      <c r="I23" s="23"/>
      <c r="J23" s="23"/>
      <c r="K23" s="23"/>
      <c r="L23" s="23"/>
      <c r="M23" s="23"/>
      <c r="N23" s="23"/>
      <c r="O23" s="23"/>
      <c r="P23" s="23"/>
      <c r="Q23" s="23"/>
      <c r="R23" s="23"/>
      <c r="S23" s="23"/>
      <c r="T23" s="23"/>
      <c r="U23" s="23"/>
      <c r="V23" s="23"/>
      <c r="W23" s="23"/>
    </row>
    <row r="24" spans="1:23" x14ac:dyDescent="0.25">
      <c r="A24" s="23"/>
      <c r="B24" s="23"/>
      <c r="C24" s="23"/>
      <c r="D24" s="23"/>
      <c r="E24" s="23"/>
      <c r="F24" s="23"/>
      <c r="G24" s="23"/>
      <c r="H24" s="23"/>
      <c r="I24" s="23"/>
      <c r="J24" s="23"/>
      <c r="K24" s="23"/>
      <c r="L24" s="23"/>
      <c r="M24" s="23"/>
      <c r="N24" s="23"/>
      <c r="O24" s="23"/>
      <c r="P24" s="23"/>
      <c r="Q24" s="23"/>
      <c r="R24" s="23"/>
      <c r="S24" s="23"/>
      <c r="T24" s="23"/>
      <c r="U24" s="23"/>
      <c r="V24" s="23"/>
      <c r="W24" s="23"/>
    </row>
    <row r="25" spans="1:23" x14ac:dyDescent="0.25">
      <c r="A25" s="23"/>
      <c r="B25" s="23"/>
      <c r="C25" s="23"/>
      <c r="D25" s="23"/>
      <c r="E25" s="23"/>
      <c r="F25" s="23"/>
      <c r="G25" s="23"/>
      <c r="H25" s="23"/>
      <c r="I25" s="23"/>
      <c r="J25" s="23"/>
      <c r="K25" s="23"/>
      <c r="L25" s="23"/>
      <c r="M25" s="23"/>
      <c r="N25" s="23"/>
      <c r="O25" s="23"/>
      <c r="P25" s="23"/>
      <c r="Q25" s="23"/>
      <c r="R25" s="23"/>
      <c r="S25" s="23"/>
      <c r="T25" s="23"/>
      <c r="U25" s="23"/>
      <c r="V25" s="23"/>
      <c r="W25" s="23"/>
    </row>
    <row r="26" spans="1:23" x14ac:dyDescent="0.25">
      <c r="A26" s="23"/>
      <c r="B26" s="23"/>
      <c r="C26" s="23"/>
      <c r="D26" s="23"/>
      <c r="E26" s="23"/>
      <c r="F26" s="23"/>
      <c r="G26" s="23"/>
      <c r="H26" s="23"/>
      <c r="I26" s="23"/>
      <c r="J26" s="23"/>
      <c r="K26" s="23"/>
      <c r="L26" s="23"/>
      <c r="M26" s="23"/>
      <c r="N26" s="23"/>
      <c r="O26" s="23"/>
      <c r="P26" s="23"/>
      <c r="Q26" s="23"/>
      <c r="R26" s="23"/>
      <c r="S26" s="23"/>
      <c r="T26" s="23"/>
      <c r="U26" s="23"/>
      <c r="V26" s="23"/>
      <c r="W26" s="23"/>
    </row>
    <row r="27" spans="1:23" x14ac:dyDescent="0.25">
      <c r="A27" s="23"/>
      <c r="B27" s="23"/>
      <c r="C27" s="23"/>
      <c r="D27" s="23"/>
      <c r="E27" s="23"/>
      <c r="F27" s="23"/>
      <c r="G27" s="23"/>
      <c r="H27" s="23"/>
      <c r="I27" s="23"/>
      <c r="J27" s="23"/>
      <c r="K27" s="23"/>
      <c r="L27" s="23"/>
      <c r="M27" s="23"/>
      <c r="N27" s="23"/>
      <c r="O27" s="23"/>
      <c r="P27" s="23"/>
      <c r="Q27" s="23"/>
      <c r="R27" s="23"/>
      <c r="S27" s="23"/>
      <c r="T27" s="23"/>
      <c r="U27" s="23"/>
      <c r="V27" s="23"/>
      <c r="W27" s="23"/>
    </row>
    <row r="28" spans="1:23" x14ac:dyDescent="0.25">
      <c r="A28" s="23"/>
      <c r="B28" s="23"/>
      <c r="C28" s="23"/>
      <c r="D28" s="23"/>
      <c r="E28" s="23"/>
      <c r="F28" s="23"/>
      <c r="G28" s="23"/>
      <c r="H28" s="23"/>
      <c r="I28" s="23"/>
      <c r="J28" s="23"/>
      <c r="K28" s="23"/>
      <c r="L28" s="23"/>
      <c r="M28" s="23"/>
      <c r="N28" s="23"/>
      <c r="O28" s="23"/>
      <c r="P28" s="23"/>
      <c r="Q28" s="23"/>
      <c r="R28" s="23"/>
      <c r="S28" s="23"/>
      <c r="T28" s="23"/>
      <c r="U28" s="23"/>
      <c r="V28" s="23"/>
      <c r="W28" s="23"/>
    </row>
    <row r="29" spans="1:23" x14ac:dyDescent="0.25">
      <c r="A29" s="23"/>
      <c r="B29" s="23"/>
      <c r="C29" s="23"/>
      <c r="D29" s="23"/>
      <c r="E29" s="23"/>
      <c r="F29" s="23"/>
      <c r="G29" s="23"/>
      <c r="H29" s="23"/>
      <c r="I29" s="23"/>
      <c r="J29" s="23"/>
      <c r="K29" s="23"/>
      <c r="L29" s="23"/>
      <c r="M29" s="23"/>
      <c r="N29" s="23"/>
      <c r="O29" s="23"/>
      <c r="P29" s="23"/>
      <c r="Q29" s="23"/>
      <c r="R29" s="23"/>
      <c r="S29" s="23"/>
      <c r="T29" s="23"/>
      <c r="U29" s="23"/>
      <c r="V29" s="23"/>
      <c r="W29" s="23"/>
    </row>
    <row r="30" spans="1:23" x14ac:dyDescent="0.25">
      <c r="A30" s="23"/>
      <c r="B30" s="23"/>
      <c r="C30" s="23"/>
      <c r="D30" s="23"/>
      <c r="E30" s="23"/>
      <c r="F30" s="23"/>
      <c r="G30" s="23"/>
      <c r="H30" s="23"/>
      <c r="I30" s="23"/>
      <c r="J30" s="23"/>
      <c r="K30" s="23"/>
      <c r="L30" s="23"/>
      <c r="M30" s="23"/>
      <c r="N30" s="23"/>
      <c r="O30" s="23"/>
      <c r="P30" s="23"/>
      <c r="Q30" s="23"/>
      <c r="R30" s="23"/>
      <c r="S30" s="23"/>
      <c r="T30" s="23"/>
      <c r="U30" s="23"/>
      <c r="V30" s="23"/>
      <c r="W30" s="23"/>
    </row>
    <row r="31" spans="1:23" x14ac:dyDescent="0.25">
      <c r="A31" s="23"/>
      <c r="B31" s="23"/>
      <c r="C31" s="23"/>
      <c r="D31" s="23"/>
      <c r="E31" s="23"/>
      <c r="F31" s="23"/>
      <c r="G31" s="23"/>
      <c r="H31" s="23"/>
      <c r="I31" s="23"/>
      <c r="J31" s="23"/>
      <c r="K31" s="23"/>
      <c r="L31" s="23"/>
      <c r="M31" s="23"/>
      <c r="N31" s="23"/>
      <c r="O31" s="23"/>
      <c r="P31" s="23"/>
      <c r="Q31" s="23"/>
      <c r="R31" s="23"/>
      <c r="S31" s="23"/>
      <c r="T31" s="23"/>
      <c r="U31" s="23"/>
      <c r="V31" s="23"/>
      <c r="W31" s="23"/>
    </row>
    <row r="32" spans="1:23" x14ac:dyDescent="0.25">
      <c r="A32" s="23"/>
      <c r="B32" s="23"/>
      <c r="C32" s="23"/>
      <c r="D32" s="23"/>
      <c r="E32" s="23"/>
      <c r="F32" s="23"/>
      <c r="G32" s="23"/>
      <c r="H32" s="23"/>
      <c r="I32" s="23"/>
      <c r="J32" s="23"/>
      <c r="K32" s="23"/>
      <c r="L32" s="23"/>
      <c r="M32" s="23"/>
      <c r="N32" s="23"/>
      <c r="O32" s="23"/>
      <c r="P32" s="23"/>
      <c r="Q32" s="23"/>
      <c r="R32" s="23"/>
      <c r="S32" s="23"/>
      <c r="T32" s="23"/>
      <c r="U32" s="23"/>
      <c r="V32" s="23"/>
      <c r="W32" s="23"/>
    </row>
    <row r="33" spans="1:23" x14ac:dyDescent="0.25">
      <c r="A33" s="23"/>
      <c r="B33" s="23"/>
      <c r="C33" s="23"/>
      <c r="D33" s="23"/>
      <c r="E33" s="23"/>
      <c r="F33" s="23"/>
      <c r="G33" s="23"/>
      <c r="H33" s="23"/>
      <c r="I33" s="23"/>
      <c r="J33" s="23"/>
      <c r="K33" s="23"/>
      <c r="L33" s="23"/>
      <c r="M33" s="23"/>
      <c r="N33" s="23"/>
      <c r="O33" s="23"/>
      <c r="P33" s="23"/>
      <c r="Q33" s="23"/>
      <c r="R33" s="23"/>
      <c r="S33" s="23"/>
      <c r="T33" s="23"/>
      <c r="U33" s="23"/>
      <c r="V33" s="23"/>
      <c r="W33" s="23"/>
    </row>
    <row r="34" spans="1:23" x14ac:dyDescent="0.25">
      <c r="A34" s="23"/>
      <c r="B34" s="23"/>
      <c r="C34" s="23"/>
      <c r="D34" s="23"/>
      <c r="E34" s="23"/>
      <c r="F34" s="23"/>
      <c r="G34" s="23"/>
      <c r="H34" s="23"/>
      <c r="I34" s="23"/>
      <c r="J34" s="23"/>
      <c r="K34" s="23"/>
      <c r="L34" s="23"/>
      <c r="M34" s="23"/>
      <c r="N34" s="23"/>
      <c r="O34" s="23"/>
      <c r="P34" s="23"/>
      <c r="Q34" s="23"/>
      <c r="R34" s="23"/>
      <c r="S34" s="23"/>
      <c r="T34" s="23"/>
      <c r="U34" s="23"/>
      <c r="V34" s="23"/>
      <c r="W34" s="23"/>
    </row>
    <row r="35" spans="1:23" x14ac:dyDescent="0.25">
      <c r="A35" s="23"/>
      <c r="B35" s="23"/>
      <c r="C35" s="23"/>
      <c r="D35" s="23"/>
      <c r="E35" s="23"/>
      <c r="F35" s="23"/>
      <c r="G35" s="23"/>
      <c r="H35" s="23"/>
      <c r="I35" s="23"/>
      <c r="J35" s="23"/>
      <c r="K35" s="23"/>
      <c r="L35" s="23"/>
      <c r="M35" s="23"/>
      <c r="N35" s="23"/>
      <c r="O35" s="23"/>
      <c r="P35" s="23"/>
      <c r="Q35" s="23"/>
      <c r="R35" s="23"/>
      <c r="S35" s="23"/>
      <c r="T35" s="23"/>
      <c r="U35" s="23"/>
      <c r="V35" s="23"/>
      <c r="W35" s="23"/>
    </row>
    <row r="36" spans="1:23" x14ac:dyDescent="0.25">
      <c r="A36" s="23"/>
      <c r="B36" s="23"/>
      <c r="C36" s="23"/>
      <c r="D36" s="23"/>
      <c r="E36" s="23"/>
      <c r="F36" s="23"/>
      <c r="G36" s="23"/>
      <c r="H36" s="23"/>
      <c r="I36" s="23"/>
      <c r="J36" s="23"/>
      <c r="K36" s="23"/>
      <c r="L36" s="23"/>
      <c r="M36" s="23"/>
      <c r="N36" s="23"/>
      <c r="O36" s="23"/>
      <c r="P36" s="23"/>
      <c r="Q36" s="23"/>
      <c r="R36" s="23"/>
      <c r="S36" s="23"/>
      <c r="T36" s="23"/>
      <c r="U36" s="23"/>
      <c r="V36" s="23"/>
      <c r="W36" s="23"/>
    </row>
    <row r="37" spans="1:23" x14ac:dyDescent="0.25">
      <c r="A37" s="23"/>
      <c r="B37" s="23"/>
      <c r="C37" s="23"/>
      <c r="D37" s="23"/>
      <c r="E37" s="23"/>
      <c r="F37" s="23"/>
      <c r="G37" s="23"/>
      <c r="H37" s="23"/>
      <c r="I37" s="23"/>
      <c r="J37" s="23"/>
      <c r="K37" s="23"/>
      <c r="L37" s="23"/>
      <c r="M37" s="23"/>
      <c r="N37" s="23"/>
      <c r="O37" s="23"/>
      <c r="P37" s="23"/>
      <c r="Q37" s="23"/>
      <c r="R37" s="23"/>
      <c r="S37" s="23"/>
      <c r="T37" s="23"/>
      <c r="U37" s="23"/>
      <c r="V37" s="23"/>
      <c r="W37" s="23"/>
    </row>
    <row r="38" spans="1:23" x14ac:dyDescent="0.25">
      <c r="A38" s="23"/>
      <c r="B38" s="23"/>
      <c r="C38" s="23"/>
      <c r="D38" s="23"/>
      <c r="E38" s="23"/>
      <c r="F38" s="23"/>
      <c r="G38" s="23"/>
      <c r="H38" s="23"/>
      <c r="I38" s="23"/>
      <c r="J38" s="23"/>
      <c r="K38" s="23"/>
      <c r="L38" s="23"/>
      <c r="M38" s="23"/>
      <c r="N38" s="23"/>
      <c r="O38" s="23"/>
      <c r="P38" s="23"/>
      <c r="Q38" s="23"/>
      <c r="R38" s="23"/>
      <c r="S38" s="23"/>
      <c r="T38" s="23"/>
      <c r="U38" s="23"/>
      <c r="V38" s="23"/>
      <c r="W38" s="23"/>
    </row>
  </sheetData>
  <pageMargins left="0.7" right="0.7" top="0.75" bottom="0.75" header="0.3" footer="0.3"/>
  <pageSetup orientation="portrait" r:id="rId1"/>
  <drawing r:id="rId2"/>
  <extLst>
    <ext xmlns:x15="http://schemas.microsoft.com/office/spreadsheetml/2010/11/main" uri="{3A4CF648-6AED-40f4-86FF-DC5316D8AED3}">
      <x14:slicerList xmlns:x14="http://schemas.microsoft.com/office/spreadsheetml/2009/9/main">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S1403"/>
  <sheetViews>
    <sheetView tabSelected="1" topLeftCell="A13" zoomScale="166" zoomScaleNormal="166" workbookViewId="0">
      <selection activeCell="K1403" sqref="K1403"/>
    </sheetView>
  </sheetViews>
  <sheetFormatPr defaultRowHeight="15" x14ac:dyDescent="0.25"/>
  <cols>
    <col min="1" max="1" width="25.42578125" customWidth="1"/>
    <col min="2" max="2" width="17" style="1" customWidth="1"/>
    <col min="3" max="3" width="24.28515625" style="1" bestFit="1" customWidth="1"/>
    <col min="4" max="4" width="11.5703125" style="1" bestFit="1" customWidth="1"/>
    <col min="5" max="5" width="25.5703125" style="1" customWidth="1"/>
    <col min="6" max="6" width="12.28515625" style="6" bestFit="1" customWidth="1"/>
    <col min="7" max="7" width="22.85546875" style="8" bestFit="1" customWidth="1"/>
    <col min="8" max="8" width="16" style="8" customWidth="1"/>
    <col min="9" max="9" width="13.28515625" style="8" bestFit="1" customWidth="1"/>
    <col min="10" max="10" width="14.28515625" style="8" bestFit="1" customWidth="1"/>
    <col min="11" max="11" width="12.5703125" style="12" customWidth="1"/>
    <col min="12" max="12" width="12.5703125" style="12" bestFit="1" customWidth="1"/>
    <col min="13" max="13" width="13.85546875" style="2" customWidth="1"/>
    <col min="14" max="14" width="13.85546875" style="25" customWidth="1"/>
    <col min="15" max="15" width="17.140625" style="19" customWidth="1"/>
    <col min="16" max="16" width="17.140625" style="6" customWidth="1"/>
    <col min="17" max="17" width="14.7109375" style="10" customWidth="1"/>
    <col min="18" max="18" width="11.140625" customWidth="1"/>
    <col min="21" max="21" width="19.5703125" customWidth="1"/>
  </cols>
  <sheetData>
    <row r="1" spans="2:19" x14ac:dyDescent="0.25">
      <c r="B1" s="1" t="s">
        <v>6</v>
      </c>
      <c r="C1" s="1" t="s">
        <v>24</v>
      </c>
      <c r="D1" s="4" t="s">
        <v>25</v>
      </c>
      <c r="E1" s="4" t="s">
        <v>32</v>
      </c>
      <c r="F1" s="11" t="s">
        <v>4</v>
      </c>
      <c r="G1" s="8" t="s">
        <v>5</v>
      </c>
      <c r="H1" s="8" t="s">
        <v>23</v>
      </c>
      <c r="I1" s="8" t="s">
        <v>1</v>
      </c>
      <c r="J1" s="8" t="s">
        <v>2</v>
      </c>
      <c r="K1" s="8" t="s">
        <v>22</v>
      </c>
      <c r="L1" s="8" t="s">
        <v>3</v>
      </c>
      <c r="M1" s="8" t="s">
        <v>21</v>
      </c>
      <c r="N1" s="25" t="s">
        <v>64</v>
      </c>
      <c r="O1" s="3" t="s">
        <v>12</v>
      </c>
      <c r="P1" s="5" t="s">
        <v>13</v>
      </c>
      <c r="Q1" s="19" t="s">
        <v>37</v>
      </c>
      <c r="R1" s="6" t="s">
        <v>43</v>
      </c>
      <c r="S1" s="13" t="s">
        <v>0</v>
      </c>
    </row>
    <row r="2" spans="2:19" x14ac:dyDescent="0.25">
      <c r="B2" s="14" t="s">
        <v>10</v>
      </c>
      <c r="C2" s="1" t="s">
        <v>16</v>
      </c>
      <c r="D2" s="4" t="s">
        <v>26</v>
      </c>
      <c r="E2" s="4" t="s">
        <v>33</v>
      </c>
      <c r="F2" s="11">
        <v>1618.5</v>
      </c>
      <c r="G2" s="8">
        <v>3</v>
      </c>
      <c r="H2" s="8">
        <v>20</v>
      </c>
      <c r="I2" s="8">
        <v>32370</v>
      </c>
      <c r="J2" s="8">
        <v>0</v>
      </c>
      <c r="K2" s="8">
        <v>32370</v>
      </c>
      <c r="L2" s="8">
        <v>16185</v>
      </c>
      <c r="M2" s="8">
        <v>16185</v>
      </c>
      <c r="N2" s="25">
        <f>financials[[#This Row],[Profit]]/financials[[#This Row],[ Sales]]</f>
        <v>0.5</v>
      </c>
      <c r="O2" s="3">
        <v>41640</v>
      </c>
      <c r="P2" s="5">
        <v>1</v>
      </c>
      <c r="Q2" s="4" t="str">
        <f>TEXT(financials[[#This Row],[Date]],"MMMM")</f>
        <v>January</v>
      </c>
      <c r="R2" s="5" t="str">
        <f>_xlfn.SWITCH(financials[[#This Row],[Month Name]],"January","Winter","February","Winter","March","Spring","April","Spring","May","Spring","June","Summer","July","Summer","August","Summer","September","Fall","October","Fall","November","Fall","December","Winter")</f>
        <v>Winter</v>
      </c>
      <c r="S2" s="13" t="s">
        <v>15</v>
      </c>
    </row>
    <row r="3" spans="2:19" x14ac:dyDescent="0.25">
      <c r="B3" s="14" t="s">
        <v>10</v>
      </c>
      <c r="C3" s="1" t="s">
        <v>19</v>
      </c>
      <c r="D3" s="4" t="s">
        <v>26</v>
      </c>
      <c r="E3" s="4" t="s">
        <v>33</v>
      </c>
      <c r="F3" s="11">
        <v>1321</v>
      </c>
      <c r="G3" s="8">
        <v>3</v>
      </c>
      <c r="H3" s="8">
        <v>20</v>
      </c>
      <c r="I3" s="8">
        <v>26420</v>
      </c>
      <c r="J3" s="8">
        <v>0</v>
      </c>
      <c r="K3" s="8">
        <v>26420</v>
      </c>
      <c r="L3" s="8">
        <v>13210</v>
      </c>
      <c r="M3" s="8">
        <v>13210</v>
      </c>
      <c r="N3" s="25">
        <f>financials[[#This Row],[Profit]]/financials[[#This Row],[ Sales]]</f>
        <v>0.5</v>
      </c>
      <c r="O3" s="3">
        <v>41640</v>
      </c>
      <c r="P3" s="5">
        <v>1</v>
      </c>
      <c r="Q3" s="4" t="str">
        <f>TEXT(financials[[#This Row],[Date]],"MMMM")</f>
        <v>January</v>
      </c>
      <c r="R3" s="5" t="str">
        <f>_xlfn.SWITCH(financials[[#This Row],[Month Name]],"January","Winter","February","Winter","March","Spring","April","Spring","May","Spring","June","Summer","July","Summer","August","Summer","September","Fall","October","Fall","November","Fall","December","Winter")</f>
        <v>Winter</v>
      </c>
      <c r="S3" s="13" t="s">
        <v>15</v>
      </c>
    </row>
    <row r="4" spans="2:19" x14ac:dyDescent="0.25">
      <c r="B4" s="14" t="s">
        <v>8</v>
      </c>
      <c r="C4" s="1" t="s">
        <v>18</v>
      </c>
      <c r="D4" s="4" t="s">
        <v>26</v>
      </c>
      <c r="E4" s="4" t="s">
        <v>33</v>
      </c>
      <c r="F4" s="11">
        <v>2178</v>
      </c>
      <c r="G4" s="8">
        <v>3</v>
      </c>
      <c r="H4" s="8">
        <v>15</v>
      </c>
      <c r="I4" s="8">
        <v>32670</v>
      </c>
      <c r="J4" s="8">
        <v>0</v>
      </c>
      <c r="K4" s="8">
        <v>32670</v>
      </c>
      <c r="L4" s="8">
        <v>21780</v>
      </c>
      <c r="M4" s="8">
        <v>10890</v>
      </c>
      <c r="N4" s="25">
        <f>financials[[#This Row],[Profit]]/financials[[#This Row],[ Sales]]</f>
        <v>0.33333333333333331</v>
      </c>
      <c r="O4" s="3">
        <v>41791</v>
      </c>
      <c r="P4" s="5">
        <v>6</v>
      </c>
      <c r="Q4" s="4" t="str">
        <f>TEXT(financials[[#This Row],[Date]],"MMMM")</f>
        <v>June</v>
      </c>
      <c r="R4" s="5" t="str">
        <f>_xlfn.SWITCH(financials[[#This Row],[Month Name]],"January","Winter","February","Winter","March","Spring","April","Spring","May","Spring","June","Summer","July","Summer","August","Summer","September","Fall","October","Fall","November","Fall","December","Winter")</f>
        <v>Summer</v>
      </c>
      <c r="S4" s="13" t="s">
        <v>15</v>
      </c>
    </row>
    <row r="5" spans="2:19" x14ac:dyDescent="0.25">
      <c r="B5" s="14" t="s">
        <v>8</v>
      </c>
      <c r="C5" s="1" t="s">
        <v>19</v>
      </c>
      <c r="D5" s="4" t="s">
        <v>26</v>
      </c>
      <c r="E5" s="4" t="s">
        <v>33</v>
      </c>
      <c r="F5" s="11">
        <v>888</v>
      </c>
      <c r="G5" s="8">
        <v>3</v>
      </c>
      <c r="H5" s="8">
        <v>15</v>
      </c>
      <c r="I5" s="8">
        <v>13320</v>
      </c>
      <c r="J5" s="8">
        <v>0</v>
      </c>
      <c r="K5" s="8">
        <v>13320</v>
      </c>
      <c r="L5" s="8">
        <v>8880</v>
      </c>
      <c r="M5" s="8">
        <v>4440</v>
      </c>
      <c r="N5" s="25">
        <f>financials[[#This Row],[Profit]]/financials[[#This Row],[ Sales]]</f>
        <v>0.33333333333333331</v>
      </c>
      <c r="O5" s="3">
        <v>41791</v>
      </c>
      <c r="P5" s="5">
        <v>6</v>
      </c>
      <c r="Q5" s="4" t="str">
        <f>TEXT(financials[[#This Row],[Date]],"MMMM")</f>
        <v>June</v>
      </c>
      <c r="R5" s="5" t="str">
        <f>_xlfn.SWITCH(financials[[#This Row],[Month Name]],"January","Winter","February","Winter","March","Spring","April","Spring","May","Spring","June","Summer","July","Summer","August","Summer","September","Fall","October","Fall","November","Fall","December","Winter")</f>
        <v>Summer</v>
      </c>
      <c r="S5" s="13" t="s">
        <v>15</v>
      </c>
    </row>
    <row r="6" spans="2:19" x14ac:dyDescent="0.25">
      <c r="B6" s="14" t="s">
        <v>8</v>
      </c>
      <c r="C6" s="1" t="s">
        <v>20</v>
      </c>
      <c r="D6" s="4" t="s">
        <v>26</v>
      </c>
      <c r="E6" s="4" t="s">
        <v>33</v>
      </c>
      <c r="F6" s="11">
        <v>2470</v>
      </c>
      <c r="G6" s="8">
        <v>3</v>
      </c>
      <c r="H6" s="8">
        <v>15</v>
      </c>
      <c r="I6" s="8">
        <v>37050</v>
      </c>
      <c r="J6" s="8">
        <v>0</v>
      </c>
      <c r="K6" s="8">
        <v>37050</v>
      </c>
      <c r="L6" s="8">
        <v>24700</v>
      </c>
      <c r="M6" s="8">
        <v>12350</v>
      </c>
      <c r="N6" s="25">
        <f>financials[[#This Row],[Profit]]/financials[[#This Row],[ Sales]]</f>
        <v>0.33333333333333331</v>
      </c>
      <c r="O6" s="3">
        <v>41791</v>
      </c>
      <c r="P6" s="5">
        <v>6</v>
      </c>
      <c r="Q6" s="4" t="str">
        <f>TEXT(financials[[#This Row],[Date]],"MMMM")</f>
        <v>June</v>
      </c>
      <c r="R6" s="5" t="str">
        <f>_xlfn.SWITCH(financials[[#This Row],[Month Name]],"January","Winter","February","Winter","March","Spring","April","Spring","May","Spring","June","Summer","July","Summer","August","Summer","September","Fall","October","Fall","November","Fall","December","Winter")</f>
        <v>Summer</v>
      </c>
      <c r="S6" s="13" t="s">
        <v>15</v>
      </c>
    </row>
    <row r="7" spans="2:19" x14ac:dyDescent="0.25">
      <c r="B7" s="14" t="s">
        <v>10</v>
      </c>
      <c r="C7" s="1" t="s">
        <v>19</v>
      </c>
      <c r="D7" s="4" t="s">
        <v>26</v>
      </c>
      <c r="E7" s="4" t="s">
        <v>33</v>
      </c>
      <c r="F7" s="11">
        <v>1513</v>
      </c>
      <c r="G7" s="8">
        <v>3</v>
      </c>
      <c r="H7" s="8">
        <v>350</v>
      </c>
      <c r="I7" s="8">
        <v>529550</v>
      </c>
      <c r="J7" s="8">
        <v>0</v>
      </c>
      <c r="K7" s="8">
        <v>529550</v>
      </c>
      <c r="L7" s="8">
        <v>393380</v>
      </c>
      <c r="M7" s="8">
        <v>136170</v>
      </c>
      <c r="N7" s="25">
        <f>financials[[#This Row],[Profit]]/financials[[#This Row],[ Sales]]</f>
        <v>0.25714285714285712</v>
      </c>
      <c r="O7" s="3">
        <v>41974</v>
      </c>
      <c r="P7" s="5">
        <v>12</v>
      </c>
      <c r="Q7" s="4" t="str">
        <f>TEXT(financials[[#This Row],[Date]],"MMMM")</f>
        <v>December</v>
      </c>
      <c r="R7" s="5" t="str">
        <f>_xlfn.SWITCH(financials[[#This Row],[Month Name]],"January","Winter","February","Winter","March","Spring","April","Spring","May","Spring","June","Summer","July","Summer","August","Summer","September","Fall","October","Fall","November","Fall","December","Winter")</f>
        <v>Winter</v>
      </c>
      <c r="S7" s="13" t="s">
        <v>15</v>
      </c>
    </row>
    <row r="8" spans="2:19" x14ac:dyDescent="0.25">
      <c r="B8" s="14" t="s">
        <v>8</v>
      </c>
      <c r="C8" s="1" t="s">
        <v>19</v>
      </c>
      <c r="D8" s="4" t="s">
        <v>27</v>
      </c>
      <c r="E8" s="4" t="s">
        <v>33</v>
      </c>
      <c r="F8" s="11">
        <v>921</v>
      </c>
      <c r="G8" s="8">
        <v>5</v>
      </c>
      <c r="H8" s="8">
        <v>15</v>
      </c>
      <c r="I8" s="8">
        <v>13815</v>
      </c>
      <c r="J8" s="8">
        <v>0</v>
      </c>
      <c r="K8" s="8">
        <v>13815</v>
      </c>
      <c r="L8" s="8">
        <v>9210</v>
      </c>
      <c r="M8" s="8">
        <v>4605</v>
      </c>
      <c r="N8" s="25">
        <f>financials[[#This Row],[Profit]]/financials[[#This Row],[ Sales]]</f>
        <v>0.33333333333333331</v>
      </c>
      <c r="O8" s="3">
        <v>41699</v>
      </c>
      <c r="P8" s="5">
        <v>3</v>
      </c>
      <c r="Q8" s="4" t="str">
        <f>TEXT(financials[[#This Row],[Date]],"MMMM")</f>
        <v>March</v>
      </c>
      <c r="R8" s="5" t="str">
        <f>_xlfn.SWITCH(financials[[#This Row],[Month Name]],"January","Winter","February","Winter","March","Spring","April","Spring","May","Spring","June","Summer","July","Summer","August","Summer","September","Fall","October","Fall","November","Fall","December","Winter")</f>
        <v>Spring</v>
      </c>
      <c r="S8" s="13" t="s">
        <v>15</v>
      </c>
    </row>
    <row r="9" spans="2:19" x14ac:dyDescent="0.25">
      <c r="B9" s="14" t="s">
        <v>11</v>
      </c>
      <c r="C9" s="1" t="s">
        <v>16</v>
      </c>
      <c r="D9" s="4" t="s">
        <v>27</v>
      </c>
      <c r="E9" s="4" t="s">
        <v>33</v>
      </c>
      <c r="F9" s="11">
        <v>2518</v>
      </c>
      <c r="G9" s="8">
        <v>5</v>
      </c>
      <c r="H9" s="8">
        <v>12</v>
      </c>
      <c r="I9" s="8">
        <v>30216</v>
      </c>
      <c r="J9" s="8">
        <v>0</v>
      </c>
      <c r="K9" s="8">
        <v>30216</v>
      </c>
      <c r="L9" s="8">
        <v>7554</v>
      </c>
      <c r="M9" s="8">
        <v>22662</v>
      </c>
      <c r="N9" s="25">
        <f>financials[[#This Row],[Profit]]/financials[[#This Row],[ Sales]]</f>
        <v>0.75</v>
      </c>
      <c r="O9" s="3">
        <v>41791</v>
      </c>
      <c r="P9" s="5">
        <v>6</v>
      </c>
      <c r="Q9" s="4" t="str">
        <f>TEXT(financials[[#This Row],[Date]],"MMMM")</f>
        <v>June</v>
      </c>
      <c r="R9" s="5" t="str">
        <f>_xlfn.SWITCH(financials[[#This Row],[Month Name]],"January","Winter","February","Winter","March","Spring","April","Spring","May","Spring","June","Summer","July","Summer","August","Summer","September","Fall","October","Fall","November","Fall","December","Winter")</f>
        <v>Summer</v>
      </c>
      <c r="S9" s="13" t="s">
        <v>15</v>
      </c>
    </row>
    <row r="10" spans="2:19" x14ac:dyDescent="0.25">
      <c r="B10" s="14" t="s">
        <v>10</v>
      </c>
      <c r="C10" s="1" t="s">
        <v>18</v>
      </c>
      <c r="D10" s="4" t="s">
        <v>27</v>
      </c>
      <c r="E10" s="4" t="s">
        <v>33</v>
      </c>
      <c r="F10" s="11">
        <v>1899</v>
      </c>
      <c r="G10" s="8">
        <v>5</v>
      </c>
      <c r="H10" s="8">
        <v>20</v>
      </c>
      <c r="I10" s="8">
        <v>37980</v>
      </c>
      <c r="J10" s="8">
        <v>0</v>
      </c>
      <c r="K10" s="8">
        <v>37980</v>
      </c>
      <c r="L10" s="8">
        <v>18990</v>
      </c>
      <c r="M10" s="8">
        <v>18990</v>
      </c>
      <c r="N10" s="25">
        <f>financials[[#This Row],[Profit]]/financials[[#This Row],[ Sales]]</f>
        <v>0.5</v>
      </c>
      <c r="O10" s="3">
        <v>41791</v>
      </c>
      <c r="P10" s="5">
        <v>6</v>
      </c>
      <c r="Q10" s="4" t="str">
        <f>TEXT(financials[[#This Row],[Date]],"MMMM")</f>
        <v>June</v>
      </c>
      <c r="R10" s="5" t="str">
        <f>_xlfn.SWITCH(financials[[#This Row],[Month Name]],"January","Winter","February","Winter","March","Spring","April","Spring","May","Spring","June","Summer","July","Summer","August","Summer","September","Fall","October","Fall","November","Fall","December","Winter")</f>
        <v>Summer</v>
      </c>
      <c r="S10" s="13" t="s">
        <v>15</v>
      </c>
    </row>
    <row r="11" spans="2:19" x14ac:dyDescent="0.25">
      <c r="B11" s="14" t="s">
        <v>11</v>
      </c>
      <c r="C11" s="1" t="s">
        <v>19</v>
      </c>
      <c r="D11" s="4" t="s">
        <v>27</v>
      </c>
      <c r="E11" s="4" t="s">
        <v>33</v>
      </c>
      <c r="F11" s="11">
        <v>1545</v>
      </c>
      <c r="G11" s="8">
        <v>5</v>
      </c>
      <c r="H11" s="8">
        <v>12</v>
      </c>
      <c r="I11" s="8">
        <v>18540</v>
      </c>
      <c r="J11" s="8">
        <v>0</v>
      </c>
      <c r="K11" s="8">
        <v>18540</v>
      </c>
      <c r="L11" s="8">
        <v>4635</v>
      </c>
      <c r="M11" s="8">
        <v>13905</v>
      </c>
      <c r="N11" s="25">
        <f>financials[[#This Row],[Profit]]/financials[[#This Row],[ Sales]]</f>
        <v>0.75</v>
      </c>
      <c r="O11" s="3">
        <v>41791</v>
      </c>
      <c r="P11" s="5">
        <v>6</v>
      </c>
      <c r="Q11" s="4" t="str">
        <f>TEXT(financials[[#This Row],[Date]],"MMMM")</f>
        <v>June</v>
      </c>
      <c r="R11" s="5" t="str">
        <f>_xlfn.SWITCH(financials[[#This Row],[Month Name]],"January","Winter","February","Winter","March","Spring","April","Spring","May","Spring","June","Summer","July","Summer","August","Summer","September","Fall","October","Fall","November","Fall","December","Winter")</f>
        <v>Summer</v>
      </c>
      <c r="S11" s="13" t="s">
        <v>15</v>
      </c>
    </row>
    <row r="12" spans="2:19" x14ac:dyDescent="0.25">
      <c r="B12" s="14" t="s">
        <v>8</v>
      </c>
      <c r="C12" s="1" t="s">
        <v>20</v>
      </c>
      <c r="D12" s="4" t="s">
        <v>27</v>
      </c>
      <c r="E12" s="4" t="s">
        <v>33</v>
      </c>
      <c r="F12" s="11">
        <v>2470</v>
      </c>
      <c r="G12" s="8">
        <v>5</v>
      </c>
      <c r="H12" s="8">
        <v>15</v>
      </c>
      <c r="I12" s="8">
        <v>37050</v>
      </c>
      <c r="J12" s="8">
        <v>0</v>
      </c>
      <c r="K12" s="8">
        <v>37050</v>
      </c>
      <c r="L12" s="8">
        <v>24700</v>
      </c>
      <c r="M12" s="8">
        <v>12350</v>
      </c>
      <c r="N12" s="25">
        <f>financials[[#This Row],[Profit]]/financials[[#This Row],[ Sales]]</f>
        <v>0.33333333333333331</v>
      </c>
      <c r="O12" s="3">
        <v>41791</v>
      </c>
      <c r="P12" s="5">
        <v>6</v>
      </c>
      <c r="Q12" s="4" t="str">
        <f>TEXT(financials[[#This Row],[Date]],"MMMM")</f>
        <v>June</v>
      </c>
      <c r="R12" s="5" t="str">
        <f>_xlfn.SWITCH(financials[[#This Row],[Month Name]],"January","Winter","February","Winter","March","Spring","April","Spring","May","Spring","June","Summer","July","Summer","August","Summer","September","Fall","October","Fall","November","Fall","December","Winter")</f>
        <v>Summer</v>
      </c>
      <c r="S12" s="13" t="s">
        <v>15</v>
      </c>
    </row>
    <row r="13" spans="2:19" x14ac:dyDescent="0.25">
      <c r="B13" s="14" t="s">
        <v>9</v>
      </c>
      <c r="C13" s="1" t="s">
        <v>16</v>
      </c>
      <c r="D13" s="4" t="s">
        <v>27</v>
      </c>
      <c r="E13" s="4" t="s">
        <v>33</v>
      </c>
      <c r="F13" s="11">
        <v>2665.5</v>
      </c>
      <c r="G13" s="8">
        <v>5</v>
      </c>
      <c r="H13" s="8">
        <v>125</v>
      </c>
      <c r="I13" s="8">
        <v>333187.5</v>
      </c>
      <c r="J13" s="8">
        <v>0</v>
      </c>
      <c r="K13" s="8">
        <v>333187.5</v>
      </c>
      <c r="L13" s="8">
        <v>319860</v>
      </c>
      <c r="M13" s="8">
        <v>13327.5</v>
      </c>
      <c r="N13" s="25">
        <f>financials[[#This Row],[Profit]]/financials[[#This Row],[ Sales]]</f>
        <v>0.04</v>
      </c>
      <c r="O13" s="3">
        <v>41821</v>
      </c>
      <c r="P13" s="5">
        <v>7</v>
      </c>
      <c r="Q13" s="4" t="str">
        <f>TEXT(financials[[#This Row],[Date]],"MMMM")</f>
        <v>July</v>
      </c>
      <c r="R13" s="5" t="str">
        <f>_xlfn.SWITCH(financials[[#This Row],[Month Name]],"January","Winter","February","Winter","March","Spring","April","Spring","May","Spring","June","Summer","July","Summer","August","Summer","September","Fall","October","Fall","November","Fall","December","Winter")</f>
        <v>Summer</v>
      </c>
      <c r="S13" s="13" t="s">
        <v>15</v>
      </c>
    </row>
    <row r="14" spans="2:19" x14ac:dyDescent="0.25">
      <c r="B14" s="14" t="s">
        <v>7</v>
      </c>
      <c r="C14" s="1" t="s">
        <v>20</v>
      </c>
      <c r="D14" s="4" t="s">
        <v>27</v>
      </c>
      <c r="E14" s="4" t="s">
        <v>33</v>
      </c>
      <c r="F14" s="11">
        <v>958</v>
      </c>
      <c r="G14" s="8">
        <v>5</v>
      </c>
      <c r="H14" s="8">
        <v>300</v>
      </c>
      <c r="I14" s="8">
        <v>287400</v>
      </c>
      <c r="J14" s="8">
        <v>0</v>
      </c>
      <c r="K14" s="8">
        <v>287400</v>
      </c>
      <c r="L14" s="8">
        <v>239500</v>
      </c>
      <c r="M14" s="8">
        <v>47900</v>
      </c>
      <c r="N14" s="25">
        <f>financials[[#This Row],[Profit]]/financials[[#This Row],[ Sales]]</f>
        <v>0.16666666666666666</v>
      </c>
      <c r="O14" s="3">
        <v>41852</v>
      </c>
      <c r="P14" s="5">
        <v>8</v>
      </c>
      <c r="Q14" s="4" t="str">
        <f>TEXT(financials[[#This Row],[Date]],"MMMM")</f>
        <v>August</v>
      </c>
      <c r="R14" s="5" t="str">
        <f>_xlfn.SWITCH(financials[[#This Row],[Month Name]],"January","Winter","February","Winter","March","Spring","April","Spring","May","Spring","June","Summer","July","Summer","August","Summer","September","Fall","October","Fall","November","Fall","December","Winter")</f>
        <v>Summer</v>
      </c>
      <c r="S14" s="13" t="s">
        <v>15</v>
      </c>
    </row>
    <row r="15" spans="2:19" x14ac:dyDescent="0.25">
      <c r="B15" s="14" t="s">
        <v>10</v>
      </c>
      <c r="C15" s="1" t="s">
        <v>19</v>
      </c>
      <c r="D15" s="4" t="s">
        <v>27</v>
      </c>
      <c r="E15" s="4" t="s">
        <v>33</v>
      </c>
      <c r="F15" s="11">
        <v>2146</v>
      </c>
      <c r="G15" s="8">
        <v>5</v>
      </c>
      <c r="H15" s="8">
        <v>7</v>
      </c>
      <c r="I15" s="8">
        <v>15022</v>
      </c>
      <c r="J15" s="8">
        <v>0</v>
      </c>
      <c r="K15" s="8">
        <v>15022</v>
      </c>
      <c r="L15" s="8">
        <v>10730</v>
      </c>
      <c r="M15" s="8">
        <v>4292</v>
      </c>
      <c r="N15" s="25">
        <f>financials[[#This Row],[Profit]]/financials[[#This Row],[ Sales]]</f>
        <v>0.2857142857142857</v>
      </c>
      <c r="O15" s="3">
        <v>41883</v>
      </c>
      <c r="P15" s="5">
        <v>9</v>
      </c>
      <c r="Q15" s="4" t="str">
        <f>TEXT(financials[[#This Row],[Date]],"MMMM")</f>
        <v>September</v>
      </c>
      <c r="R15" s="5" t="str">
        <f>_xlfn.SWITCH(financials[[#This Row],[Month Name]],"January","Winter","February","Winter","March","Spring","April","Spring","May","Spring","June","Summer","July","Summer","August","Summer","September","Fall","October","Fall","November","Fall","December","Winter")</f>
        <v>Fall</v>
      </c>
      <c r="S15" s="13" t="s">
        <v>15</v>
      </c>
    </row>
    <row r="16" spans="2:19" x14ac:dyDescent="0.25">
      <c r="B16" s="14" t="s">
        <v>9</v>
      </c>
      <c r="C16" s="1" t="s">
        <v>16</v>
      </c>
      <c r="D16" s="4" t="s">
        <v>27</v>
      </c>
      <c r="E16" s="4" t="s">
        <v>33</v>
      </c>
      <c r="F16" s="11">
        <v>345</v>
      </c>
      <c r="G16" s="8">
        <v>5</v>
      </c>
      <c r="H16" s="8">
        <v>125</v>
      </c>
      <c r="I16" s="8">
        <v>43125</v>
      </c>
      <c r="J16" s="8">
        <v>0</v>
      </c>
      <c r="K16" s="8">
        <v>43125</v>
      </c>
      <c r="L16" s="8">
        <v>41400</v>
      </c>
      <c r="M16" s="8">
        <v>1725</v>
      </c>
      <c r="N16" s="25">
        <f>financials[[#This Row],[Profit]]/financials[[#This Row],[ Sales]]</f>
        <v>0.04</v>
      </c>
      <c r="O16" s="3">
        <v>41548</v>
      </c>
      <c r="P16" s="5">
        <v>10</v>
      </c>
      <c r="Q16" s="4" t="str">
        <f>TEXT(financials[[#This Row],[Date]],"MMMM")</f>
        <v>October</v>
      </c>
      <c r="R16" s="5" t="str">
        <f>_xlfn.SWITCH(financials[[#This Row],[Month Name]],"January","Winter","February","Winter","March","Spring","April","Spring","May","Spring","June","Summer","July","Summer","August","Summer","September","Fall","October","Fall","November","Fall","December","Winter")</f>
        <v>Fall</v>
      </c>
      <c r="S16" s="13" t="s">
        <v>14</v>
      </c>
    </row>
    <row r="17" spans="2:19" x14ac:dyDescent="0.25">
      <c r="B17" s="14" t="s">
        <v>8</v>
      </c>
      <c r="C17" s="1" t="s">
        <v>17</v>
      </c>
      <c r="D17" s="4" t="s">
        <v>27</v>
      </c>
      <c r="E17" s="4" t="s">
        <v>33</v>
      </c>
      <c r="F17" s="11">
        <v>615</v>
      </c>
      <c r="G17" s="8">
        <v>5</v>
      </c>
      <c r="H17" s="8">
        <v>15</v>
      </c>
      <c r="I17" s="8">
        <v>9225</v>
      </c>
      <c r="J17" s="8">
        <v>0</v>
      </c>
      <c r="K17" s="8">
        <v>9225</v>
      </c>
      <c r="L17" s="8">
        <v>6150</v>
      </c>
      <c r="M17" s="8">
        <v>3075</v>
      </c>
      <c r="N17" s="25">
        <f>financials[[#This Row],[Profit]]/financials[[#This Row],[ Sales]]</f>
        <v>0.33333333333333331</v>
      </c>
      <c r="O17" s="3">
        <v>41974</v>
      </c>
      <c r="P17" s="5">
        <v>12</v>
      </c>
      <c r="Q17" s="4" t="str">
        <f>TEXT(financials[[#This Row],[Date]],"MMMM")</f>
        <v>December</v>
      </c>
      <c r="R17" s="5" t="str">
        <f>_xlfn.SWITCH(financials[[#This Row],[Month Name]],"January","Winter","February","Winter","March","Spring","April","Spring","May","Spring","June","Summer","July","Summer","August","Summer","September","Fall","October","Fall","November","Fall","December","Winter")</f>
        <v>Winter</v>
      </c>
      <c r="S17" s="13" t="s">
        <v>15</v>
      </c>
    </row>
    <row r="18" spans="2:19" x14ac:dyDescent="0.25">
      <c r="B18" s="14" t="s">
        <v>10</v>
      </c>
      <c r="C18" s="1" t="s">
        <v>16</v>
      </c>
      <c r="D18" s="4" t="s">
        <v>28</v>
      </c>
      <c r="E18" s="4" t="s">
        <v>33</v>
      </c>
      <c r="F18" s="11">
        <v>292</v>
      </c>
      <c r="G18" s="8">
        <v>10</v>
      </c>
      <c r="H18" s="8">
        <v>20</v>
      </c>
      <c r="I18" s="8">
        <v>5840</v>
      </c>
      <c r="J18" s="8">
        <v>0</v>
      </c>
      <c r="K18" s="8">
        <v>5840</v>
      </c>
      <c r="L18" s="8">
        <v>2920</v>
      </c>
      <c r="M18" s="8">
        <v>2920</v>
      </c>
      <c r="N18" s="25">
        <f>financials[[#This Row],[Profit]]/financials[[#This Row],[ Sales]]</f>
        <v>0.5</v>
      </c>
      <c r="O18" s="3">
        <v>41671</v>
      </c>
      <c r="P18" s="5">
        <v>2</v>
      </c>
      <c r="Q18" s="4" t="str">
        <f>TEXT(financials[[#This Row],[Date]],"MMMM")</f>
        <v>February</v>
      </c>
      <c r="R18" s="5" t="str">
        <f>_xlfn.SWITCH(financials[[#This Row],[Month Name]],"January","Winter","February","Winter","March","Spring","April","Spring","May","Spring","June","Summer","July","Summer","August","Summer","September","Fall","October","Fall","November","Fall","December","Winter")</f>
        <v>Winter</v>
      </c>
      <c r="S18" s="13" t="s">
        <v>15</v>
      </c>
    </row>
    <row r="19" spans="2:19" x14ac:dyDescent="0.25">
      <c r="B19" s="14" t="s">
        <v>8</v>
      </c>
      <c r="C19" s="1" t="s">
        <v>20</v>
      </c>
      <c r="D19" s="4" t="s">
        <v>28</v>
      </c>
      <c r="E19" s="4" t="s">
        <v>33</v>
      </c>
      <c r="F19" s="11">
        <v>974</v>
      </c>
      <c r="G19" s="8">
        <v>10</v>
      </c>
      <c r="H19" s="8">
        <v>15</v>
      </c>
      <c r="I19" s="8">
        <v>14610</v>
      </c>
      <c r="J19" s="8">
        <v>0</v>
      </c>
      <c r="K19" s="8">
        <v>14610</v>
      </c>
      <c r="L19" s="8">
        <v>9740</v>
      </c>
      <c r="M19" s="8">
        <v>4870</v>
      </c>
      <c r="N19" s="25">
        <f>financials[[#This Row],[Profit]]/financials[[#This Row],[ Sales]]</f>
        <v>0.33333333333333331</v>
      </c>
      <c r="O19" s="3">
        <v>41671</v>
      </c>
      <c r="P19" s="5">
        <v>2</v>
      </c>
      <c r="Q19" s="4" t="str">
        <f>TEXT(financials[[#This Row],[Date]],"MMMM")</f>
        <v>February</v>
      </c>
      <c r="R19" s="5" t="str">
        <f>_xlfn.SWITCH(financials[[#This Row],[Month Name]],"January","Winter","February","Winter","March","Spring","April","Spring","May","Spring","June","Summer","July","Summer","August","Summer","September","Fall","October","Fall","November","Fall","December","Winter")</f>
        <v>Winter</v>
      </c>
      <c r="S19" s="13" t="s">
        <v>15</v>
      </c>
    </row>
    <row r="20" spans="2:19" x14ac:dyDescent="0.25">
      <c r="B20" s="14" t="s">
        <v>11</v>
      </c>
      <c r="C20" s="1" t="s">
        <v>16</v>
      </c>
      <c r="D20" s="4" t="s">
        <v>28</v>
      </c>
      <c r="E20" s="4" t="s">
        <v>33</v>
      </c>
      <c r="F20" s="11">
        <v>2518</v>
      </c>
      <c r="G20" s="8">
        <v>10</v>
      </c>
      <c r="H20" s="8">
        <v>12</v>
      </c>
      <c r="I20" s="8">
        <v>30216</v>
      </c>
      <c r="J20" s="8">
        <v>0</v>
      </c>
      <c r="K20" s="8">
        <v>30216</v>
      </c>
      <c r="L20" s="8">
        <v>7554</v>
      </c>
      <c r="M20" s="8">
        <v>22662</v>
      </c>
      <c r="N20" s="25">
        <f>financials[[#This Row],[Profit]]/financials[[#This Row],[ Sales]]</f>
        <v>0.75</v>
      </c>
      <c r="O20" s="3">
        <v>41791</v>
      </c>
      <c r="P20" s="5">
        <v>6</v>
      </c>
      <c r="Q20" s="4" t="str">
        <f>TEXT(financials[[#This Row],[Date]],"MMMM")</f>
        <v>June</v>
      </c>
      <c r="R20" s="5" t="str">
        <f>_xlfn.SWITCH(financials[[#This Row],[Month Name]],"January","Winter","February","Winter","March","Spring","April","Spring","May","Spring","June","Summer","July","Summer","August","Summer","September","Fall","October","Fall","November","Fall","December","Winter")</f>
        <v>Summer</v>
      </c>
      <c r="S20" s="13" t="s">
        <v>15</v>
      </c>
    </row>
    <row r="21" spans="2:19" x14ac:dyDescent="0.25">
      <c r="B21" s="14" t="s">
        <v>10</v>
      </c>
      <c r="C21" s="1" t="s">
        <v>19</v>
      </c>
      <c r="D21" s="4" t="s">
        <v>28</v>
      </c>
      <c r="E21" s="4" t="s">
        <v>33</v>
      </c>
      <c r="F21" s="11">
        <v>1006</v>
      </c>
      <c r="G21" s="8">
        <v>10</v>
      </c>
      <c r="H21" s="8">
        <v>350</v>
      </c>
      <c r="I21" s="8">
        <v>352100</v>
      </c>
      <c r="J21" s="8">
        <v>0</v>
      </c>
      <c r="K21" s="8">
        <v>352100</v>
      </c>
      <c r="L21" s="8">
        <v>261560</v>
      </c>
      <c r="M21" s="8">
        <v>90540</v>
      </c>
      <c r="N21" s="25">
        <f>financials[[#This Row],[Profit]]/financials[[#This Row],[ Sales]]</f>
        <v>0.25714285714285712</v>
      </c>
      <c r="O21" s="3">
        <v>41791</v>
      </c>
      <c r="P21" s="5">
        <v>6</v>
      </c>
      <c r="Q21" s="4" t="str">
        <f>TEXT(financials[[#This Row],[Date]],"MMMM")</f>
        <v>June</v>
      </c>
      <c r="R21" s="5" t="str">
        <f>_xlfn.SWITCH(financials[[#This Row],[Month Name]],"January","Winter","February","Winter","March","Spring","April","Spring","May","Spring","June","Summer","July","Summer","August","Summer","September","Fall","October","Fall","November","Fall","December","Winter")</f>
        <v>Summer</v>
      </c>
      <c r="S21" s="13" t="s">
        <v>15</v>
      </c>
    </row>
    <row r="22" spans="2:19" x14ac:dyDescent="0.25">
      <c r="B22" s="14" t="s">
        <v>11</v>
      </c>
      <c r="C22" s="1" t="s">
        <v>19</v>
      </c>
      <c r="D22" s="4" t="s">
        <v>28</v>
      </c>
      <c r="E22" s="4" t="s">
        <v>33</v>
      </c>
      <c r="F22" s="11">
        <v>367</v>
      </c>
      <c r="G22" s="8">
        <v>10</v>
      </c>
      <c r="H22" s="8">
        <v>12</v>
      </c>
      <c r="I22" s="8">
        <v>4404</v>
      </c>
      <c r="J22" s="8">
        <v>0</v>
      </c>
      <c r="K22" s="8">
        <v>4404</v>
      </c>
      <c r="L22" s="8">
        <v>1101</v>
      </c>
      <c r="M22" s="8">
        <v>3303</v>
      </c>
      <c r="N22" s="25">
        <f>financials[[#This Row],[Profit]]/financials[[#This Row],[ Sales]]</f>
        <v>0.75</v>
      </c>
      <c r="O22" s="3">
        <v>41821</v>
      </c>
      <c r="P22" s="5">
        <v>7</v>
      </c>
      <c r="Q22" s="4" t="str">
        <f>TEXT(financials[[#This Row],[Date]],"MMMM")</f>
        <v>July</v>
      </c>
      <c r="R22" s="5" t="str">
        <f>_xlfn.SWITCH(financials[[#This Row],[Month Name]],"January","Winter","February","Winter","March","Spring","April","Spring","May","Spring","June","Summer","July","Summer","August","Summer","September","Fall","October","Fall","November","Fall","December","Winter")</f>
        <v>Summer</v>
      </c>
      <c r="S22" s="13" t="s">
        <v>15</v>
      </c>
    </row>
    <row r="23" spans="2:19" x14ac:dyDescent="0.25">
      <c r="B23" s="14" t="s">
        <v>10</v>
      </c>
      <c r="C23" s="1" t="s">
        <v>20</v>
      </c>
      <c r="D23" s="4" t="s">
        <v>28</v>
      </c>
      <c r="E23" s="4" t="s">
        <v>33</v>
      </c>
      <c r="F23" s="11">
        <v>883</v>
      </c>
      <c r="G23" s="8">
        <v>10</v>
      </c>
      <c r="H23" s="8">
        <v>7</v>
      </c>
      <c r="I23" s="8">
        <v>6181</v>
      </c>
      <c r="J23" s="8">
        <v>0</v>
      </c>
      <c r="K23" s="8">
        <v>6181</v>
      </c>
      <c r="L23" s="8">
        <v>4415</v>
      </c>
      <c r="M23" s="8">
        <v>1766</v>
      </c>
      <c r="N23" s="25">
        <f>financials[[#This Row],[Profit]]/financials[[#This Row],[ Sales]]</f>
        <v>0.2857142857142857</v>
      </c>
      <c r="O23" s="3">
        <v>41852</v>
      </c>
      <c r="P23" s="5">
        <v>8</v>
      </c>
      <c r="Q23" s="4" t="str">
        <f>TEXT(financials[[#This Row],[Date]],"MMMM")</f>
        <v>August</v>
      </c>
      <c r="R23" s="5" t="str">
        <f>_xlfn.SWITCH(financials[[#This Row],[Month Name]],"January","Winter","February","Winter","March","Spring","April","Spring","May","Spring","June","Summer","July","Summer","August","Summer","September","Fall","October","Fall","November","Fall","December","Winter")</f>
        <v>Summer</v>
      </c>
      <c r="S23" s="13" t="s">
        <v>15</v>
      </c>
    </row>
    <row r="24" spans="2:19" x14ac:dyDescent="0.25">
      <c r="B24" s="14" t="s">
        <v>8</v>
      </c>
      <c r="C24" s="1" t="s">
        <v>18</v>
      </c>
      <c r="D24" s="4" t="s">
        <v>28</v>
      </c>
      <c r="E24" s="4" t="s">
        <v>33</v>
      </c>
      <c r="F24" s="11">
        <v>549</v>
      </c>
      <c r="G24" s="8">
        <v>10</v>
      </c>
      <c r="H24" s="8">
        <v>15</v>
      </c>
      <c r="I24" s="8">
        <v>8235</v>
      </c>
      <c r="J24" s="8">
        <v>0</v>
      </c>
      <c r="K24" s="8">
        <v>8235</v>
      </c>
      <c r="L24" s="8">
        <v>5490</v>
      </c>
      <c r="M24" s="8">
        <v>2745</v>
      </c>
      <c r="N24" s="25">
        <f>financials[[#This Row],[Profit]]/financials[[#This Row],[ Sales]]</f>
        <v>0.33333333333333331</v>
      </c>
      <c r="O24" s="3">
        <v>41518</v>
      </c>
      <c r="P24" s="5">
        <v>9</v>
      </c>
      <c r="Q24" s="4" t="str">
        <f>TEXT(financials[[#This Row],[Date]],"MMMM")</f>
        <v>September</v>
      </c>
      <c r="R24" s="5" t="str">
        <f>_xlfn.SWITCH(financials[[#This Row],[Month Name]],"January","Winter","February","Winter","March","Spring","April","Spring","May","Spring","June","Summer","July","Summer","August","Summer","September","Fall","October","Fall","November","Fall","December","Winter")</f>
        <v>Fall</v>
      </c>
      <c r="S24" s="13" t="s">
        <v>14</v>
      </c>
    </row>
    <row r="25" spans="2:19" x14ac:dyDescent="0.25">
      <c r="B25" s="14" t="s">
        <v>7</v>
      </c>
      <c r="C25" s="1" t="s">
        <v>20</v>
      </c>
      <c r="D25" s="4" t="s">
        <v>28</v>
      </c>
      <c r="E25" s="4" t="s">
        <v>33</v>
      </c>
      <c r="F25" s="11">
        <v>788</v>
      </c>
      <c r="G25" s="8">
        <v>10</v>
      </c>
      <c r="H25" s="8">
        <v>300</v>
      </c>
      <c r="I25" s="8">
        <v>236400</v>
      </c>
      <c r="J25" s="8">
        <v>0</v>
      </c>
      <c r="K25" s="8">
        <v>236400</v>
      </c>
      <c r="L25" s="8">
        <v>197000</v>
      </c>
      <c r="M25" s="8">
        <v>39400</v>
      </c>
      <c r="N25" s="25">
        <f>financials[[#This Row],[Profit]]/financials[[#This Row],[ Sales]]</f>
        <v>0.16666666666666666</v>
      </c>
      <c r="O25" s="3">
        <v>41518</v>
      </c>
      <c r="P25" s="5">
        <v>9</v>
      </c>
      <c r="Q25" s="4" t="str">
        <f>TEXT(financials[[#This Row],[Date]],"MMMM")</f>
        <v>September</v>
      </c>
      <c r="R25" s="5" t="str">
        <f>_xlfn.SWITCH(financials[[#This Row],[Month Name]],"January","Winter","February","Winter","March","Spring","April","Spring","May","Spring","June","Summer","July","Summer","August","Summer","September","Fall","October","Fall","November","Fall","December","Winter")</f>
        <v>Fall</v>
      </c>
      <c r="S25" s="13" t="s">
        <v>14</v>
      </c>
    </row>
    <row r="26" spans="2:19" x14ac:dyDescent="0.25">
      <c r="B26" s="14" t="s">
        <v>8</v>
      </c>
      <c r="C26" s="1" t="s">
        <v>20</v>
      </c>
      <c r="D26" s="4" t="s">
        <v>28</v>
      </c>
      <c r="E26" s="4" t="s">
        <v>33</v>
      </c>
      <c r="F26" s="11">
        <v>2472</v>
      </c>
      <c r="G26" s="8">
        <v>10</v>
      </c>
      <c r="H26" s="8">
        <v>15</v>
      </c>
      <c r="I26" s="8">
        <v>37080</v>
      </c>
      <c r="J26" s="8">
        <v>0</v>
      </c>
      <c r="K26" s="8">
        <v>37080</v>
      </c>
      <c r="L26" s="8">
        <v>24720</v>
      </c>
      <c r="M26" s="8">
        <v>12360</v>
      </c>
      <c r="N26" s="25">
        <f>financials[[#This Row],[Profit]]/financials[[#This Row],[ Sales]]</f>
        <v>0.33333333333333331</v>
      </c>
      <c r="O26" s="3">
        <v>41883</v>
      </c>
      <c r="P26" s="5">
        <v>9</v>
      </c>
      <c r="Q26" s="4" t="str">
        <f>TEXT(financials[[#This Row],[Date]],"MMMM")</f>
        <v>September</v>
      </c>
      <c r="R26" s="5" t="str">
        <f>_xlfn.SWITCH(financials[[#This Row],[Month Name]],"January","Winter","February","Winter","March","Spring","April","Spring","May","Spring","June","Summer","July","Summer","August","Summer","September","Fall","October","Fall","November","Fall","December","Winter")</f>
        <v>Fall</v>
      </c>
      <c r="S26" s="13" t="s">
        <v>15</v>
      </c>
    </row>
    <row r="27" spans="2:19" x14ac:dyDescent="0.25">
      <c r="B27" s="14" t="s">
        <v>10</v>
      </c>
      <c r="C27" s="1" t="s">
        <v>17</v>
      </c>
      <c r="D27" s="4" t="s">
        <v>28</v>
      </c>
      <c r="E27" s="4" t="s">
        <v>33</v>
      </c>
      <c r="F27" s="11">
        <v>1143</v>
      </c>
      <c r="G27" s="8">
        <v>10</v>
      </c>
      <c r="H27" s="8">
        <v>7</v>
      </c>
      <c r="I27" s="8">
        <v>8001</v>
      </c>
      <c r="J27" s="8">
        <v>0</v>
      </c>
      <c r="K27" s="8">
        <v>8001</v>
      </c>
      <c r="L27" s="8">
        <v>5715</v>
      </c>
      <c r="M27" s="8">
        <v>2286</v>
      </c>
      <c r="N27" s="25">
        <f>financials[[#This Row],[Profit]]/financials[[#This Row],[ Sales]]</f>
        <v>0.2857142857142857</v>
      </c>
      <c r="O27" s="3">
        <v>41913</v>
      </c>
      <c r="P27" s="5">
        <v>10</v>
      </c>
      <c r="Q27" s="4" t="str">
        <f>TEXT(financials[[#This Row],[Date]],"MMMM")</f>
        <v>October</v>
      </c>
      <c r="R27" s="5" t="str">
        <f>_xlfn.SWITCH(financials[[#This Row],[Month Name]],"January","Winter","February","Winter","March","Spring","April","Spring","May","Spring","June","Summer","July","Summer","August","Summer","September","Fall","October","Fall","November","Fall","December","Winter")</f>
        <v>Fall</v>
      </c>
      <c r="S27" s="13" t="s">
        <v>15</v>
      </c>
    </row>
    <row r="28" spans="2:19" x14ac:dyDescent="0.25">
      <c r="B28" s="14" t="s">
        <v>10</v>
      </c>
      <c r="C28" s="1" t="s">
        <v>16</v>
      </c>
      <c r="D28" s="4" t="s">
        <v>28</v>
      </c>
      <c r="E28" s="4" t="s">
        <v>33</v>
      </c>
      <c r="F28" s="11">
        <v>1725</v>
      </c>
      <c r="G28" s="8">
        <v>10</v>
      </c>
      <c r="H28" s="8">
        <v>350</v>
      </c>
      <c r="I28" s="8">
        <v>603750</v>
      </c>
      <c r="J28" s="8">
        <v>0</v>
      </c>
      <c r="K28" s="8">
        <v>603750</v>
      </c>
      <c r="L28" s="8">
        <v>448500</v>
      </c>
      <c r="M28" s="8">
        <v>155250</v>
      </c>
      <c r="N28" s="25">
        <f>financials[[#This Row],[Profit]]/financials[[#This Row],[ Sales]]</f>
        <v>0.25714285714285712</v>
      </c>
      <c r="O28" s="3">
        <v>41579</v>
      </c>
      <c r="P28" s="5">
        <v>11</v>
      </c>
      <c r="Q28" s="4" t="str">
        <f>TEXT(financials[[#This Row],[Date]],"MMMM")</f>
        <v>November</v>
      </c>
      <c r="R28" s="5" t="str">
        <f>_xlfn.SWITCH(financials[[#This Row],[Month Name]],"January","Winter","February","Winter","March","Spring","April","Spring","May","Spring","June","Summer","July","Summer","August","Summer","September","Fall","October","Fall","November","Fall","December","Winter")</f>
        <v>Fall</v>
      </c>
      <c r="S28" s="13" t="s">
        <v>14</v>
      </c>
    </row>
    <row r="29" spans="2:19" x14ac:dyDescent="0.25">
      <c r="B29" s="14" t="s">
        <v>11</v>
      </c>
      <c r="C29" s="1" t="s">
        <v>17</v>
      </c>
      <c r="D29" s="4" t="s">
        <v>28</v>
      </c>
      <c r="E29" s="4" t="s">
        <v>33</v>
      </c>
      <c r="F29" s="11">
        <v>912</v>
      </c>
      <c r="G29" s="8">
        <v>10</v>
      </c>
      <c r="H29" s="8">
        <v>12</v>
      </c>
      <c r="I29" s="8">
        <v>10944</v>
      </c>
      <c r="J29" s="8">
        <v>0</v>
      </c>
      <c r="K29" s="8">
        <v>10944</v>
      </c>
      <c r="L29" s="8">
        <v>2736</v>
      </c>
      <c r="M29" s="8">
        <v>8208</v>
      </c>
      <c r="N29" s="25">
        <f>financials[[#This Row],[Profit]]/financials[[#This Row],[ Sales]]</f>
        <v>0.75</v>
      </c>
      <c r="O29" s="3">
        <v>41579</v>
      </c>
      <c r="P29" s="5">
        <v>11</v>
      </c>
      <c r="Q29" s="4" t="str">
        <f>TEXT(financials[[#This Row],[Date]],"MMMM")</f>
        <v>November</v>
      </c>
      <c r="R29" s="5" t="str">
        <f>_xlfn.SWITCH(financials[[#This Row],[Month Name]],"January","Winter","February","Winter","March","Spring","April","Spring","May","Spring","June","Summer","July","Summer","August","Summer","September","Fall","October","Fall","November","Fall","December","Winter")</f>
        <v>Fall</v>
      </c>
      <c r="S29" s="13" t="s">
        <v>14</v>
      </c>
    </row>
    <row r="30" spans="2:19" x14ac:dyDescent="0.25">
      <c r="B30" s="14" t="s">
        <v>8</v>
      </c>
      <c r="C30" s="1" t="s">
        <v>16</v>
      </c>
      <c r="D30" s="4" t="s">
        <v>28</v>
      </c>
      <c r="E30" s="4" t="s">
        <v>33</v>
      </c>
      <c r="F30" s="11">
        <v>2152</v>
      </c>
      <c r="G30" s="8">
        <v>10</v>
      </c>
      <c r="H30" s="8">
        <v>15</v>
      </c>
      <c r="I30" s="8">
        <v>32280</v>
      </c>
      <c r="J30" s="8">
        <v>0</v>
      </c>
      <c r="K30" s="8">
        <v>32280</v>
      </c>
      <c r="L30" s="8">
        <v>21520</v>
      </c>
      <c r="M30" s="8">
        <v>10760</v>
      </c>
      <c r="N30" s="25">
        <f>financials[[#This Row],[Profit]]/financials[[#This Row],[ Sales]]</f>
        <v>0.33333333333333331</v>
      </c>
      <c r="O30" s="3">
        <v>41609</v>
      </c>
      <c r="P30" s="5">
        <v>12</v>
      </c>
      <c r="Q30" s="4" t="str">
        <f>TEXT(financials[[#This Row],[Date]],"MMMM")</f>
        <v>December</v>
      </c>
      <c r="R30" s="5" t="str">
        <f>_xlfn.SWITCH(financials[[#This Row],[Month Name]],"January","Winter","February","Winter","March","Spring","April","Spring","May","Spring","June","Summer","July","Summer","August","Summer","September","Fall","October","Fall","November","Fall","December","Winter")</f>
        <v>Winter</v>
      </c>
      <c r="S30" s="13" t="s">
        <v>14</v>
      </c>
    </row>
    <row r="31" spans="2:19" x14ac:dyDescent="0.25">
      <c r="B31" s="14" t="s">
        <v>10</v>
      </c>
      <c r="C31" s="1" t="s">
        <v>16</v>
      </c>
      <c r="D31" s="4" t="s">
        <v>28</v>
      </c>
      <c r="E31" s="4" t="s">
        <v>33</v>
      </c>
      <c r="F31" s="11">
        <v>1817</v>
      </c>
      <c r="G31" s="8">
        <v>10</v>
      </c>
      <c r="H31" s="8">
        <v>20</v>
      </c>
      <c r="I31" s="8">
        <v>36340</v>
      </c>
      <c r="J31" s="8">
        <v>0</v>
      </c>
      <c r="K31" s="8">
        <v>36340</v>
      </c>
      <c r="L31" s="8">
        <v>18170</v>
      </c>
      <c r="M31" s="8">
        <v>18170</v>
      </c>
      <c r="N31" s="25">
        <f>financials[[#This Row],[Profit]]/financials[[#This Row],[ Sales]]</f>
        <v>0.5</v>
      </c>
      <c r="O31" s="3">
        <v>41974</v>
      </c>
      <c r="P31" s="5">
        <v>12</v>
      </c>
      <c r="Q31" s="4" t="str">
        <f>TEXT(financials[[#This Row],[Date]],"MMMM")</f>
        <v>December</v>
      </c>
      <c r="R31" s="5" t="str">
        <f>_xlfn.SWITCH(financials[[#This Row],[Month Name]],"January","Winter","February","Winter","March","Spring","April","Spring","May","Spring","June","Summer","July","Summer","August","Summer","September","Fall","October","Fall","November","Fall","December","Winter")</f>
        <v>Winter</v>
      </c>
      <c r="S31" s="13" t="s">
        <v>15</v>
      </c>
    </row>
    <row r="32" spans="2:19" x14ac:dyDescent="0.25">
      <c r="B32" s="14" t="s">
        <v>10</v>
      </c>
      <c r="C32" s="1" t="s">
        <v>19</v>
      </c>
      <c r="D32" s="4" t="s">
        <v>28</v>
      </c>
      <c r="E32" s="4" t="s">
        <v>33</v>
      </c>
      <c r="F32" s="11">
        <v>1513</v>
      </c>
      <c r="G32" s="8">
        <v>10</v>
      </c>
      <c r="H32" s="8">
        <v>350</v>
      </c>
      <c r="I32" s="8">
        <v>529550</v>
      </c>
      <c r="J32" s="8">
        <v>0</v>
      </c>
      <c r="K32" s="8">
        <v>529550</v>
      </c>
      <c r="L32" s="8">
        <v>393380</v>
      </c>
      <c r="M32" s="8">
        <v>136170</v>
      </c>
      <c r="N32" s="25">
        <f>financials[[#This Row],[Profit]]/financials[[#This Row],[ Sales]]</f>
        <v>0.25714285714285712</v>
      </c>
      <c r="O32" s="3">
        <v>41974</v>
      </c>
      <c r="P32" s="5">
        <v>12</v>
      </c>
      <c r="Q32" s="4" t="str">
        <f>TEXT(financials[[#This Row],[Date]],"MMMM")</f>
        <v>December</v>
      </c>
      <c r="R32" s="5" t="str">
        <f>_xlfn.SWITCH(financials[[#This Row],[Month Name]],"January","Winter","February","Winter","March","Spring","April","Spring","May","Spring","June","Summer","July","Summer","August","Summer","September","Fall","October","Fall","November","Fall","December","Winter")</f>
        <v>Winter</v>
      </c>
      <c r="S32" s="13" t="s">
        <v>15</v>
      </c>
    </row>
    <row r="33" spans="2:19" x14ac:dyDescent="0.25">
      <c r="B33" s="14" t="s">
        <v>10</v>
      </c>
      <c r="C33" s="1" t="s">
        <v>20</v>
      </c>
      <c r="D33" s="4" t="s">
        <v>29</v>
      </c>
      <c r="E33" s="4" t="s">
        <v>33</v>
      </c>
      <c r="F33" s="11">
        <v>1493</v>
      </c>
      <c r="G33" s="8">
        <v>120</v>
      </c>
      <c r="H33" s="8">
        <v>7</v>
      </c>
      <c r="I33" s="8">
        <v>10451</v>
      </c>
      <c r="J33" s="8">
        <v>0</v>
      </c>
      <c r="K33" s="8">
        <v>10451</v>
      </c>
      <c r="L33" s="8">
        <v>7465</v>
      </c>
      <c r="M33" s="8">
        <v>2986</v>
      </c>
      <c r="N33" s="25">
        <f>financials[[#This Row],[Profit]]/financials[[#This Row],[ Sales]]</f>
        <v>0.2857142857142857</v>
      </c>
      <c r="O33" s="3">
        <v>41640</v>
      </c>
      <c r="P33" s="5">
        <v>1</v>
      </c>
      <c r="Q33" s="4" t="str">
        <f>TEXT(financials[[#This Row],[Date]],"MMMM")</f>
        <v>January</v>
      </c>
      <c r="R33" s="5" t="str">
        <f>_xlfn.SWITCH(financials[[#This Row],[Month Name]],"January","Winter","February","Winter","March","Spring","April","Spring","May","Spring","June","Summer","July","Summer","August","Summer","September","Fall","October","Fall","November","Fall","December","Winter")</f>
        <v>Winter</v>
      </c>
      <c r="S33" s="13" t="s">
        <v>15</v>
      </c>
    </row>
    <row r="34" spans="2:19" x14ac:dyDescent="0.25">
      <c r="B34" s="14" t="s">
        <v>9</v>
      </c>
      <c r="C34" s="1" t="s">
        <v>18</v>
      </c>
      <c r="D34" s="4" t="s">
        <v>29</v>
      </c>
      <c r="E34" s="4" t="s">
        <v>33</v>
      </c>
      <c r="F34" s="11">
        <v>1804</v>
      </c>
      <c r="G34" s="8">
        <v>120</v>
      </c>
      <c r="H34" s="8">
        <v>125</v>
      </c>
      <c r="I34" s="8">
        <v>225500</v>
      </c>
      <c r="J34" s="8">
        <v>0</v>
      </c>
      <c r="K34" s="8">
        <v>225500</v>
      </c>
      <c r="L34" s="8">
        <v>216480</v>
      </c>
      <c r="M34" s="8">
        <v>9020</v>
      </c>
      <c r="N34" s="25">
        <f>financials[[#This Row],[Profit]]/financials[[#This Row],[ Sales]]</f>
        <v>0.04</v>
      </c>
      <c r="O34" s="3">
        <v>41671</v>
      </c>
      <c r="P34" s="5">
        <v>2</v>
      </c>
      <c r="Q34" s="4" t="str">
        <f>TEXT(financials[[#This Row],[Date]],"MMMM")</f>
        <v>February</v>
      </c>
      <c r="R34" s="5" t="str">
        <f>_xlfn.SWITCH(financials[[#This Row],[Month Name]],"January","Winter","February","Winter","March","Spring","April","Spring","May","Spring","June","Summer","July","Summer","August","Summer","September","Fall","October","Fall","November","Fall","December","Winter")</f>
        <v>Winter</v>
      </c>
      <c r="S34" s="13" t="s">
        <v>15</v>
      </c>
    </row>
    <row r="35" spans="2:19" x14ac:dyDescent="0.25">
      <c r="B35" s="14" t="s">
        <v>11</v>
      </c>
      <c r="C35" s="1" t="s">
        <v>19</v>
      </c>
      <c r="D35" s="4" t="s">
        <v>29</v>
      </c>
      <c r="E35" s="4" t="s">
        <v>33</v>
      </c>
      <c r="F35" s="11">
        <v>2161</v>
      </c>
      <c r="G35" s="8">
        <v>120</v>
      </c>
      <c r="H35" s="8">
        <v>12</v>
      </c>
      <c r="I35" s="8">
        <v>25932</v>
      </c>
      <c r="J35" s="8">
        <v>0</v>
      </c>
      <c r="K35" s="8">
        <v>25932</v>
      </c>
      <c r="L35" s="8">
        <v>6483</v>
      </c>
      <c r="M35" s="8">
        <v>19449</v>
      </c>
      <c r="N35" s="25">
        <f>financials[[#This Row],[Profit]]/financials[[#This Row],[ Sales]]</f>
        <v>0.75</v>
      </c>
      <c r="O35" s="3">
        <v>41699</v>
      </c>
      <c r="P35" s="5">
        <v>3</v>
      </c>
      <c r="Q35" s="4" t="str">
        <f>TEXT(financials[[#This Row],[Date]],"MMMM")</f>
        <v>March</v>
      </c>
      <c r="R35" s="5" t="str">
        <f>_xlfn.SWITCH(financials[[#This Row],[Month Name]],"January","Winter","February","Winter","March","Spring","April","Spring","May","Spring","June","Summer","July","Summer","August","Summer","September","Fall","October","Fall","November","Fall","December","Winter")</f>
        <v>Spring</v>
      </c>
      <c r="S35" s="13" t="s">
        <v>15</v>
      </c>
    </row>
    <row r="36" spans="2:19" x14ac:dyDescent="0.25">
      <c r="B36" s="14" t="s">
        <v>10</v>
      </c>
      <c r="C36" s="1" t="s">
        <v>19</v>
      </c>
      <c r="D36" s="4" t="s">
        <v>29</v>
      </c>
      <c r="E36" s="4" t="s">
        <v>33</v>
      </c>
      <c r="F36" s="11">
        <v>1006</v>
      </c>
      <c r="G36" s="8">
        <v>120</v>
      </c>
      <c r="H36" s="8">
        <v>350</v>
      </c>
      <c r="I36" s="8">
        <v>352100</v>
      </c>
      <c r="J36" s="8">
        <v>0</v>
      </c>
      <c r="K36" s="8">
        <v>352100</v>
      </c>
      <c r="L36" s="8">
        <v>261560</v>
      </c>
      <c r="M36" s="8">
        <v>90540</v>
      </c>
      <c r="N36" s="25">
        <f>financials[[#This Row],[Profit]]/financials[[#This Row],[ Sales]]</f>
        <v>0.25714285714285712</v>
      </c>
      <c r="O36" s="3">
        <v>41791</v>
      </c>
      <c r="P36" s="5">
        <v>6</v>
      </c>
      <c r="Q36" s="4" t="str">
        <f>TEXT(financials[[#This Row],[Date]],"MMMM")</f>
        <v>June</v>
      </c>
      <c r="R36" s="5" t="str">
        <f>_xlfn.SWITCH(financials[[#This Row],[Month Name]],"January","Winter","February","Winter","March","Spring","April","Spring","May","Spring","June","Summer","July","Summer","August","Summer","September","Fall","October","Fall","November","Fall","December","Winter")</f>
        <v>Summer</v>
      </c>
      <c r="S36" s="13" t="s">
        <v>15</v>
      </c>
    </row>
    <row r="37" spans="2:19" x14ac:dyDescent="0.25">
      <c r="B37" s="14" t="s">
        <v>11</v>
      </c>
      <c r="C37" s="1" t="s">
        <v>19</v>
      </c>
      <c r="D37" s="4" t="s">
        <v>29</v>
      </c>
      <c r="E37" s="4" t="s">
        <v>33</v>
      </c>
      <c r="F37" s="11">
        <v>1545</v>
      </c>
      <c r="G37" s="8">
        <v>120</v>
      </c>
      <c r="H37" s="8">
        <v>12</v>
      </c>
      <c r="I37" s="8">
        <v>18540</v>
      </c>
      <c r="J37" s="8">
        <v>0</v>
      </c>
      <c r="K37" s="8">
        <v>18540</v>
      </c>
      <c r="L37" s="8">
        <v>4635</v>
      </c>
      <c r="M37" s="8">
        <v>13905</v>
      </c>
      <c r="N37" s="25">
        <f>financials[[#This Row],[Profit]]/financials[[#This Row],[ Sales]]</f>
        <v>0.75</v>
      </c>
      <c r="O37" s="3">
        <v>41791</v>
      </c>
      <c r="P37" s="5">
        <v>6</v>
      </c>
      <c r="Q37" s="4" t="str">
        <f>TEXT(financials[[#This Row],[Date]],"MMMM")</f>
        <v>June</v>
      </c>
      <c r="R37" s="5" t="str">
        <f>_xlfn.SWITCH(financials[[#This Row],[Month Name]],"January","Winter","February","Winter","March","Spring","April","Spring","May","Spring","June","Summer","July","Summer","August","Summer","September","Fall","October","Fall","November","Fall","December","Winter")</f>
        <v>Summer</v>
      </c>
      <c r="S37" s="13" t="s">
        <v>15</v>
      </c>
    </row>
    <row r="38" spans="2:19" x14ac:dyDescent="0.25">
      <c r="B38" s="14" t="s">
        <v>9</v>
      </c>
      <c r="C38" s="1" t="s">
        <v>17</v>
      </c>
      <c r="D38" s="4" t="s">
        <v>29</v>
      </c>
      <c r="E38" s="4" t="s">
        <v>33</v>
      </c>
      <c r="F38" s="11">
        <v>2821</v>
      </c>
      <c r="G38" s="8">
        <v>120</v>
      </c>
      <c r="H38" s="8">
        <v>125</v>
      </c>
      <c r="I38" s="8">
        <v>352625</v>
      </c>
      <c r="J38" s="8">
        <v>0</v>
      </c>
      <c r="K38" s="8">
        <v>352625</v>
      </c>
      <c r="L38" s="8">
        <v>338520</v>
      </c>
      <c r="M38" s="8">
        <v>14105</v>
      </c>
      <c r="N38" s="25">
        <f>financials[[#This Row],[Profit]]/financials[[#This Row],[ Sales]]</f>
        <v>0.04</v>
      </c>
      <c r="O38" s="3">
        <v>41852</v>
      </c>
      <c r="P38" s="5">
        <v>8</v>
      </c>
      <c r="Q38" s="4" t="str">
        <f>TEXT(financials[[#This Row],[Date]],"MMMM")</f>
        <v>August</v>
      </c>
      <c r="R38" s="5" t="str">
        <f>_xlfn.SWITCH(financials[[#This Row],[Month Name]],"January","Winter","February","Winter","March","Spring","April","Spring","May","Spring","June","Summer","July","Summer","August","Summer","September","Fall","October","Fall","November","Fall","December","Winter")</f>
        <v>Summer</v>
      </c>
      <c r="S38" s="13" t="s">
        <v>15</v>
      </c>
    </row>
    <row r="39" spans="2:19" x14ac:dyDescent="0.25">
      <c r="B39" s="14" t="s">
        <v>9</v>
      </c>
      <c r="C39" s="1" t="s">
        <v>16</v>
      </c>
      <c r="D39" s="4" t="s">
        <v>29</v>
      </c>
      <c r="E39" s="4" t="s">
        <v>33</v>
      </c>
      <c r="F39" s="11">
        <v>345</v>
      </c>
      <c r="G39" s="8">
        <v>120</v>
      </c>
      <c r="H39" s="8">
        <v>125</v>
      </c>
      <c r="I39" s="8">
        <v>43125</v>
      </c>
      <c r="J39" s="8">
        <v>0</v>
      </c>
      <c r="K39" s="8">
        <v>43125</v>
      </c>
      <c r="L39" s="8">
        <v>41400</v>
      </c>
      <c r="M39" s="8">
        <v>1725</v>
      </c>
      <c r="N39" s="25">
        <f>financials[[#This Row],[Profit]]/financials[[#This Row],[ Sales]]</f>
        <v>0.04</v>
      </c>
      <c r="O39" s="3">
        <v>41548</v>
      </c>
      <c r="P39" s="5">
        <v>10</v>
      </c>
      <c r="Q39" s="4" t="str">
        <f>TEXT(financials[[#This Row],[Date]],"MMMM")</f>
        <v>October</v>
      </c>
      <c r="R39" s="5" t="str">
        <f>_xlfn.SWITCH(financials[[#This Row],[Month Name]],"January","Winter","February","Winter","March","Spring","April","Spring","May","Spring","June","Summer","July","Summer","August","Summer","September","Fall","October","Fall","November","Fall","December","Winter")</f>
        <v>Fall</v>
      </c>
      <c r="S39" s="13" t="s">
        <v>14</v>
      </c>
    </row>
    <row r="40" spans="2:19" x14ac:dyDescent="0.25">
      <c r="B40" s="14" t="s">
        <v>7</v>
      </c>
      <c r="C40" s="1" t="s">
        <v>16</v>
      </c>
      <c r="D40" s="4" t="s">
        <v>30</v>
      </c>
      <c r="E40" s="4" t="s">
        <v>33</v>
      </c>
      <c r="F40" s="11">
        <v>2001</v>
      </c>
      <c r="G40" s="8">
        <v>250</v>
      </c>
      <c r="H40" s="8">
        <v>300</v>
      </c>
      <c r="I40" s="8">
        <v>600300</v>
      </c>
      <c r="J40" s="8">
        <v>0</v>
      </c>
      <c r="K40" s="8">
        <v>600300</v>
      </c>
      <c r="L40" s="8">
        <v>500250</v>
      </c>
      <c r="M40" s="8">
        <v>100050</v>
      </c>
      <c r="N40" s="25">
        <f>financials[[#This Row],[Profit]]/financials[[#This Row],[ Sales]]</f>
        <v>0.16666666666666666</v>
      </c>
      <c r="O40" s="3">
        <v>41671</v>
      </c>
      <c r="P40" s="5">
        <v>2</v>
      </c>
      <c r="Q40" s="4" t="str">
        <f>TEXT(financials[[#This Row],[Date]],"MMMM")</f>
        <v>February</v>
      </c>
      <c r="R40" s="5" t="str">
        <f>_xlfn.SWITCH(financials[[#This Row],[Month Name]],"January","Winter","February","Winter","March","Spring","April","Spring","May","Spring","June","Summer","July","Summer","August","Summer","September","Fall","October","Fall","November","Fall","December","Winter")</f>
        <v>Winter</v>
      </c>
      <c r="S40" s="13" t="s">
        <v>15</v>
      </c>
    </row>
    <row r="41" spans="2:19" x14ac:dyDescent="0.25">
      <c r="B41" s="14" t="s">
        <v>11</v>
      </c>
      <c r="C41" s="1" t="s">
        <v>19</v>
      </c>
      <c r="D41" s="4" t="s">
        <v>30</v>
      </c>
      <c r="E41" s="4" t="s">
        <v>33</v>
      </c>
      <c r="F41" s="11">
        <v>2838</v>
      </c>
      <c r="G41" s="8">
        <v>250</v>
      </c>
      <c r="H41" s="8">
        <v>12</v>
      </c>
      <c r="I41" s="8">
        <v>34056</v>
      </c>
      <c r="J41" s="8">
        <v>0</v>
      </c>
      <c r="K41" s="8">
        <v>34056</v>
      </c>
      <c r="L41" s="8">
        <v>8514</v>
      </c>
      <c r="M41" s="8">
        <v>25542</v>
      </c>
      <c r="N41" s="25">
        <f>financials[[#This Row],[Profit]]/financials[[#This Row],[ Sales]]</f>
        <v>0.75</v>
      </c>
      <c r="O41" s="3">
        <v>41730</v>
      </c>
      <c r="P41" s="5">
        <v>4</v>
      </c>
      <c r="Q41" s="4" t="str">
        <f>TEXT(financials[[#This Row],[Date]],"MMMM")</f>
        <v>April</v>
      </c>
      <c r="R41" s="5" t="str">
        <f>_xlfn.SWITCH(financials[[#This Row],[Month Name]],"January","Winter","February","Winter","March","Spring","April","Spring","May","Spring","June","Summer","July","Summer","August","Summer","September","Fall","October","Fall","November","Fall","December","Winter")</f>
        <v>Spring</v>
      </c>
      <c r="S41" s="13" t="s">
        <v>15</v>
      </c>
    </row>
    <row r="42" spans="2:19" x14ac:dyDescent="0.25">
      <c r="B42" s="14" t="s">
        <v>8</v>
      </c>
      <c r="C42" s="1" t="s">
        <v>18</v>
      </c>
      <c r="D42" s="4" t="s">
        <v>30</v>
      </c>
      <c r="E42" s="4" t="s">
        <v>33</v>
      </c>
      <c r="F42" s="11">
        <v>2178</v>
      </c>
      <c r="G42" s="8">
        <v>250</v>
      </c>
      <c r="H42" s="8">
        <v>15</v>
      </c>
      <c r="I42" s="8">
        <v>32670</v>
      </c>
      <c r="J42" s="8">
        <v>0</v>
      </c>
      <c r="K42" s="8">
        <v>32670</v>
      </c>
      <c r="L42" s="8">
        <v>21780</v>
      </c>
      <c r="M42" s="8">
        <v>10890</v>
      </c>
      <c r="N42" s="25">
        <f>financials[[#This Row],[Profit]]/financials[[#This Row],[ Sales]]</f>
        <v>0.33333333333333331</v>
      </c>
      <c r="O42" s="3">
        <v>41791</v>
      </c>
      <c r="P42" s="5">
        <v>6</v>
      </c>
      <c r="Q42" s="4" t="str">
        <f>TEXT(financials[[#This Row],[Date]],"MMMM")</f>
        <v>June</v>
      </c>
      <c r="R42" s="5" t="str">
        <f>_xlfn.SWITCH(financials[[#This Row],[Month Name]],"January","Winter","February","Winter","March","Spring","April","Spring","May","Spring","June","Summer","July","Summer","August","Summer","September","Fall","October","Fall","November","Fall","December","Winter")</f>
        <v>Summer</v>
      </c>
      <c r="S42" s="13" t="s">
        <v>15</v>
      </c>
    </row>
    <row r="43" spans="2:19" x14ac:dyDescent="0.25">
      <c r="B43" s="14" t="s">
        <v>8</v>
      </c>
      <c r="C43" s="1" t="s">
        <v>19</v>
      </c>
      <c r="D43" s="4" t="s">
        <v>30</v>
      </c>
      <c r="E43" s="4" t="s">
        <v>33</v>
      </c>
      <c r="F43" s="11">
        <v>888</v>
      </c>
      <c r="G43" s="8">
        <v>250</v>
      </c>
      <c r="H43" s="8">
        <v>15</v>
      </c>
      <c r="I43" s="8">
        <v>13320</v>
      </c>
      <c r="J43" s="8">
        <v>0</v>
      </c>
      <c r="K43" s="8">
        <v>13320</v>
      </c>
      <c r="L43" s="8">
        <v>8880</v>
      </c>
      <c r="M43" s="8">
        <v>4440</v>
      </c>
      <c r="N43" s="25">
        <f>financials[[#This Row],[Profit]]/financials[[#This Row],[ Sales]]</f>
        <v>0.33333333333333331</v>
      </c>
      <c r="O43" s="3">
        <v>41791</v>
      </c>
      <c r="P43" s="5">
        <v>6</v>
      </c>
      <c r="Q43" s="4" t="str">
        <f>TEXT(financials[[#This Row],[Date]],"MMMM")</f>
        <v>June</v>
      </c>
      <c r="R43" s="5" t="str">
        <f>_xlfn.SWITCH(financials[[#This Row],[Month Name]],"January","Winter","February","Winter","March","Spring","April","Spring","May","Spring","June","Summer","July","Summer","August","Summer","September","Fall","October","Fall","November","Fall","December","Winter")</f>
        <v>Summer</v>
      </c>
      <c r="S43" s="13" t="s">
        <v>15</v>
      </c>
    </row>
    <row r="44" spans="2:19" x14ac:dyDescent="0.25">
      <c r="B44" s="14" t="s">
        <v>10</v>
      </c>
      <c r="C44" s="1" t="s">
        <v>18</v>
      </c>
      <c r="D44" s="4" t="s">
        <v>30</v>
      </c>
      <c r="E44" s="4" t="s">
        <v>33</v>
      </c>
      <c r="F44" s="11">
        <v>1527</v>
      </c>
      <c r="G44" s="8">
        <v>250</v>
      </c>
      <c r="H44" s="8">
        <v>350</v>
      </c>
      <c r="I44" s="8">
        <v>534450</v>
      </c>
      <c r="J44" s="8">
        <v>0</v>
      </c>
      <c r="K44" s="8">
        <v>534450</v>
      </c>
      <c r="L44" s="8">
        <v>397020</v>
      </c>
      <c r="M44" s="8">
        <v>137430</v>
      </c>
      <c r="N44" s="25">
        <f>financials[[#This Row],[Profit]]/financials[[#This Row],[ Sales]]</f>
        <v>0.25714285714285712</v>
      </c>
      <c r="O44" s="3">
        <v>41518</v>
      </c>
      <c r="P44" s="5">
        <v>9</v>
      </c>
      <c r="Q44" s="4" t="str">
        <f>TEXT(financials[[#This Row],[Date]],"MMMM")</f>
        <v>September</v>
      </c>
      <c r="R44" s="5" t="str">
        <f>_xlfn.SWITCH(financials[[#This Row],[Month Name]],"January","Winter","February","Winter","March","Spring","April","Spring","May","Spring","June","Summer","July","Summer","August","Summer","September","Fall","October","Fall","November","Fall","December","Winter")</f>
        <v>Fall</v>
      </c>
      <c r="S44" s="13" t="s">
        <v>14</v>
      </c>
    </row>
    <row r="45" spans="2:19" x14ac:dyDescent="0.25">
      <c r="B45" s="14" t="s">
        <v>7</v>
      </c>
      <c r="C45" s="1" t="s">
        <v>18</v>
      </c>
      <c r="D45" s="4" t="s">
        <v>30</v>
      </c>
      <c r="E45" s="4" t="s">
        <v>33</v>
      </c>
      <c r="F45" s="11">
        <v>2151</v>
      </c>
      <c r="G45" s="8">
        <v>250</v>
      </c>
      <c r="H45" s="8">
        <v>300</v>
      </c>
      <c r="I45" s="8">
        <v>645300</v>
      </c>
      <c r="J45" s="8">
        <v>0</v>
      </c>
      <c r="K45" s="8">
        <v>645300</v>
      </c>
      <c r="L45" s="8">
        <v>537750</v>
      </c>
      <c r="M45" s="8">
        <v>107550</v>
      </c>
      <c r="N45" s="25">
        <f>financials[[#This Row],[Profit]]/financials[[#This Row],[ Sales]]</f>
        <v>0.16666666666666666</v>
      </c>
      <c r="O45" s="3">
        <v>41883</v>
      </c>
      <c r="P45" s="5">
        <v>9</v>
      </c>
      <c r="Q45" s="4" t="str">
        <f>TEXT(financials[[#This Row],[Date]],"MMMM")</f>
        <v>September</v>
      </c>
      <c r="R45" s="5" t="str">
        <f>_xlfn.SWITCH(financials[[#This Row],[Month Name]],"January","Winter","February","Winter","March","Spring","April","Spring","May","Spring","June","Summer","July","Summer","August","Summer","September","Fall","October","Fall","November","Fall","December","Winter")</f>
        <v>Fall</v>
      </c>
      <c r="S45" s="13" t="s">
        <v>15</v>
      </c>
    </row>
    <row r="46" spans="2:19" x14ac:dyDescent="0.25">
      <c r="B46" s="14" t="s">
        <v>10</v>
      </c>
      <c r="C46" s="1" t="s">
        <v>16</v>
      </c>
      <c r="D46" s="4" t="s">
        <v>30</v>
      </c>
      <c r="E46" s="4" t="s">
        <v>33</v>
      </c>
      <c r="F46" s="11">
        <v>1817</v>
      </c>
      <c r="G46" s="8">
        <v>250</v>
      </c>
      <c r="H46" s="8">
        <v>20</v>
      </c>
      <c r="I46" s="8">
        <v>36340</v>
      </c>
      <c r="J46" s="8">
        <v>0</v>
      </c>
      <c r="K46" s="8">
        <v>36340</v>
      </c>
      <c r="L46" s="8">
        <v>18170</v>
      </c>
      <c r="M46" s="8">
        <v>18170</v>
      </c>
      <c r="N46" s="25">
        <f>financials[[#This Row],[Profit]]/financials[[#This Row],[ Sales]]</f>
        <v>0.5</v>
      </c>
      <c r="O46" s="3">
        <v>41974</v>
      </c>
      <c r="P46" s="5">
        <v>12</v>
      </c>
      <c r="Q46" s="4" t="str">
        <f>TEXT(financials[[#This Row],[Date]],"MMMM")</f>
        <v>December</v>
      </c>
      <c r="R46" s="5" t="str">
        <f>_xlfn.SWITCH(financials[[#This Row],[Month Name]],"January","Winter","February","Winter","March","Spring","April","Spring","May","Spring","June","Summer","July","Summer","August","Summer","September","Fall","October","Fall","November","Fall","December","Winter")</f>
        <v>Winter</v>
      </c>
      <c r="S46" s="13" t="s">
        <v>15</v>
      </c>
    </row>
    <row r="47" spans="2:19" x14ac:dyDescent="0.25">
      <c r="B47" s="14" t="s">
        <v>10</v>
      </c>
      <c r="C47" s="1" t="s">
        <v>18</v>
      </c>
      <c r="D47" s="4" t="s">
        <v>31</v>
      </c>
      <c r="E47" s="4" t="s">
        <v>33</v>
      </c>
      <c r="F47" s="11">
        <v>2750</v>
      </c>
      <c r="G47" s="8">
        <v>260</v>
      </c>
      <c r="H47" s="8">
        <v>350</v>
      </c>
      <c r="I47" s="8">
        <v>962500</v>
      </c>
      <c r="J47" s="8">
        <v>0</v>
      </c>
      <c r="K47" s="8">
        <v>962500</v>
      </c>
      <c r="L47" s="8">
        <v>715000</v>
      </c>
      <c r="M47" s="8">
        <v>247500</v>
      </c>
      <c r="N47" s="25">
        <f>financials[[#This Row],[Profit]]/financials[[#This Row],[ Sales]]</f>
        <v>0.25714285714285712</v>
      </c>
      <c r="O47" s="3">
        <v>41671</v>
      </c>
      <c r="P47" s="5">
        <v>2</v>
      </c>
      <c r="Q47" s="4" t="str">
        <f>TEXT(financials[[#This Row],[Date]],"MMMM")</f>
        <v>February</v>
      </c>
      <c r="R47" s="5" t="str">
        <f>_xlfn.SWITCH(financials[[#This Row],[Month Name]],"January","Winter","February","Winter","March","Spring","April","Spring","May","Spring","June","Summer","July","Summer","August","Summer","September","Fall","October","Fall","November","Fall","December","Winter")</f>
        <v>Winter</v>
      </c>
      <c r="S47" s="13" t="s">
        <v>15</v>
      </c>
    </row>
    <row r="48" spans="2:19" x14ac:dyDescent="0.25">
      <c r="B48" s="14" t="s">
        <v>11</v>
      </c>
      <c r="C48" s="1" t="s">
        <v>17</v>
      </c>
      <c r="D48" s="4" t="s">
        <v>31</v>
      </c>
      <c r="E48" s="4" t="s">
        <v>33</v>
      </c>
      <c r="F48" s="11">
        <v>1953</v>
      </c>
      <c r="G48" s="8">
        <v>260</v>
      </c>
      <c r="H48" s="8">
        <v>12</v>
      </c>
      <c r="I48" s="8">
        <v>23436</v>
      </c>
      <c r="J48" s="8">
        <v>0</v>
      </c>
      <c r="K48" s="8">
        <v>23436</v>
      </c>
      <c r="L48" s="8">
        <v>5859</v>
      </c>
      <c r="M48" s="8">
        <v>17577</v>
      </c>
      <c r="N48" s="25">
        <f>financials[[#This Row],[Profit]]/financials[[#This Row],[ Sales]]</f>
        <v>0.75</v>
      </c>
      <c r="O48" s="3">
        <v>41730</v>
      </c>
      <c r="P48" s="5">
        <v>4</v>
      </c>
      <c r="Q48" s="4" t="str">
        <f>TEXT(financials[[#This Row],[Date]],"MMMM")</f>
        <v>April</v>
      </c>
      <c r="R48" s="5" t="str">
        <f>_xlfn.SWITCH(financials[[#This Row],[Month Name]],"January","Winter","February","Winter","March","Spring","April","Spring","May","Spring","June","Summer","July","Summer","August","Summer","September","Fall","October","Fall","November","Fall","December","Winter")</f>
        <v>Spring</v>
      </c>
      <c r="S48" s="13" t="s">
        <v>15</v>
      </c>
    </row>
    <row r="49" spans="2:19" x14ac:dyDescent="0.25">
      <c r="B49" s="14" t="s">
        <v>9</v>
      </c>
      <c r="C49" s="1" t="s">
        <v>19</v>
      </c>
      <c r="D49" s="4" t="s">
        <v>31</v>
      </c>
      <c r="E49" s="4" t="s">
        <v>33</v>
      </c>
      <c r="F49" s="11">
        <v>4219.5</v>
      </c>
      <c r="G49" s="8">
        <v>260</v>
      </c>
      <c r="H49" s="8">
        <v>125</v>
      </c>
      <c r="I49" s="8">
        <v>527437.5</v>
      </c>
      <c r="J49" s="8">
        <v>0</v>
      </c>
      <c r="K49" s="8">
        <v>527437.5</v>
      </c>
      <c r="L49" s="8">
        <v>506340</v>
      </c>
      <c r="M49" s="8">
        <v>21097.5</v>
      </c>
      <c r="N49" s="25">
        <f>financials[[#This Row],[Profit]]/financials[[#This Row],[ Sales]]</f>
        <v>0.04</v>
      </c>
      <c r="O49" s="3">
        <v>41730</v>
      </c>
      <c r="P49" s="5">
        <v>4</v>
      </c>
      <c r="Q49" s="4" t="str">
        <f>TEXT(financials[[#This Row],[Date]],"MMMM")</f>
        <v>April</v>
      </c>
      <c r="R49" s="5" t="str">
        <f>_xlfn.SWITCH(financials[[#This Row],[Month Name]],"January","Winter","February","Winter","March","Spring","April","Spring","May","Spring","June","Summer","July","Summer","August","Summer","September","Fall","October","Fall","November","Fall","December","Winter")</f>
        <v>Spring</v>
      </c>
      <c r="S49" s="13" t="s">
        <v>15</v>
      </c>
    </row>
    <row r="50" spans="2:19" x14ac:dyDescent="0.25">
      <c r="B50" s="14" t="s">
        <v>10</v>
      </c>
      <c r="C50" s="1" t="s">
        <v>18</v>
      </c>
      <c r="D50" s="4" t="s">
        <v>31</v>
      </c>
      <c r="E50" s="4" t="s">
        <v>33</v>
      </c>
      <c r="F50" s="11">
        <v>1899</v>
      </c>
      <c r="G50" s="8">
        <v>260</v>
      </c>
      <c r="H50" s="8">
        <v>20</v>
      </c>
      <c r="I50" s="8">
        <v>37980</v>
      </c>
      <c r="J50" s="8">
        <v>0</v>
      </c>
      <c r="K50" s="8">
        <v>37980</v>
      </c>
      <c r="L50" s="8">
        <v>18990</v>
      </c>
      <c r="M50" s="8">
        <v>18990</v>
      </c>
      <c r="N50" s="25">
        <f>financials[[#This Row],[Profit]]/financials[[#This Row],[ Sales]]</f>
        <v>0.5</v>
      </c>
      <c r="O50" s="3">
        <v>41791</v>
      </c>
      <c r="P50" s="5">
        <v>6</v>
      </c>
      <c r="Q50" s="4" t="str">
        <f>TEXT(financials[[#This Row],[Date]],"MMMM")</f>
        <v>June</v>
      </c>
      <c r="R50" s="5" t="str">
        <f>_xlfn.SWITCH(financials[[#This Row],[Month Name]],"January","Winter","February","Winter","March","Spring","April","Spring","May","Spring","June","Summer","July","Summer","August","Summer","September","Fall","October","Fall","November","Fall","December","Winter")</f>
        <v>Summer</v>
      </c>
      <c r="S50" s="13" t="s">
        <v>15</v>
      </c>
    </row>
    <row r="51" spans="2:19" x14ac:dyDescent="0.25">
      <c r="B51" s="14" t="s">
        <v>10</v>
      </c>
      <c r="C51" s="1" t="s">
        <v>19</v>
      </c>
      <c r="D51" s="4" t="s">
        <v>31</v>
      </c>
      <c r="E51" s="4" t="s">
        <v>33</v>
      </c>
      <c r="F51" s="11">
        <v>1686</v>
      </c>
      <c r="G51" s="8">
        <v>260</v>
      </c>
      <c r="H51" s="8">
        <v>7</v>
      </c>
      <c r="I51" s="8">
        <v>11802</v>
      </c>
      <c r="J51" s="8">
        <v>0</v>
      </c>
      <c r="K51" s="8">
        <v>11802</v>
      </c>
      <c r="L51" s="8">
        <v>8430</v>
      </c>
      <c r="M51" s="8">
        <v>3372</v>
      </c>
      <c r="N51" s="25">
        <f>financials[[#This Row],[Profit]]/financials[[#This Row],[ Sales]]</f>
        <v>0.2857142857142857</v>
      </c>
      <c r="O51" s="3">
        <v>41821</v>
      </c>
      <c r="P51" s="5">
        <v>7</v>
      </c>
      <c r="Q51" s="4" t="str">
        <f>TEXT(financials[[#This Row],[Date]],"MMMM")</f>
        <v>July</v>
      </c>
      <c r="R51" s="5" t="str">
        <f>_xlfn.SWITCH(financials[[#This Row],[Month Name]],"January","Winter","February","Winter","March","Spring","April","Spring","May","Spring","June","Summer","July","Summer","August","Summer","September","Fall","October","Fall","November","Fall","December","Winter")</f>
        <v>Summer</v>
      </c>
      <c r="S51" s="13" t="s">
        <v>15</v>
      </c>
    </row>
    <row r="52" spans="2:19" x14ac:dyDescent="0.25">
      <c r="B52" s="14" t="s">
        <v>11</v>
      </c>
      <c r="C52" s="1" t="s">
        <v>17</v>
      </c>
      <c r="D52" s="4" t="s">
        <v>31</v>
      </c>
      <c r="E52" s="4" t="s">
        <v>33</v>
      </c>
      <c r="F52" s="11">
        <v>2141</v>
      </c>
      <c r="G52" s="8">
        <v>260</v>
      </c>
      <c r="H52" s="8">
        <v>12</v>
      </c>
      <c r="I52" s="8">
        <v>25692</v>
      </c>
      <c r="J52" s="8">
        <v>0</v>
      </c>
      <c r="K52" s="8">
        <v>25692</v>
      </c>
      <c r="L52" s="8">
        <v>6423</v>
      </c>
      <c r="M52" s="8">
        <v>19269</v>
      </c>
      <c r="N52" s="25">
        <f>financials[[#This Row],[Profit]]/financials[[#This Row],[ Sales]]</f>
        <v>0.75</v>
      </c>
      <c r="O52" s="3">
        <v>41852</v>
      </c>
      <c r="P52" s="5">
        <v>8</v>
      </c>
      <c r="Q52" s="4" t="str">
        <f>TEXT(financials[[#This Row],[Date]],"MMMM")</f>
        <v>August</v>
      </c>
      <c r="R52" s="5" t="str">
        <f>_xlfn.SWITCH(financials[[#This Row],[Month Name]],"January","Winter","February","Winter","March","Spring","April","Spring","May","Spring","June","Summer","July","Summer","August","Summer","September","Fall","October","Fall","November","Fall","December","Winter")</f>
        <v>Summer</v>
      </c>
      <c r="S52" s="13" t="s">
        <v>15</v>
      </c>
    </row>
    <row r="53" spans="2:19" x14ac:dyDescent="0.25">
      <c r="B53" s="14" t="s">
        <v>10</v>
      </c>
      <c r="C53" s="1" t="s">
        <v>17</v>
      </c>
      <c r="D53" s="4" t="s">
        <v>31</v>
      </c>
      <c r="E53" s="4" t="s">
        <v>33</v>
      </c>
      <c r="F53" s="11">
        <v>1143</v>
      </c>
      <c r="G53" s="8">
        <v>260</v>
      </c>
      <c r="H53" s="8">
        <v>7</v>
      </c>
      <c r="I53" s="8">
        <v>8001</v>
      </c>
      <c r="J53" s="8">
        <v>0</v>
      </c>
      <c r="K53" s="8">
        <v>8001</v>
      </c>
      <c r="L53" s="8">
        <v>5715</v>
      </c>
      <c r="M53" s="8">
        <v>2286</v>
      </c>
      <c r="N53" s="25">
        <f>financials[[#This Row],[Profit]]/financials[[#This Row],[ Sales]]</f>
        <v>0.2857142857142857</v>
      </c>
      <c r="O53" s="3">
        <v>41913</v>
      </c>
      <c r="P53" s="5">
        <v>10</v>
      </c>
      <c r="Q53" s="4" t="str">
        <f>TEXT(financials[[#This Row],[Date]],"MMMM")</f>
        <v>October</v>
      </c>
      <c r="R53" s="5" t="str">
        <f>_xlfn.SWITCH(financials[[#This Row],[Month Name]],"January","Winter","February","Winter","March","Spring","April","Spring","May","Spring","June","Summer","July","Summer","August","Summer","September","Fall","October","Fall","November","Fall","December","Winter")</f>
        <v>Fall</v>
      </c>
      <c r="S53" s="13" t="s">
        <v>15</v>
      </c>
    </row>
    <row r="54" spans="2:19" x14ac:dyDescent="0.25">
      <c r="B54" s="14" t="s">
        <v>8</v>
      </c>
      <c r="C54" s="1" t="s">
        <v>17</v>
      </c>
      <c r="D54" s="4" t="s">
        <v>31</v>
      </c>
      <c r="E54" s="4" t="s">
        <v>33</v>
      </c>
      <c r="F54" s="11">
        <v>615</v>
      </c>
      <c r="G54" s="8">
        <v>260</v>
      </c>
      <c r="H54" s="8">
        <v>15</v>
      </c>
      <c r="I54" s="8">
        <v>9225</v>
      </c>
      <c r="J54" s="8">
        <v>0</v>
      </c>
      <c r="K54" s="8">
        <v>9225</v>
      </c>
      <c r="L54" s="8">
        <v>6150</v>
      </c>
      <c r="M54" s="8">
        <v>3075</v>
      </c>
      <c r="N54" s="25">
        <f>financials[[#This Row],[Profit]]/financials[[#This Row],[ Sales]]</f>
        <v>0.33333333333333331</v>
      </c>
      <c r="O54" s="3">
        <v>41974</v>
      </c>
      <c r="P54" s="5">
        <v>12</v>
      </c>
      <c r="Q54" s="4" t="str">
        <f>TEXT(financials[[#This Row],[Date]],"MMMM")</f>
        <v>December</v>
      </c>
      <c r="R54" s="5" t="str">
        <f>_xlfn.SWITCH(financials[[#This Row],[Month Name]],"January","Winter","February","Winter","March","Spring","April","Spring","May","Spring","June","Summer","July","Summer","August","Summer","September","Fall","October","Fall","November","Fall","December","Winter")</f>
        <v>Winter</v>
      </c>
      <c r="S54" s="13" t="s">
        <v>15</v>
      </c>
    </row>
    <row r="55" spans="2:19" x14ac:dyDescent="0.25">
      <c r="B55" s="14" t="s">
        <v>10</v>
      </c>
      <c r="C55" s="1" t="s">
        <v>18</v>
      </c>
      <c r="D55" s="4" t="s">
        <v>28</v>
      </c>
      <c r="E55" s="4" t="s">
        <v>34</v>
      </c>
      <c r="F55" s="11">
        <v>3945</v>
      </c>
      <c r="G55" s="8">
        <v>10</v>
      </c>
      <c r="H55" s="8">
        <v>7</v>
      </c>
      <c r="I55" s="8">
        <v>27615</v>
      </c>
      <c r="J55" s="8">
        <v>276.14999999999998</v>
      </c>
      <c r="K55" s="8">
        <v>27338.850000000002</v>
      </c>
      <c r="L55" s="8">
        <v>19725</v>
      </c>
      <c r="M55" s="8">
        <v>7613.8500000000022</v>
      </c>
      <c r="N55" s="25">
        <f>financials[[#This Row],[Profit]]/financials[[#This Row],[ Sales]]</f>
        <v>0.27849927849927858</v>
      </c>
      <c r="O55" s="3">
        <v>41640</v>
      </c>
      <c r="P55" s="5">
        <v>1</v>
      </c>
      <c r="Q55" s="4" t="str">
        <f>TEXT(financials[[#This Row],[Date]],"MMMM")</f>
        <v>January</v>
      </c>
      <c r="R55" s="5" t="str">
        <f>_xlfn.SWITCH(financials[[#This Row],[Month Name]],"January","Winter","February","Winter","March","Spring","April","Spring","May","Spring","June","Summer","July","Summer","August","Summer","September","Fall","October","Fall","November","Fall","December","Winter")</f>
        <v>Winter</v>
      </c>
      <c r="S55" s="13" t="s">
        <v>15</v>
      </c>
    </row>
    <row r="56" spans="2:19" x14ac:dyDescent="0.25">
      <c r="B56" s="14" t="s">
        <v>8</v>
      </c>
      <c r="C56" s="1" t="s">
        <v>18</v>
      </c>
      <c r="D56" s="4" t="s">
        <v>28</v>
      </c>
      <c r="E56" s="4" t="s">
        <v>34</v>
      </c>
      <c r="F56" s="11">
        <v>2296</v>
      </c>
      <c r="G56" s="8">
        <v>10</v>
      </c>
      <c r="H56" s="8">
        <v>15</v>
      </c>
      <c r="I56" s="8">
        <v>34440</v>
      </c>
      <c r="J56" s="8">
        <v>344.4</v>
      </c>
      <c r="K56" s="8">
        <v>34095.599999999999</v>
      </c>
      <c r="L56" s="8">
        <v>22960</v>
      </c>
      <c r="M56" s="8">
        <v>11135.599999999999</v>
      </c>
      <c r="N56" s="25">
        <f>financials[[#This Row],[Profit]]/financials[[#This Row],[ Sales]]</f>
        <v>0.32659932659932656</v>
      </c>
      <c r="O56" s="3">
        <v>41671</v>
      </c>
      <c r="P56" s="5">
        <v>2</v>
      </c>
      <c r="Q56" s="4" t="str">
        <f>TEXT(financials[[#This Row],[Date]],"MMMM")</f>
        <v>February</v>
      </c>
      <c r="R56" s="5" t="str">
        <f>_xlfn.SWITCH(financials[[#This Row],[Month Name]],"January","Winter","February","Winter","March","Spring","April","Spring","May","Spring","June","Summer","July","Summer","August","Summer","September","Fall","October","Fall","November","Fall","December","Winter")</f>
        <v>Winter</v>
      </c>
      <c r="S56" s="13" t="s">
        <v>15</v>
      </c>
    </row>
    <row r="57" spans="2:19" x14ac:dyDescent="0.25">
      <c r="B57" s="14" t="s">
        <v>10</v>
      </c>
      <c r="C57" s="1" t="s">
        <v>18</v>
      </c>
      <c r="D57" s="4" t="s">
        <v>28</v>
      </c>
      <c r="E57" s="4" t="s">
        <v>34</v>
      </c>
      <c r="F57" s="11">
        <v>1030</v>
      </c>
      <c r="G57" s="8">
        <v>10</v>
      </c>
      <c r="H57" s="8">
        <v>7</v>
      </c>
      <c r="I57" s="8">
        <v>7210</v>
      </c>
      <c r="J57" s="8">
        <v>72.099999999999994</v>
      </c>
      <c r="K57" s="8">
        <v>7137.9</v>
      </c>
      <c r="L57" s="8">
        <v>5150</v>
      </c>
      <c r="M57" s="8">
        <v>1987.8999999999996</v>
      </c>
      <c r="N57" s="25">
        <f>financials[[#This Row],[Profit]]/financials[[#This Row],[ Sales]]</f>
        <v>0.27849927849927847</v>
      </c>
      <c r="O57" s="3">
        <v>41760</v>
      </c>
      <c r="P57" s="5">
        <v>5</v>
      </c>
      <c r="Q57" s="4" t="str">
        <f>TEXT(financials[[#This Row],[Date]],"MMMM")</f>
        <v>May</v>
      </c>
      <c r="R57" s="5" t="str">
        <f>_xlfn.SWITCH(financials[[#This Row],[Month Name]],"January","Winter","February","Winter","March","Spring","April","Spring","May","Spring","June","Summer","July","Summer","August","Summer","September","Fall","October","Fall","November","Fall","December","Winter")</f>
        <v>Spring</v>
      </c>
      <c r="S57" s="13" t="s">
        <v>15</v>
      </c>
    </row>
    <row r="58" spans="2:19" x14ac:dyDescent="0.25">
      <c r="B58" s="14" t="s">
        <v>10</v>
      </c>
      <c r="C58" s="1" t="s">
        <v>18</v>
      </c>
      <c r="D58" s="4" t="s">
        <v>29</v>
      </c>
      <c r="E58" s="4" t="s">
        <v>34</v>
      </c>
      <c r="F58" s="11">
        <v>639</v>
      </c>
      <c r="G58" s="8">
        <v>120</v>
      </c>
      <c r="H58" s="8">
        <v>7</v>
      </c>
      <c r="I58" s="8">
        <v>4473</v>
      </c>
      <c r="J58" s="8">
        <v>44.73</v>
      </c>
      <c r="K58" s="8">
        <v>4428.2700000000004</v>
      </c>
      <c r="L58" s="8">
        <v>3195</v>
      </c>
      <c r="M58" s="8">
        <v>1233.2700000000004</v>
      </c>
      <c r="N58" s="25">
        <f>financials[[#This Row],[Profit]]/financials[[#This Row],[ Sales]]</f>
        <v>0.27849927849927858</v>
      </c>
      <c r="O58" s="3">
        <v>41944</v>
      </c>
      <c r="P58" s="5">
        <v>11</v>
      </c>
      <c r="Q58" s="4" t="str">
        <f>TEXT(financials[[#This Row],[Date]],"MMMM")</f>
        <v>November</v>
      </c>
      <c r="R58" s="5" t="str">
        <f>_xlfn.SWITCH(financials[[#This Row],[Month Name]],"January","Winter","February","Winter","March","Spring","April","Spring","May","Spring","June","Summer","July","Summer","August","Summer","September","Fall","October","Fall","November","Fall","December","Winter")</f>
        <v>Fall</v>
      </c>
      <c r="S58" s="13" t="s">
        <v>15</v>
      </c>
    </row>
    <row r="59" spans="2:19" x14ac:dyDescent="0.25">
      <c r="B59" s="14" t="s">
        <v>10</v>
      </c>
      <c r="C59" s="1" t="s">
        <v>16</v>
      </c>
      <c r="D59" s="4" t="s">
        <v>30</v>
      </c>
      <c r="E59" s="4" t="s">
        <v>34</v>
      </c>
      <c r="F59" s="11">
        <v>1326</v>
      </c>
      <c r="G59" s="8">
        <v>250</v>
      </c>
      <c r="H59" s="8">
        <v>7</v>
      </c>
      <c r="I59" s="8">
        <v>9282</v>
      </c>
      <c r="J59" s="8">
        <v>92.82</v>
      </c>
      <c r="K59" s="8">
        <v>9189.18</v>
      </c>
      <c r="L59" s="8">
        <v>6630</v>
      </c>
      <c r="M59" s="8">
        <v>2559.1800000000003</v>
      </c>
      <c r="N59" s="25">
        <f>financials[[#This Row],[Profit]]/financials[[#This Row],[ Sales]]</f>
        <v>0.27849927849927852</v>
      </c>
      <c r="O59" s="3">
        <v>41699</v>
      </c>
      <c r="P59" s="5">
        <v>3</v>
      </c>
      <c r="Q59" s="4" t="str">
        <f>TEXT(financials[[#This Row],[Date]],"MMMM")</f>
        <v>March</v>
      </c>
      <c r="R59" s="5" t="str">
        <f>_xlfn.SWITCH(financials[[#This Row],[Month Name]],"January","Winter","February","Winter","March","Spring","April","Spring","May","Spring","June","Summer","July","Summer","August","Summer","September","Fall","October","Fall","November","Fall","December","Winter")</f>
        <v>Spring</v>
      </c>
      <c r="S59" s="13" t="s">
        <v>15</v>
      </c>
    </row>
    <row r="60" spans="2:19" x14ac:dyDescent="0.25">
      <c r="B60" s="14" t="s">
        <v>11</v>
      </c>
      <c r="C60" s="1" t="s">
        <v>17</v>
      </c>
      <c r="D60" s="4" t="s">
        <v>26</v>
      </c>
      <c r="E60" s="4" t="s">
        <v>34</v>
      </c>
      <c r="F60" s="11">
        <v>1858</v>
      </c>
      <c r="G60" s="8">
        <v>3</v>
      </c>
      <c r="H60" s="8">
        <v>12</v>
      </c>
      <c r="I60" s="8">
        <v>22296</v>
      </c>
      <c r="J60" s="8">
        <v>222.96</v>
      </c>
      <c r="K60" s="8">
        <v>22073.040000000001</v>
      </c>
      <c r="L60" s="8">
        <v>5574</v>
      </c>
      <c r="M60" s="8">
        <v>16499.04</v>
      </c>
      <c r="N60" s="25">
        <f>financials[[#This Row],[Profit]]/financials[[#This Row],[ Sales]]</f>
        <v>0.74747474747474751</v>
      </c>
      <c r="O60" s="3">
        <v>41671</v>
      </c>
      <c r="P60" s="5">
        <v>2</v>
      </c>
      <c r="Q60" s="4" t="str">
        <f>TEXT(financials[[#This Row],[Date]],"MMMM")</f>
        <v>February</v>
      </c>
      <c r="R60" s="5" t="str">
        <f>_xlfn.SWITCH(financials[[#This Row],[Month Name]],"January","Winter","February","Winter","March","Spring","April","Spring","May","Spring","June","Summer","July","Summer","August","Summer","September","Fall","October","Fall","November","Fall","December","Winter")</f>
        <v>Winter</v>
      </c>
      <c r="S60" s="13" t="s">
        <v>15</v>
      </c>
    </row>
    <row r="61" spans="2:19" x14ac:dyDescent="0.25">
      <c r="B61" s="14" t="s">
        <v>10</v>
      </c>
      <c r="C61" s="1" t="s">
        <v>20</v>
      </c>
      <c r="D61" s="4" t="s">
        <v>26</v>
      </c>
      <c r="E61" s="4" t="s">
        <v>34</v>
      </c>
      <c r="F61" s="11">
        <v>1210</v>
      </c>
      <c r="G61" s="8">
        <v>3</v>
      </c>
      <c r="H61" s="8">
        <v>350</v>
      </c>
      <c r="I61" s="8">
        <v>423500</v>
      </c>
      <c r="J61" s="8">
        <v>4235</v>
      </c>
      <c r="K61" s="8">
        <v>419265</v>
      </c>
      <c r="L61" s="8">
        <v>314600</v>
      </c>
      <c r="M61" s="8">
        <v>104665</v>
      </c>
      <c r="N61" s="25">
        <f>financials[[#This Row],[Profit]]/financials[[#This Row],[ Sales]]</f>
        <v>0.24963924963924963</v>
      </c>
      <c r="O61" s="3">
        <v>41699</v>
      </c>
      <c r="P61" s="5">
        <v>3</v>
      </c>
      <c r="Q61" s="4" t="str">
        <f>TEXT(financials[[#This Row],[Date]],"MMMM")</f>
        <v>March</v>
      </c>
      <c r="R61" s="5" t="str">
        <f>_xlfn.SWITCH(financials[[#This Row],[Month Name]],"January","Winter","February","Winter","March","Spring","April","Spring","May","Spring","June","Summer","July","Summer","August","Summer","September","Fall","October","Fall","November","Fall","December","Winter")</f>
        <v>Spring</v>
      </c>
      <c r="S61" s="13" t="s">
        <v>15</v>
      </c>
    </row>
    <row r="62" spans="2:19" x14ac:dyDescent="0.25">
      <c r="B62" s="14" t="s">
        <v>10</v>
      </c>
      <c r="C62" s="1" t="s">
        <v>17</v>
      </c>
      <c r="D62" s="4" t="s">
        <v>26</v>
      </c>
      <c r="E62" s="4" t="s">
        <v>34</v>
      </c>
      <c r="F62" s="11">
        <v>2529</v>
      </c>
      <c r="G62" s="8">
        <v>3</v>
      </c>
      <c r="H62" s="8">
        <v>7</v>
      </c>
      <c r="I62" s="8">
        <v>17703</v>
      </c>
      <c r="J62" s="8">
        <v>177.03</v>
      </c>
      <c r="K62" s="8">
        <v>17525.97</v>
      </c>
      <c r="L62" s="8">
        <v>12645</v>
      </c>
      <c r="M62" s="8">
        <v>4880.9699999999993</v>
      </c>
      <c r="N62" s="25">
        <f>financials[[#This Row],[Profit]]/financials[[#This Row],[ Sales]]</f>
        <v>0.27849927849927847</v>
      </c>
      <c r="O62" s="3">
        <v>41821</v>
      </c>
      <c r="P62" s="5">
        <v>7</v>
      </c>
      <c r="Q62" s="4" t="str">
        <f>TEXT(financials[[#This Row],[Date]],"MMMM")</f>
        <v>July</v>
      </c>
      <c r="R62" s="5" t="str">
        <f>_xlfn.SWITCH(financials[[#This Row],[Month Name]],"January","Winter","February","Winter","March","Spring","April","Spring","May","Spring","June","Summer","July","Summer","August","Summer","September","Fall","October","Fall","November","Fall","December","Winter")</f>
        <v>Summer</v>
      </c>
      <c r="S62" s="13" t="s">
        <v>15</v>
      </c>
    </row>
    <row r="63" spans="2:19" x14ac:dyDescent="0.25">
      <c r="B63" s="14" t="s">
        <v>11</v>
      </c>
      <c r="C63" s="1" t="s">
        <v>16</v>
      </c>
      <c r="D63" s="4" t="s">
        <v>26</v>
      </c>
      <c r="E63" s="4" t="s">
        <v>34</v>
      </c>
      <c r="F63" s="11">
        <v>1445</v>
      </c>
      <c r="G63" s="8">
        <v>3</v>
      </c>
      <c r="H63" s="8">
        <v>12</v>
      </c>
      <c r="I63" s="8">
        <v>17340</v>
      </c>
      <c r="J63" s="8">
        <v>173.4</v>
      </c>
      <c r="K63" s="8">
        <v>17166.599999999999</v>
      </c>
      <c r="L63" s="8">
        <v>4335</v>
      </c>
      <c r="M63" s="8">
        <v>12831.599999999999</v>
      </c>
      <c r="N63" s="25">
        <f>financials[[#This Row],[Profit]]/financials[[#This Row],[ Sales]]</f>
        <v>0.7474747474747474</v>
      </c>
      <c r="O63" s="3">
        <v>41883</v>
      </c>
      <c r="P63" s="5">
        <v>9</v>
      </c>
      <c r="Q63" s="4" t="str">
        <f>TEXT(financials[[#This Row],[Date]],"MMMM")</f>
        <v>September</v>
      </c>
      <c r="R63" s="5" t="str">
        <f>_xlfn.SWITCH(financials[[#This Row],[Month Name]],"January","Winter","February","Winter","March","Spring","April","Spring","May","Spring","June","Summer","July","Summer","August","Summer","September","Fall","October","Fall","November","Fall","December","Winter")</f>
        <v>Fall</v>
      </c>
      <c r="S63" s="13" t="s">
        <v>15</v>
      </c>
    </row>
    <row r="64" spans="2:19" x14ac:dyDescent="0.25">
      <c r="B64" s="14" t="s">
        <v>9</v>
      </c>
      <c r="C64" s="1" t="s">
        <v>17</v>
      </c>
      <c r="D64" s="4" t="s">
        <v>26</v>
      </c>
      <c r="E64" s="4" t="s">
        <v>34</v>
      </c>
      <c r="F64" s="11">
        <v>330</v>
      </c>
      <c r="G64" s="8">
        <v>3</v>
      </c>
      <c r="H64" s="8">
        <v>125</v>
      </c>
      <c r="I64" s="8">
        <v>41250</v>
      </c>
      <c r="J64" s="8">
        <v>412.5</v>
      </c>
      <c r="K64" s="8">
        <v>40837.5</v>
      </c>
      <c r="L64" s="8">
        <v>39600</v>
      </c>
      <c r="M64" s="8">
        <v>1237.5</v>
      </c>
      <c r="N64" s="25">
        <f>financials[[#This Row],[Profit]]/financials[[#This Row],[ Sales]]</f>
        <v>3.0303030303030304E-2</v>
      </c>
      <c r="O64" s="3">
        <v>41518</v>
      </c>
      <c r="P64" s="5">
        <v>9</v>
      </c>
      <c r="Q64" s="4" t="str">
        <f>TEXT(financials[[#This Row],[Date]],"MMMM")</f>
        <v>September</v>
      </c>
      <c r="R64" s="5" t="str">
        <f>_xlfn.SWITCH(financials[[#This Row],[Month Name]],"January","Winter","February","Winter","March","Spring","April","Spring","May","Spring","June","Summer","July","Summer","August","Summer","September","Fall","October","Fall","November","Fall","December","Winter")</f>
        <v>Fall</v>
      </c>
      <c r="S64" s="13" t="s">
        <v>14</v>
      </c>
    </row>
    <row r="65" spans="2:19" x14ac:dyDescent="0.25">
      <c r="B65" s="14" t="s">
        <v>11</v>
      </c>
      <c r="C65" s="1" t="s">
        <v>18</v>
      </c>
      <c r="D65" s="4" t="s">
        <v>26</v>
      </c>
      <c r="E65" s="4" t="s">
        <v>34</v>
      </c>
      <c r="F65" s="11">
        <v>2671</v>
      </c>
      <c r="G65" s="8">
        <v>3</v>
      </c>
      <c r="H65" s="8">
        <v>12</v>
      </c>
      <c r="I65" s="8">
        <v>32052</v>
      </c>
      <c r="J65" s="8">
        <v>320.52</v>
      </c>
      <c r="K65" s="8">
        <v>31731.48</v>
      </c>
      <c r="L65" s="8">
        <v>8013</v>
      </c>
      <c r="M65" s="8">
        <v>23718.48</v>
      </c>
      <c r="N65" s="25">
        <f>financials[[#This Row],[Profit]]/financials[[#This Row],[ Sales]]</f>
        <v>0.74747474747474751</v>
      </c>
      <c r="O65" s="3">
        <v>41883</v>
      </c>
      <c r="P65" s="5">
        <v>9</v>
      </c>
      <c r="Q65" s="4" t="str">
        <f>TEXT(financials[[#This Row],[Date]],"MMMM")</f>
        <v>September</v>
      </c>
      <c r="R65" s="5" t="str">
        <f>_xlfn.SWITCH(financials[[#This Row],[Month Name]],"January","Winter","February","Winter","March","Spring","April","Spring","May","Spring","June","Summer","July","Summer","August","Summer","September","Fall","October","Fall","November","Fall","December","Winter")</f>
        <v>Fall</v>
      </c>
      <c r="S65" s="13" t="s">
        <v>15</v>
      </c>
    </row>
    <row r="66" spans="2:19" x14ac:dyDescent="0.25">
      <c r="B66" s="14" t="s">
        <v>11</v>
      </c>
      <c r="C66" s="1" t="s">
        <v>19</v>
      </c>
      <c r="D66" s="4" t="s">
        <v>26</v>
      </c>
      <c r="E66" s="4" t="s">
        <v>34</v>
      </c>
      <c r="F66" s="11">
        <v>766</v>
      </c>
      <c r="G66" s="8">
        <v>3</v>
      </c>
      <c r="H66" s="8">
        <v>12</v>
      </c>
      <c r="I66" s="8">
        <v>9192</v>
      </c>
      <c r="J66" s="8">
        <v>91.92</v>
      </c>
      <c r="K66" s="8">
        <v>9100.08</v>
      </c>
      <c r="L66" s="8">
        <v>2298</v>
      </c>
      <c r="M66" s="8">
        <v>6802.08</v>
      </c>
      <c r="N66" s="25">
        <f>financials[[#This Row],[Profit]]/financials[[#This Row],[ Sales]]</f>
        <v>0.74747474747474751</v>
      </c>
      <c r="O66" s="3">
        <v>41548</v>
      </c>
      <c r="P66" s="5">
        <v>10</v>
      </c>
      <c r="Q66" s="4" t="str">
        <f>TEXT(financials[[#This Row],[Date]],"MMMM")</f>
        <v>October</v>
      </c>
      <c r="R66" s="5" t="str">
        <f>_xlfn.SWITCH(financials[[#This Row],[Month Name]],"January","Winter","February","Winter","March","Spring","April","Spring","May","Spring","June","Summer","July","Summer","August","Summer","September","Fall","October","Fall","November","Fall","December","Winter")</f>
        <v>Fall</v>
      </c>
      <c r="S66" s="13" t="s">
        <v>14</v>
      </c>
    </row>
    <row r="67" spans="2:19" x14ac:dyDescent="0.25">
      <c r="B67" s="14" t="s">
        <v>7</v>
      </c>
      <c r="C67" s="1" t="s">
        <v>20</v>
      </c>
      <c r="D67" s="4" t="s">
        <v>26</v>
      </c>
      <c r="E67" s="4" t="s">
        <v>34</v>
      </c>
      <c r="F67" s="11">
        <v>494</v>
      </c>
      <c r="G67" s="8">
        <v>3</v>
      </c>
      <c r="H67" s="8">
        <v>300</v>
      </c>
      <c r="I67" s="8">
        <v>148200</v>
      </c>
      <c r="J67" s="8">
        <v>1482</v>
      </c>
      <c r="K67" s="8">
        <v>146718</v>
      </c>
      <c r="L67" s="8">
        <v>123500</v>
      </c>
      <c r="M67" s="8">
        <v>23218</v>
      </c>
      <c r="N67" s="25">
        <f>financials[[#This Row],[Profit]]/financials[[#This Row],[ Sales]]</f>
        <v>0.15824915824915825</v>
      </c>
      <c r="O67" s="3">
        <v>41548</v>
      </c>
      <c r="P67" s="5">
        <v>10</v>
      </c>
      <c r="Q67" s="4" t="str">
        <f>TEXT(financials[[#This Row],[Date]],"MMMM")</f>
        <v>October</v>
      </c>
      <c r="R67" s="5" t="str">
        <f>_xlfn.SWITCH(financials[[#This Row],[Month Name]],"January","Winter","February","Winter","March","Spring","April","Spring","May","Spring","June","Summer","July","Summer","August","Summer","September","Fall","October","Fall","November","Fall","December","Winter")</f>
        <v>Fall</v>
      </c>
      <c r="S67" s="13" t="s">
        <v>14</v>
      </c>
    </row>
    <row r="68" spans="2:19" x14ac:dyDescent="0.25">
      <c r="B68" s="14" t="s">
        <v>10</v>
      </c>
      <c r="C68" s="1" t="s">
        <v>20</v>
      </c>
      <c r="D68" s="4" t="s">
        <v>26</v>
      </c>
      <c r="E68" s="4" t="s">
        <v>34</v>
      </c>
      <c r="F68" s="11">
        <v>1397</v>
      </c>
      <c r="G68" s="8">
        <v>3</v>
      </c>
      <c r="H68" s="8">
        <v>350</v>
      </c>
      <c r="I68" s="8">
        <v>488950</v>
      </c>
      <c r="J68" s="8">
        <v>4889.5</v>
      </c>
      <c r="K68" s="8">
        <v>484060.5</v>
      </c>
      <c r="L68" s="8">
        <v>363220</v>
      </c>
      <c r="M68" s="8">
        <v>120840.5</v>
      </c>
      <c r="N68" s="25">
        <f>financials[[#This Row],[Profit]]/financials[[#This Row],[ Sales]]</f>
        <v>0.24963924963924963</v>
      </c>
      <c r="O68" s="3">
        <v>41913</v>
      </c>
      <c r="P68" s="5">
        <v>10</v>
      </c>
      <c r="Q68" s="4" t="str">
        <f>TEXT(financials[[#This Row],[Date]],"MMMM")</f>
        <v>October</v>
      </c>
      <c r="R68" s="5" t="str">
        <f>_xlfn.SWITCH(financials[[#This Row],[Month Name]],"January","Winter","February","Winter","March","Spring","April","Spring","May","Spring","June","Summer","July","Summer","August","Summer","September","Fall","October","Fall","November","Fall","December","Winter")</f>
        <v>Fall</v>
      </c>
      <c r="S68" s="13" t="s">
        <v>15</v>
      </c>
    </row>
    <row r="69" spans="2:19" x14ac:dyDescent="0.25">
      <c r="B69" s="14" t="s">
        <v>10</v>
      </c>
      <c r="C69" s="1" t="s">
        <v>18</v>
      </c>
      <c r="D69" s="4" t="s">
        <v>26</v>
      </c>
      <c r="E69" s="4" t="s">
        <v>34</v>
      </c>
      <c r="F69" s="11">
        <v>2155</v>
      </c>
      <c r="G69" s="8">
        <v>3</v>
      </c>
      <c r="H69" s="8">
        <v>350</v>
      </c>
      <c r="I69" s="8">
        <v>754250</v>
      </c>
      <c r="J69" s="8">
        <v>7542.5</v>
      </c>
      <c r="K69" s="8">
        <v>746707.5</v>
      </c>
      <c r="L69" s="8">
        <v>560300</v>
      </c>
      <c r="M69" s="8">
        <v>186407.5</v>
      </c>
      <c r="N69" s="25">
        <f>financials[[#This Row],[Profit]]/financials[[#This Row],[ Sales]]</f>
        <v>0.24963924963924963</v>
      </c>
      <c r="O69" s="3">
        <v>41974</v>
      </c>
      <c r="P69" s="5">
        <v>12</v>
      </c>
      <c r="Q69" s="4" t="str">
        <f>TEXT(financials[[#This Row],[Date]],"MMMM")</f>
        <v>December</v>
      </c>
      <c r="R69" s="5" t="str">
        <f>_xlfn.SWITCH(financials[[#This Row],[Month Name]],"January","Winter","February","Winter","March","Spring","April","Spring","May","Spring","June","Summer","July","Summer","August","Summer","September","Fall","October","Fall","November","Fall","December","Winter")</f>
        <v>Winter</v>
      </c>
      <c r="S69" s="13" t="s">
        <v>15</v>
      </c>
    </row>
    <row r="70" spans="2:19" x14ac:dyDescent="0.25">
      <c r="B70" s="14" t="s">
        <v>8</v>
      </c>
      <c r="C70" s="1" t="s">
        <v>20</v>
      </c>
      <c r="D70" s="4" t="s">
        <v>27</v>
      </c>
      <c r="E70" s="4" t="s">
        <v>34</v>
      </c>
      <c r="F70" s="11">
        <v>2214</v>
      </c>
      <c r="G70" s="8">
        <v>5</v>
      </c>
      <c r="H70" s="8">
        <v>15</v>
      </c>
      <c r="I70" s="8">
        <v>33210</v>
      </c>
      <c r="J70" s="8">
        <v>332.1</v>
      </c>
      <c r="K70" s="8">
        <v>32877.9</v>
      </c>
      <c r="L70" s="8">
        <v>22140</v>
      </c>
      <c r="M70" s="8">
        <v>10737.900000000001</v>
      </c>
      <c r="N70" s="25">
        <f>financials[[#This Row],[Profit]]/financials[[#This Row],[ Sales]]</f>
        <v>0.32659932659932661</v>
      </c>
      <c r="O70" s="3">
        <v>41699</v>
      </c>
      <c r="P70" s="5">
        <v>3</v>
      </c>
      <c r="Q70" s="4" t="str">
        <f>TEXT(financials[[#This Row],[Date]],"MMMM")</f>
        <v>March</v>
      </c>
      <c r="R70" s="5" t="str">
        <f>_xlfn.SWITCH(financials[[#This Row],[Month Name]],"January","Winter","February","Winter","March","Spring","April","Spring","May","Spring","June","Summer","July","Summer","August","Summer","September","Fall","October","Fall","November","Fall","December","Winter")</f>
        <v>Spring</v>
      </c>
      <c r="S70" s="13" t="s">
        <v>15</v>
      </c>
    </row>
    <row r="71" spans="2:19" x14ac:dyDescent="0.25">
      <c r="B71" s="14" t="s">
        <v>7</v>
      </c>
      <c r="C71" s="1" t="s">
        <v>17</v>
      </c>
      <c r="D71" s="4" t="s">
        <v>27</v>
      </c>
      <c r="E71" s="4" t="s">
        <v>34</v>
      </c>
      <c r="F71" s="11">
        <v>2301</v>
      </c>
      <c r="G71" s="8">
        <v>5</v>
      </c>
      <c r="H71" s="8">
        <v>300</v>
      </c>
      <c r="I71" s="8">
        <v>690300</v>
      </c>
      <c r="J71" s="8">
        <v>6903</v>
      </c>
      <c r="K71" s="8">
        <v>683397</v>
      </c>
      <c r="L71" s="8">
        <v>575250</v>
      </c>
      <c r="M71" s="8">
        <v>108147</v>
      </c>
      <c r="N71" s="25">
        <f>financials[[#This Row],[Profit]]/financials[[#This Row],[ Sales]]</f>
        <v>0.15824915824915825</v>
      </c>
      <c r="O71" s="3">
        <v>41730</v>
      </c>
      <c r="P71" s="5">
        <v>4</v>
      </c>
      <c r="Q71" s="4" t="str">
        <f>TEXT(financials[[#This Row],[Date]],"MMMM")</f>
        <v>April</v>
      </c>
      <c r="R71" s="5" t="str">
        <f>_xlfn.SWITCH(financials[[#This Row],[Month Name]],"January","Winter","February","Winter","March","Spring","April","Spring","May","Spring","June","Summer","July","Summer","August","Summer","September","Fall","October","Fall","November","Fall","December","Winter")</f>
        <v>Spring</v>
      </c>
      <c r="S71" s="13" t="s">
        <v>15</v>
      </c>
    </row>
    <row r="72" spans="2:19" x14ac:dyDescent="0.25">
      <c r="B72" s="14" t="s">
        <v>10</v>
      </c>
      <c r="C72" s="1" t="s">
        <v>18</v>
      </c>
      <c r="D72" s="4" t="s">
        <v>27</v>
      </c>
      <c r="E72" s="4" t="s">
        <v>34</v>
      </c>
      <c r="F72" s="11">
        <v>1375.5</v>
      </c>
      <c r="G72" s="8">
        <v>5</v>
      </c>
      <c r="H72" s="8">
        <v>20</v>
      </c>
      <c r="I72" s="8">
        <v>27510</v>
      </c>
      <c r="J72" s="8">
        <v>275.10000000000002</v>
      </c>
      <c r="K72" s="8">
        <v>27234.899999999998</v>
      </c>
      <c r="L72" s="8">
        <v>13755</v>
      </c>
      <c r="M72" s="8">
        <v>13479.899999999998</v>
      </c>
      <c r="N72" s="25">
        <f>financials[[#This Row],[Profit]]/financials[[#This Row],[ Sales]]</f>
        <v>0.49494949494949492</v>
      </c>
      <c r="O72" s="3">
        <v>41821</v>
      </c>
      <c r="P72" s="5">
        <v>7</v>
      </c>
      <c r="Q72" s="4" t="str">
        <f>TEXT(financials[[#This Row],[Date]],"MMMM")</f>
        <v>July</v>
      </c>
      <c r="R72" s="5" t="str">
        <f>_xlfn.SWITCH(financials[[#This Row],[Month Name]],"January","Winter","February","Winter","March","Spring","April","Spring","May","Spring","June","Summer","July","Summer","August","Summer","September","Fall","October","Fall","November","Fall","December","Winter")</f>
        <v>Summer</v>
      </c>
      <c r="S72" s="13" t="s">
        <v>15</v>
      </c>
    </row>
    <row r="73" spans="2:19" x14ac:dyDescent="0.25">
      <c r="B73" s="14" t="s">
        <v>10</v>
      </c>
      <c r="C73" s="1" t="s">
        <v>16</v>
      </c>
      <c r="D73" s="4" t="s">
        <v>27</v>
      </c>
      <c r="E73" s="4" t="s">
        <v>34</v>
      </c>
      <c r="F73" s="11">
        <v>1830</v>
      </c>
      <c r="G73" s="8">
        <v>5</v>
      </c>
      <c r="H73" s="8">
        <v>7</v>
      </c>
      <c r="I73" s="8">
        <v>12810</v>
      </c>
      <c r="J73" s="8">
        <v>128.1</v>
      </c>
      <c r="K73" s="8">
        <v>12681.9</v>
      </c>
      <c r="L73" s="8">
        <v>9150</v>
      </c>
      <c r="M73" s="8">
        <v>3531.8999999999996</v>
      </c>
      <c r="N73" s="25">
        <f>financials[[#This Row],[Profit]]/financials[[#This Row],[ Sales]]</f>
        <v>0.27849927849927847</v>
      </c>
      <c r="O73" s="3">
        <v>41852</v>
      </c>
      <c r="P73" s="5">
        <v>8</v>
      </c>
      <c r="Q73" s="4" t="str">
        <f>TEXT(financials[[#This Row],[Date]],"MMMM")</f>
        <v>August</v>
      </c>
      <c r="R73" s="5" t="str">
        <f>_xlfn.SWITCH(financials[[#This Row],[Month Name]],"January","Winter","February","Winter","March","Spring","April","Spring","May","Spring","June","Summer","July","Summer","August","Summer","September","Fall","October","Fall","November","Fall","December","Winter")</f>
        <v>Summer</v>
      </c>
      <c r="S73" s="13" t="s">
        <v>15</v>
      </c>
    </row>
    <row r="74" spans="2:19" x14ac:dyDescent="0.25">
      <c r="B74" s="14" t="s">
        <v>7</v>
      </c>
      <c r="C74" s="1" t="s">
        <v>17</v>
      </c>
      <c r="D74" s="4" t="s">
        <v>27</v>
      </c>
      <c r="E74" s="4" t="s">
        <v>34</v>
      </c>
      <c r="F74" s="11">
        <v>2498</v>
      </c>
      <c r="G74" s="8">
        <v>5</v>
      </c>
      <c r="H74" s="8">
        <v>300</v>
      </c>
      <c r="I74" s="8">
        <v>749400</v>
      </c>
      <c r="J74" s="8">
        <v>7494</v>
      </c>
      <c r="K74" s="8">
        <v>741906</v>
      </c>
      <c r="L74" s="8">
        <v>624500</v>
      </c>
      <c r="M74" s="8">
        <v>117406</v>
      </c>
      <c r="N74" s="25">
        <f>financials[[#This Row],[Profit]]/financials[[#This Row],[ Sales]]</f>
        <v>0.15824915824915825</v>
      </c>
      <c r="O74" s="3">
        <v>41518</v>
      </c>
      <c r="P74" s="5">
        <v>9</v>
      </c>
      <c r="Q74" s="4" t="str">
        <f>TEXT(financials[[#This Row],[Date]],"MMMM")</f>
        <v>September</v>
      </c>
      <c r="R74" s="5" t="str">
        <f>_xlfn.SWITCH(financials[[#This Row],[Month Name]],"January","Winter","February","Winter","March","Spring","April","Spring","May","Spring","June","Summer","July","Summer","August","Summer","September","Fall","October","Fall","November","Fall","December","Winter")</f>
        <v>Fall</v>
      </c>
      <c r="S74" s="13" t="s">
        <v>14</v>
      </c>
    </row>
    <row r="75" spans="2:19" x14ac:dyDescent="0.25">
      <c r="B75" s="14" t="s">
        <v>9</v>
      </c>
      <c r="C75" s="1" t="s">
        <v>17</v>
      </c>
      <c r="D75" s="4" t="s">
        <v>27</v>
      </c>
      <c r="E75" s="4" t="s">
        <v>34</v>
      </c>
      <c r="F75" s="11">
        <v>663</v>
      </c>
      <c r="G75" s="8">
        <v>5</v>
      </c>
      <c r="H75" s="8">
        <v>125</v>
      </c>
      <c r="I75" s="8">
        <v>82875</v>
      </c>
      <c r="J75" s="8">
        <v>828.75</v>
      </c>
      <c r="K75" s="8">
        <v>82046.25</v>
      </c>
      <c r="L75" s="8">
        <v>79560</v>
      </c>
      <c r="M75" s="8">
        <v>2486.25</v>
      </c>
      <c r="N75" s="25">
        <f>financials[[#This Row],[Profit]]/financials[[#This Row],[ Sales]]</f>
        <v>3.0303030303030304E-2</v>
      </c>
      <c r="O75" s="3">
        <v>41548</v>
      </c>
      <c r="P75" s="5">
        <v>10</v>
      </c>
      <c r="Q75" s="4" t="str">
        <f>TEXT(financials[[#This Row],[Date]],"MMMM")</f>
        <v>October</v>
      </c>
      <c r="R75" s="5" t="str">
        <f>_xlfn.SWITCH(financials[[#This Row],[Month Name]],"January","Winter","February","Winter","March","Spring","April","Spring","May","Spring","June","Summer","July","Summer","August","Summer","September","Fall","October","Fall","November","Fall","December","Winter")</f>
        <v>Fall</v>
      </c>
      <c r="S75" s="13" t="s">
        <v>14</v>
      </c>
    </row>
    <row r="76" spans="2:19" x14ac:dyDescent="0.25">
      <c r="B76" s="14" t="s">
        <v>8</v>
      </c>
      <c r="C76" s="1" t="s">
        <v>17</v>
      </c>
      <c r="D76" s="4" t="s">
        <v>28</v>
      </c>
      <c r="E76" s="4" t="s">
        <v>34</v>
      </c>
      <c r="F76" s="11">
        <v>1514</v>
      </c>
      <c r="G76" s="8">
        <v>10</v>
      </c>
      <c r="H76" s="8">
        <v>15</v>
      </c>
      <c r="I76" s="8">
        <v>22710</v>
      </c>
      <c r="J76" s="8">
        <v>227.1</v>
      </c>
      <c r="K76" s="8">
        <v>22482.9</v>
      </c>
      <c r="L76" s="8">
        <v>15140</v>
      </c>
      <c r="M76" s="8">
        <v>7342.9000000000015</v>
      </c>
      <c r="N76" s="25">
        <f>financials[[#This Row],[Profit]]/financials[[#This Row],[ Sales]]</f>
        <v>0.32659932659932667</v>
      </c>
      <c r="O76" s="3">
        <v>41671</v>
      </c>
      <c r="P76" s="5">
        <v>2</v>
      </c>
      <c r="Q76" s="4" t="str">
        <f>TEXT(financials[[#This Row],[Date]],"MMMM")</f>
        <v>February</v>
      </c>
      <c r="R76" s="5" t="str">
        <f>_xlfn.SWITCH(financials[[#This Row],[Month Name]],"January","Winter","February","Winter","March","Spring","April","Spring","May","Spring","June","Summer","July","Summer","August","Summer","September","Fall","October","Fall","November","Fall","December","Winter")</f>
        <v>Winter</v>
      </c>
      <c r="S76" s="13" t="s">
        <v>15</v>
      </c>
    </row>
    <row r="77" spans="2:19" x14ac:dyDescent="0.25">
      <c r="B77" s="14" t="s">
        <v>10</v>
      </c>
      <c r="C77" s="1" t="s">
        <v>17</v>
      </c>
      <c r="D77" s="4" t="s">
        <v>28</v>
      </c>
      <c r="E77" s="4" t="s">
        <v>34</v>
      </c>
      <c r="F77" s="11">
        <v>4492.5</v>
      </c>
      <c r="G77" s="8">
        <v>10</v>
      </c>
      <c r="H77" s="8">
        <v>7</v>
      </c>
      <c r="I77" s="8">
        <v>31447.5</v>
      </c>
      <c r="J77" s="8">
        <v>314.47500000000002</v>
      </c>
      <c r="K77" s="8">
        <v>31133.024999999998</v>
      </c>
      <c r="L77" s="8">
        <v>22462.5</v>
      </c>
      <c r="M77" s="8">
        <v>8670.5249999999978</v>
      </c>
      <c r="N77" s="25">
        <f>financials[[#This Row],[Profit]]/financials[[#This Row],[ Sales]]</f>
        <v>0.27849927849927847</v>
      </c>
      <c r="O77" s="3">
        <v>41730</v>
      </c>
      <c r="P77" s="5">
        <v>4</v>
      </c>
      <c r="Q77" s="4" t="str">
        <f>TEXT(financials[[#This Row],[Date]],"MMMM")</f>
        <v>April</v>
      </c>
      <c r="R77" s="5" t="str">
        <f>_xlfn.SWITCH(financials[[#This Row],[Month Name]],"January","Winter","February","Winter","March","Spring","April","Spring","May","Spring","June","Summer","July","Summer","August","Summer","September","Fall","October","Fall","November","Fall","December","Winter")</f>
        <v>Spring</v>
      </c>
      <c r="S77" s="13" t="s">
        <v>15</v>
      </c>
    </row>
    <row r="78" spans="2:19" x14ac:dyDescent="0.25">
      <c r="B78" s="14" t="s">
        <v>9</v>
      </c>
      <c r="C78" s="1" t="s">
        <v>17</v>
      </c>
      <c r="D78" s="4" t="s">
        <v>28</v>
      </c>
      <c r="E78" s="4" t="s">
        <v>34</v>
      </c>
      <c r="F78" s="11">
        <v>727</v>
      </c>
      <c r="G78" s="8">
        <v>10</v>
      </c>
      <c r="H78" s="8">
        <v>125</v>
      </c>
      <c r="I78" s="8">
        <v>90875</v>
      </c>
      <c r="J78" s="8">
        <v>908.75</v>
      </c>
      <c r="K78" s="8">
        <v>89966.25</v>
      </c>
      <c r="L78" s="8">
        <v>87240</v>
      </c>
      <c r="M78" s="8">
        <v>2726.25</v>
      </c>
      <c r="N78" s="25">
        <f>financials[[#This Row],[Profit]]/financials[[#This Row],[ Sales]]</f>
        <v>3.0303030303030304E-2</v>
      </c>
      <c r="O78" s="3">
        <v>41791</v>
      </c>
      <c r="P78" s="5">
        <v>6</v>
      </c>
      <c r="Q78" s="4" t="str">
        <f>TEXT(financials[[#This Row],[Date]],"MMMM")</f>
        <v>June</v>
      </c>
      <c r="R78" s="5" t="str">
        <f>_xlfn.SWITCH(financials[[#This Row],[Month Name]],"January","Winter","February","Winter","March","Spring","April","Spring","May","Spring","June","Summer","July","Summer","August","Summer","September","Fall","October","Fall","November","Fall","December","Winter")</f>
        <v>Summer</v>
      </c>
      <c r="S78" s="13" t="s">
        <v>15</v>
      </c>
    </row>
    <row r="79" spans="2:19" x14ac:dyDescent="0.25">
      <c r="B79" s="14" t="s">
        <v>9</v>
      </c>
      <c r="C79" s="1" t="s">
        <v>18</v>
      </c>
      <c r="D79" s="4" t="s">
        <v>28</v>
      </c>
      <c r="E79" s="4" t="s">
        <v>34</v>
      </c>
      <c r="F79" s="11">
        <v>787</v>
      </c>
      <c r="G79" s="8">
        <v>10</v>
      </c>
      <c r="H79" s="8">
        <v>125</v>
      </c>
      <c r="I79" s="8">
        <v>98375</v>
      </c>
      <c r="J79" s="8">
        <v>983.75</v>
      </c>
      <c r="K79" s="8">
        <v>97391.25</v>
      </c>
      <c r="L79" s="8">
        <v>94440</v>
      </c>
      <c r="M79" s="8">
        <v>2951.25</v>
      </c>
      <c r="N79" s="25">
        <f>financials[[#This Row],[Profit]]/financials[[#This Row],[ Sales]]</f>
        <v>3.0303030303030304E-2</v>
      </c>
      <c r="O79" s="3">
        <v>41791</v>
      </c>
      <c r="P79" s="5">
        <v>6</v>
      </c>
      <c r="Q79" s="4" t="str">
        <f>TEXT(financials[[#This Row],[Date]],"MMMM")</f>
        <v>June</v>
      </c>
      <c r="R79" s="5" t="str">
        <f>_xlfn.SWITCH(financials[[#This Row],[Month Name]],"January","Winter","February","Winter","March","Spring","April","Spring","May","Spring","June","Summer","July","Summer","August","Summer","September","Fall","October","Fall","November","Fall","December","Winter")</f>
        <v>Summer</v>
      </c>
      <c r="S79" s="13" t="s">
        <v>15</v>
      </c>
    </row>
    <row r="80" spans="2:19" x14ac:dyDescent="0.25">
      <c r="B80" s="14" t="s">
        <v>9</v>
      </c>
      <c r="C80" s="1" t="s">
        <v>20</v>
      </c>
      <c r="D80" s="4" t="s">
        <v>28</v>
      </c>
      <c r="E80" s="4" t="s">
        <v>34</v>
      </c>
      <c r="F80" s="11">
        <v>1823</v>
      </c>
      <c r="G80" s="8">
        <v>10</v>
      </c>
      <c r="H80" s="8">
        <v>125</v>
      </c>
      <c r="I80" s="8">
        <v>227875</v>
      </c>
      <c r="J80" s="8">
        <v>2278.75</v>
      </c>
      <c r="K80" s="8">
        <v>225596.25</v>
      </c>
      <c r="L80" s="8">
        <v>218760</v>
      </c>
      <c r="M80" s="8">
        <v>6836.25</v>
      </c>
      <c r="N80" s="25">
        <f>financials[[#This Row],[Profit]]/financials[[#This Row],[ Sales]]</f>
        <v>3.0303030303030304E-2</v>
      </c>
      <c r="O80" s="3">
        <v>41821</v>
      </c>
      <c r="P80" s="5">
        <v>7</v>
      </c>
      <c r="Q80" s="4" t="str">
        <f>TEXT(financials[[#This Row],[Date]],"MMMM")</f>
        <v>July</v>
      </c>
      <c r="R80" s="5" t="str">
        <f>_xlfn.SWITCH(financials[[#This Row],[Month Name]],"January","Winter","February","Winter","March","Spring","April","Spring","May","Spring","June","Summer","July","Summer","August","Summer","September","Fall","October","Fall","November","Fall","December","Winter")</f>
        <v>Summer</v>
      </c>
      <c r="S80" s="13" t="s">
        <v>15</v>
      </c>
    </row>
    <row r="81" spans="2:19" x14ac:dyDescent="0.25">
      <c r="B81" s="14" t="s">
        <v>8</v>
      </c>
      <c r="C81" s="1" t="s">
        <v>19</v>
      </c>
      <c r="D81" s="4" t="s">
        <v>28</v>
      </c>
      <c r="E81" s="4" t="s">
        <v>34</v>
      </c>
      <c r="F81" s="11">
        <v>747</v>
      </c>
      <c r="G81" s="8">
        <v>10</v>
      </c>
      <c r="H81" s="8">
        <v>15</v>
      </c>
      <c r="I81" s="8">
        <v>11205</v>
      </c>
      <c r="J81" s="8">
        <v>112.05</v>
      </c>
      <c r="K81" s="8">
        <v>11092.95</v>
      </c>
      <c r="L81" s="8">
        <v>7470</v>
      </c>
      <c r="M81" s="8">
        <v>3622.9500000000007</v>
      </c>
      <c r="N81" s="25">
        <f>financials[[#This Row],[Profit]]/financials[[#This Row],[ Sales]]</f>
        <v>0.32659932659932667</v>
      </c>
      <c r="O81" s="3">
        <v>41883</v>
      </c>
      <c r="P81" s="5">
        <v>9</v>
      </c>
      <c r="Q81" s="4" t="str">
        <f>TEXT(financials[[#This Row],[Date]],"MMMM")</f>
        <v>September</v>
      </c>
      <c r="R81" s="5" t="str">
        <f>_xlfn.SWITCH(financials[[#This Row],[Month Name]],"January","Winter","February","Winter","March","Spring","April","Spring","May","Spring","June","Summer","July","Summer","August","Summer","September","Fall","October","Fall","November","Fall","December","Winter")</f>
        <v>Fall</v>
      </c>
      <c r="S81" s="13" t="s">
        <v>15</v>
      </c>
    </row>
    <row r="82" spans="2:19" x14ac:dyDescent="0.25">
      <c r="B82" s="14" t="s">
        <v>11</v>
      </c>
      <c r="C82" s="1" t="s">
        <v>19</v>
      </c>
      <c r="D82" s="4" t="s">
        <v>28</v>
      </c>
      <c r="E82" s="4" t="s">
        <v>34</v>
      </c>
      <c r="F82" s="11">
        <v>766</v>
      </c>
      <c r="G82" s="8">
        <v>10</v>
      </c>
      <c r="H82" s="8">
        <v>12</v>
      </c>
      <c r="I82" s="8">
        <v>9192</v>
      </c>
      <c r="J82" s="8">
        <v>91.92</v>
      </c>
      <c r="K82" s="8">
        <v>9100.08</v>
      </c>
      <c r="L82" s="8">
        <v>2298</v>
      </c>
      <c r="M82" s="8">
        <v>6802.08</v>
      </c>
      <c r="N82" s="25">
        <f>financials[[#This Row],[Profit]]/financials[[#This Row],[ Sales]]</f>
        <v>0.74747474747474751</v>
      </c>
      <c r="O82" s="3">
        <v>41548</v>
      </c>
      <c r="P82" s="5">
        <v>10</v>
      </c>
      <c r="Q82" s="4" t="str">
        <f>TEXT(financials[[#This Row],[Date]],"MMMM")</f>
        <v>October</v>
      </c>
      <c r="R82" s="5" t="str">
        <f>_xlfn.SWITCH(financials[[#This Row],[Month Name]],"January","Winter","February","Winter","March","Spring","April","Spring","May","Spring","June","Summer","July","Summer","August","Summer","September","Fall","October","Fall","November","Fall","December","Winter")</f>
        <v>Fall</v>
      </c>
      <c r="S82" s="13" t="s">
        <v>14</v>
      </c>
    </row>
    <row r="83" spans="2:19" x14ac:dyDescent="0.25">
      <c r="B83" s="14" t="s">
        <v>7</v>
      </c>
      <c r="C83" s="1" t="s">
        <v>17</v>
      </c>
      <c r="D83" s="4" t="s">
        <v>28</v>
      </c>
      <c r="E83" s="4" t="s">
        <v>34</v>
      </c>
      <c r="F83" s="11">
        <v>2905</v>
      </c>
      <c r="G83" s="8">
        <v>10</v>
      </c>
      <c r="H83" s="8">
        <v>300</v>
      </c>
      <c r="I83" s="8">
        <v>871500</v>
      </c>
      <c r="J83" s="8">
        <v>8715</v>
      </c>
      <c r="K83" s="8">
        <v>862785</v>
      </c>
      <c r="L83" s="8">
        <v>726250</v>
      </c>
      <c r="M83" s="8">
        <v>136535</v>
      </c>
      <c r="N83" s="25">
        <f>financials[[#This Row],[Profit]]/financials[[#This Row],[ Sales]]</f>
        <v>0.15824915824915825</v>
      </c>
      <c r="O83" s="3">
        <v>41944</v>
      </c>
      <c r="P83" s="5">
        <v>11</v>
      </c>
      <c r="Q83" s="4" t="str">
        <f>TEXT(financials[[#This Row],[Date]],"MMMM")</f>
        <v>November</v>
      </c>
      <c r="R83" s="5" t="str">
        <f>_xlfn.SWITCH(financials[[#This Row],[Month Name]],"January","Winter","February","Winter","March","Spring","April","Spring","May","Spring","June","Summer","July","Summer","August","Summer","September","Fall","October","Fall","November","Fall","December","Winter")</f>
        <v>Fall</v>
      </c>
      <c r="S83" s="13" t="s">
        <v>15</v>
      </c>
    </row>
    <row r="84" spans="2:19" x14ac:dyDescent="0.25">
      <c r="B84" s="14" t="s">
        <v>10</v>
      </c>
      <c r="C84" s="1" t="s">
        <v>18</v>
      </c>
      <c r="D84" s="4" t="s">
        <v>28</v>
      </c>
      <c r="E84" s="4" t="s">
        <v>34</v>
      </c>
      <c r="F84" s="11">
        <v>2155</v>
      </c>
      <c r="G84" s="8">
        <v>10</v>
      </c>
      <c r="H84" s="8">
        <v>350</v>
      </c>
      <c r="I84" s="8">
        <v>754250</v>
      </c>
      <c r="J84" s="8">
        <v>7542.5</v>
      </c>
      <c r="K84" s="8">
        <v>746707.5</v>
      </c>
      <c r="L84" s="8">
        <v>560300</v>
      </c>
      <c r="M84" s="8">
        <v>186407.5</v>
      </c>
      <c r="N84" s="25">
        <f>financials[[#This Row],[Profit]]/financials[[#This Row],[ Sales]]</f>
        <v>0.24963924963924963</v>
      </c>
      <c r="O84" s="3">
        <v>41974</v>
      </c>
      <c r="P84" s="5">
        <v>12</v>
      </c>
      <c r="Q84" s="4" t="str">
        <f>TEXT(financials[[#This Row],[Date]],"MMMM")</f>
        <v>December</v>
      </c>
      <c r="R84" s="5" t="str">
        <f>_xlfn.SWITCH(financials[[#This Row],[Month Name]],"January","Winter","February","Winter","March","Spring","April","Spring","May","Spring","June","Summer","July","Summer","August","Summer","September","Fall","October","Fall","November","Fall","December","Winter")</f>
        <v>Winter</v>
      </c>
      <c r="S84" s="13" t="s">
        <v>15</v>
      </c>
    </row>
    <row r="85" spans="2:19" x14ac:dyDescent="0.25">
      <c r="B85" s="14" t="s">
        <v>10</v>
      </c>
      <c r="C85" s="1" t="s">
        <v>18</v>
      </c>
      <c r="D85" s="4" t="s">
        <v>29</v>
      </c>
      <c r="E85" s="4" t="s">
        <v>34</v>
      </c>
      <c r="F85" s="11">
        <v>3864</v>
      </c>
      <c r="G85" s="8">
        <v>120</v>
      </c>
      <c r="H85" s="8">
        <v>20</v>
      </c>
      <c r="I85" s="8">
        <v>77280</v>
      </c>
      <c r="J85" s="8">
        <v>772.80000000000007</v>
      </c>
      <c r="K85" s="8">
        <v>76507.200000000012</v>
      </c>
      <c r="L85" s="8">
        <v>38640</v>
      </c>
      <c r="M85" s="8">
        <v>37867.200000000004</v>
      </c>
      <c r="N85" s="25">
        <f>financials[[#This Row],[Profit]]/financials[[#This Row],[ Sales]]</f>
        <v>0.49494949494949492</v>
      </c>
      <c r="O85" s="3">
        <v>41730</v>
      </c>
      <c r="P85" s="5">
        <v>4</v>
      </c>
      <c r="Q85" s="4" t="str">
        <f>TEXT(financials[[#This Row],[Date]],"MMMM")</f>
        <v>April</v>
      </c>
      <c r="R85" s="5" t="str">
        <f>_xlfn.SWITCH(financials[[#This Row],[Month Name]],"January","Winter","February","Winter","March","Spring","April","Spring","May","Spring","June","Summer","July","Summer","August","Summer","September","Fall","October","Fall","November","Fall","December","Winter")</f>
        <v>Spring</v>
      </c>
      <c r="S85" s="13" t="s">
        <v>15</v>
      </c>
    </row>
    <row r="86" spans="2:19" x14ac:dyDescent="0.25">
      <c r="B86" s="14" t="s">
        <v>10</v>
      </c>
      <c r="C86" s="1" t="s">
        <v>20</v>
      </c>
      <c r="D86" s="4" t="s">
        <v>29</v>
      </c>
      <c r="E86" s="4" t="s">
        <v>34</v>
      </c>
      <c r="F86" s="11">
        <v>362</v>
      </c>
      <c r="G86" s="8">
        <v>120</v>
      </c>
      <c r="H86" s="8">
        <v>7</v>
      </c>
      <c r="I86" s="8">
        <v>2534</v>
      </c>
      <c r="J86" s="8">
        <v>25.34</v>
      </c>
      <c r="K86" s="8">
        <v>2508.66</v>
      </c>
      <c r="L86" s="8">
        <v>1810</v>
      </c>
      <c r="M86" s="8">
        <v>698.65999999999985</v>
      </c>
      <c r="N86" s="25">
        <f>financials[[#This Row],[Profit]]/financials[[#This Row],[ Sales]]</f>
        <v>0.27849927849927847</v>
      </c>
      <c r="O86" s="3">
        <v>41760</v>
      </c>
      <c r="P86" s="5">
        <v>5</v>
      </c>
      <c r="Q86" s="4" t="str">
        <f>TEXT(financials[[#This Row],[Date]],"MMMM")</f>
        <v>May</v>
      </c>
      <c r="R86" s="5" t="str">
        <f>_xlfn.SWITCH(financials[[#This Row],[Month Name]],"January","Winter","February","Winter","March","Spring","April","Spring","May","Spring","June","Summer","July","Summer","August","Summer","September","Fall","October","Fall","November","Fall","December","Winter")</f>
        <v>Spring</v>
      </c>
      <c r="S86" s="13" t="s">
        <v>15</v>
      </c>
    </row>
    <row r="87" spans="2:19" x14ac:dyDescent="0.25">
      <c r="B87" s="14" t="s">
        <v>9</v>
      </c>
      <c r="C87" s="1" t="s">
        <v>16</v>
      </c>
      <c r="D87" s="4" t="s">
        <v>29</v>
      </c>
      <c r="E87" s="4" t="s">
        <v>34</v>
      </c>
      <c r="F87" s="11">
        <v>923</v>
      </c>
      <c r="G87" s="8">
        <v>120</v>
      </c>
      <c r="H87" s="8">
        <v>125</v>
      </c>
      <c r="I87" s="8">
        <v>115375</v>
      </c>
      <c r="J87" s="8">
        <v>1153.75</v>
      </c>
      <c r="K87" s="8">
        <v>114221.25</v>
      </c>
      <c r="L87" s="8">
        <v>110760</v>
      </c>
      <c r="M87" s="8">
        <v>3461.25</v>
      </c>
      <c r="N87" s="25">
        <f>financials[[#This Row],[Profit]]/financials[[#This Row],[ Sales]]</f>
        <v>3.0303030303030304E-2</v>
      </c>
      <c r="O87" s="3">
        <v>41852</v>
      </c>
      <c r="P87" s="5">
        <v>8</v>
      </c>
      <c r="Q87" s="4" t="str">
        <f>TEXT(financials[[#This Row],[Date]],"MMMM")</f>
        <v>August</v>
      </c>
      <c r="R87" s="5" t="str">
        <f>_xlfn.SWITCH(financials[[#This Row],[Month Name]],"January","Winter","February","Winter","March","Spring","April","Spring","May","Spring","June","Summer","July","Summer","August","Summer","September","Fall","October","Fall","November","Fall","December","Winter")</f>
        <v>Summer</v>
      </c>
      <c r="S87" s="13" t="s">
        <v>15</v>
      </c>
    </row>
    <row r="88" spans="2:19" x14ac:dyDescent="0.25">
      <c r="B88" s="14" t="s">
        <v>9</v>
      </c>
      <c r="C88" s="1" t="s">
        <v>17</v>
      </c>
      <c r="D88" s="4" t="s">
        <v>29</v>
      </c>
      <c r="E88" s="4" t="s">
        <v>34</v>
      </c>
      <c r="F88" s="11">
        <v>663</v>
      </c>
      <c r="G88" s="8">
        <v>120</v>
      </c>
      <c r="H88" s="8">
        <v>125</v>
      </c>
      <c r="I88" s="8">
        <v>82875</v>
      </c>
      <c r="J88" s="8">
        <v>828.75</v>
      </c>
      <c r="K88" s="8">
        <v>82046.25</v>
      </c>
      <c r="L88" s="8">
        <v>79560</v>
      </c>
      <c r="M88" s="8">
        <v>2486.25</v>
      </c>
      <c r="N88" s="25">
        <f>financials[[#This Row],[Profit]]/financials[[#This Row],[ Sales]]</f>
        <v>3.0303030303030304E-2</v>
      </c>
      <c r="O88" s="3">
        <v>41548</v>
      </c>
      <c r="P88" s="5">
        <v>10</v>
      </c>
      <c r="Q88" s="4" t="str">
        <f>TEXT(financials[[#This Row],[Date]],"MMMM")</f>
        <v>October</v>
      </c>
      <c r="R88" s="5" t="str">
        <f>_xlfn.SWITCH(financials[[#This Row],[Month Name]],"January","Winter","February","Winter","March","Spring","April","Spring","May","Spring","June","Summer","July","Summer","August","Summer","September","Fall","October","Fall","November","Fall","December","Winter")</f>
        <v>Fall</v>
      </c>
      <c r="S88" s="13" t="s">
        <v>14</v>
      </c>
    </row>
    <row r="89" spans="2:19" x14ac:dyDescent="0.25">
      <c r="B89" s="14" t="s">
        <v>10</v>
      </c>
      <c r="C89" s="1" t="s">
        <v>16</v>
      </c>
      <c r="D89" s="4" t="s">
        <v>29</v>
      </c>
      <c r="E89" s="4" t="s">
        <v>34</v>
      </c>
      <c r="F89" s="11">
        <v>2092</v>
      </c>
      <c r="G89" s="8">
        <v>120</v>
      </c>
      <c r="H89" s="8">
        <v>7</v>
      </c>
      <c r="I89" s="8">
        <v>14644</v>
      </c>
      <c r="J89" s="8">
        <v>146.44</v>
      </c>
      <c r="K89" s="8">
        <v>14497.56</v>
      </c>
      <c r="L89" s="8">
        <v>10460</v>
      </c>
      <c r="M89" s="8">
        <v>4037.5599999999995</v>
      </c>
      <c r="N89" s="25">
        <f>financials[[#This Row],[Profit]]/financials[[#This Row],[ Sales]]</f>
        <v>0.27849927849927847</v>
      </c>
      <c r="O89" s="3">
        <v>41579</v>
      </c>
      <c r="P89" s="5">
        <v>11</v>
      </c>
      <c r="Q89" s="4" t="str">
        <f>TEXT(financials[[#This Row],[Date]],"MMMM")</f>
        <v>November</v>
      </c>
      <c r="R89" s="5" t="str">
        <f>_xlfn.SWITCH(financials[[#This Row],[Month Name]],"January","Winter","February","Winter","March","Spring","April","Spring","May","Spring","June","Summer","July","Summer","August","Summer","September","Fall","October","Fall","November","Fall","December","Winter")</f>
        <v>Fall</v>
      </c>
      <c r="S89" s="13" t="s">
        <v>14</v>
      </c>
    </row>
    <row r="90" spans="2:19" x14ac:dyDescent="0.25">
      <c r="B90" s="14" t="s">
        <v>10</v>
      </c>
      <c r="C90" s="1" t="s">
        <v>19</v>
      </c>
      <c r="D90" s="4" t="s">
        <v>30</v>
      </c>
      <c r="E90" s="4" t="s">
        <v>34</v>
      </c>
      <c r="F90" s="11">
        <v>263</v>
      </c>
      <c r="G90" s="8">
        <v>250</v>
      </c>
      <c r="H90" s="8">
        <v>7</v>
      </c>
      <c r="I90" s="8">
        <v>1841</v>
      </c>
      <c r="J90" s="8">
        <v>18.41</v>
      </c>
      <c r="K90" s="8">
        <v>1822.59</v>
      </c>
      <c r="L90" s="8">
        <v>1315</v>
      </c>
      <c r="M90" s="8">
        <v>507.58999999999992</v>
      </c>
      <c r="N90" s="25">
        <f>financials[[#This Row],[Profit]]/financials[[#This Row],[ Sales]]</f>
        <v>0.27849927849927847</v>
      </c>
      <c r="O90" s="3">
        <v>41699</v>
      </c>
      <c r="P90" s="5">
        <v>3</v>
      </c>
      <c r="Q90" s="4" t="str">
        <f>TEXT(financials[[#This Row],[Date]],"MMMM")</f>
        <v>March</v>
      </c>
      <c r="R90" s="5" t="str">
        <f>_xlfn.SWITCH(financials[[#This Row],[Month Name]],"January","Winter","February","Winter","March","Spring","April","Spring","May","Spring","June","Summer","July","Summer","August","Summer","September","Fall","October","Fall","November","Fall","December","Winter")</f>
        <v>Spring</v>
      </c>
      <c r="S90" s="13" t="s">
        <v>15</v>
      </c>
    </row>
    <row r="91" spans="2:19" x14ac:dyDescent="0.25">
      <c r="B91" s="14" t="s">
        <v>10</v>
      </c>
      <c r="C91" s="1" t="s">
        <v>16</v>
      </c>
      <c r="D91" s="4" t="s">
        <v>30</v>
      </c>
      <c r="E91" s="4" t="s">
        <v>34</v>
      </c>
      <c r="F91" s="11">
        <v>943.5</v>
      </c>
      <c r="G91" s="8">
        <v>250</v>
      </c>
      <c r="H91" s="8">
        <v>350</v>
      </c>
      <c r="I91" s="8">
        <v>330225</v>
      </c>
      <c r="J91" s="8">
        <v>3302.25</v>
      </c>
      <c r="K91" s="8">
        <v>326922.75</v>
      </c>
      <c r="L91" s="8">
        <v>245310</v>
      </c>
      <c r="M91" s="8">
        <v>81612.75</v>
      </c>
      <c r="N91" s="25">
        <f>financials[[#This Row],[Profit]]/financials[[#This Row],[ Sales]]</f>
        <v>0.24963924963924963</v>
      </c>
      <c r="O91" s="3">
        <v>41730</v>
      </c>
      <c r="P91" s="5">
        <v>4</v>
      </c>
      <c r="Q91" s="4" t="str">
        <f>TEXT(financials[[#This Row],[Date]],"MMMM")</f>
        <v>April</v>
      </c>
      <c r="R91" s="5" t="str">
        <f>_xlfn.SWITCH(financials[[#This Row],[Month Name]],"January","Winter","February","Winter","March","Spring","April","Spring","May","Spring","June","Summer","July","Summer","August","Summer","September","Fall","October","Fall","November","Fall","December","Winter")</f>
        <v>Spring</v>
      </c>
      <c r="S91" s="13" t="s">
        <v>15</v>
      </c>
    </row>
    <row r="92" spans="2:19" x14ac:dyDescent="0.25">
      <c r="B92" s="14" t="s">
        <v>9</v>
      </c>
      <c r="C92" s="1" t="s">
        <v>17</v>
      </c>
      <c r="D92" s="4" t="s">
        <v>30</v>
      </c>
      <c r="E92" s="4" t="s">
        <v>34</v>
      </c>
      <c r="F92" s="11">
        <v>727</v>
      </c>
      <c r="G92" s="8">
        <v>250</v>
      </c>
      <c r="H92" s="8">
        <v>125</v>
      </c>
      <c r="I92" s="8">
        <v>90875</v>
      </c>
      <c r="J92" s="8">
        <v>908.75</v>
      </c>
      <c r="K92" s="8">
        <v>89966.25</v>
      </c>
      <c r="L92" s="8">
        <v>87240</v>
      </c>
      <c r="M92" s="8">
        <v>2726.25</v>
      </c>
      <c r="N92" s="25">
        <f>financials[[#This Row],[Profit]]/financials[[#This Row],[ Sales]]</f>
        <v>3.0303030303030304E-2</v>
      </c>
      <c r="O92" s="3">
        <v>41791</v>
      </c>
      <c r="P92" s="5">
        <v>6</v>
      </c>
      <c r="Q92" s="4" t="str">
        <f>TEXT(financials[[#This Row],[Date]],"MMMM")</f>
        <v>June</v>
      </c>
      <c r="R92" s="5" t="str">
        <f>_xlfn.SWITCH(financials[[#This Row],[Month Name]],"January","Winter","February","Winter","March","Spring","April","Spring","May","Spring","June","Summer","July","Summer","August","Summer","September","Fall","October","Fall","November","Fall","December","Winter")</f>
        <v>Summer</v>
      </c>
      <c r="S92" s="13" t="s">
        <v>15</v>
      </c>
    </row>
    <row r="93" spans="2:19" x14ac:dyDescent="0.25">
      <c r="B93" s="14" t="s">
        <v>9</v>
      </c>
      <c r="C93" s="1" t="s">
        <v>18</v>
      </c>
      <c r="D93" s="4" t="s">
        <v>30</v>
      </c>
      <c r="E93" s="4" t="s">
        <v>34</v>
      </c>
      <c r="F93" s="11">
        <v>787</v>
      </c>
      <c r="G93" s="8">
        <v>250</v>
      </c>
      <c r="H93" s="8">
        <v>125</v>
      </c>
      <c r="I93" s="8">
        <v>98375</v>
      </c>
      <c r="J93" s="8">
        <v>983.75</v>
      </c>
      <c r="K93" s="8">
        <v>97391.25</v>
      </c>
      <c r="L93" s="8">
        <v>94440</v>
      </c>
      <c r="M93" s="8">
        <v>2951.25</v>
      </c>
      <c r="N93" s="25">
        <f>financials[[#This Row],[Profit]]/financials[[#This Row],[ Sales]]</f>
        <v>3.0303030303030304E-2</v>
      </c>
      <c r="O93" s="3">
        <v>41791</v>
      </c>
      <c r="P93" s="5">
        <v>6</v>
      </c>
      <c r="Q93" s="4" t="str">
        <f>TEXT(financials[[#This Row],[Date]],"MMMM")</f>
        <v>June</v>
      </c>
      <c r="R93" s="5" t="str">
        <f>_xlfn.SWITCH(financials[[#This Row],[Month Name]],"January","Winter","February","Winter","March","Spring","April","Spring","May","Spring","June","Summer","July","Summer","August","Summer","September","Fall","October","Fall","November","Fall","December","Winter")</f>
        <v>Summer</v>
      </c>
      <c r="S93" s="13" t="s">
        <v>15</v>
      </c>
    </row>
    <row r="94" spans="2:19" x14ac:dyDescent="0.25">
      <c r="B94" s="14" t="s">
        <v>7</v>
      </c>
      <c r="C94" s="1" t="s">
        <v>19</v>
      </c>
      <c r="D94" s="4" t="s">
        <v>30</v>
      </c>
      <c r="E94" s="4" t="s">
        <v>34</v>
      </c>
      <c r="F94" s="11">
        <v>986</v>
      </c>
      <c r="G94" s="8">
        <v>250</v>
      </c>
      <c r="H94" s="8">
        <v>300</v>
      </c>
      <c r="I94" s="8">
        <v>295800</v>
      </c>
      <c r="J94" s="8">
        <v>2958</v>
      </c>
      <c r="K94" s="8">
        <v>292842</v>
      </c>
      <c r="L94" s="8">
        <v>246500</v>
      </c>
      <c r="M94" s="8">
        <v>46342</v>
      </c>
      <c r="N94" s="25">
        <f>financials[[#This Row],[Profit]]/financials[[#This Row],[ Sales]]</f>
        <v>0.15824915824915825</v>
      </c>
      <c r="O94" s="3">
        <v>41883</v>
      </c>
      <c r="P94" s="5">
        <v>9</v>
      </c>
      <c r="Q94" s="4" t="str">
        <f>TEXT(financials[[#This Row],[Date]],"MMMM")</f>
        <v>September</v>
      </c>
      <c r="R94" s="5" t="str">
        <f>_xlfn.SWITCH(financials[[#This Row],[Month Name]],"January","Winter","February","Winter","March","Spring","April","Spring","May","Spring","June","Summer","July","Summer","August","Summer","September","Fall","October","Fall","November","Fall","December","Winter")</f>
        <v>Fall</v>
      </c>
      <c r="S94" s="13" t="s">
        <v>15</v>
      </c>
    </row>
    <row r="95" spans="2:19" x14ac:dyDescent="0.25">
      <c r="B95" s="14" t="s">
        <v>7</v>
      </c>
      <c r="C95" s="1" t="s">
        <v>20</v>
      </c>
      <c r="D95" s="4" t="s">
        <v>30</v>
      </c>
      <c r="E95" s="4" t="s">
        <v>34</v>
      </c>
      <c r="F95" s="11">
        <v>494</v>
      </c>
      <c r="G95" s="8">
        <v>250</v>
      </c>
      <c r="H95" s="8">
        <v>300</v>
      </c>
      <c r="I95" s="8">
        <v>148200</v>
      </c>
      <c r="J95" s="8">
        <v>1482</v>
      </c>
      <c r="K95" s="8">
        <v>146718</v>
      </c>
      <c r="L95" s="8">
        <v>123500</v>
      </c>
      <c r="M95" s="8">
        <v>23218</v>
      </c>
      <c r="N95" s="25">
        <f>financials[[#This Row],[Profit]]/financials[[#This Row],[ Sales]]</f>
        <v>0.15824915824915825</v>
      </c>
      <c r="O95" s="3">
        <v>41548</v>
      </c>
      <c r="P95" s="5">
        <v>10</v>
      </c>
      <c r="Q95" s="4" t="str">
        <f>TEXT(financials[[#This Row],[Date]],"MMMM")</f>
        <v>October</v>
      </c>
      <c r="R95" s="5" t="str">
        <f>_xlfn.SWITCH(financials[[#This Row],[Month Name]],"January","Winter","February","Winter","March","Spring","April","Spring","May","Spring","June","Summer","July","Summer","August","Summer","September","Fall","October","Fall","November","Fall","December","Winter")</f>
        <v>Fall</v>
      </c>
      <c r="S95" s="13" t="s">
        <v>14</v>
      </c>
    </row>
    <row r="96" spans="2:19" x14ac:dyDescent="0.25">
      <c r="B96" s="14" t="s">
        <v>10</v>
      </c>
      <c r="C96" s="1" t="s">
        <v>20</v>
      </c>
      <c r="D96" s="4" t="s">
        <v>30</v>
      </c>
      <c r="E96" s="4" t="s">
        <v>34</v>
      </c>
      <c r="F96" s="11">
        <v>1397</v>
      </c>
      <c r="G96" s="8">
        <v>250</v>
      </c>
      <c r="H96" s="8">
        <v>350</v>
      </c>
      <c r="I96" s="8">
        <v>488950</v>
      </c>
      <c r="J96" s="8">
        <v>4889.5</v>
      </c>
      <c r="K96" s="8">
        <v>484060.5</v>
      </c>
      <c r="L96" s="8">
        <v>363220</v>
      </c>
      <c r="M96" s="8">
        <v>120840.5</v>
      </c>
      <c r="N96" s="25">
        <f>financials[[#This Row],[Profit]]/financials[[#This Row],[ Sales]]</f>
        <v>0.24963924963924963</v>
      </c>
      <c r="O96" s="3">
        <v>41913</v>
      </c>
      <c r="P96" s="5">
        <v>10</v>
      </c>
      <c r="Q96" s="4" t="str">
        <f>TEXT(financials[[#This Row],[Date]],"MMMM")</f>
        <v>October</v>
      </c>
      <c r="R96" s="5" t="str">
        <f>_xlfn.SWITCH(financials[[#This Row],[Month Name]],"January","Winter","February","Winter","March","Spring","April","Spring","May","Spring","June","Summer","July","Summer","August","Summer","September","Fall","October","Fall","November","Fall","December","Winter")</f>
        <v>Fall</v>
      </c>
      <c r="S96" s="13" t="s">
        <v>15</v>
      </c>
    </row>
    <row r="97" spans="2:19" x14ac:dyDescent="0.25">
      <c r="B97" s="14" t="s">
        <v>9</v>
      </c>
      <c r="C97" s="1" t="s">
        <v>18</v>
      </c>
      <c r="D97" s="4" t="s">
        <v>30</v>
      </c>
      <c r="E97" s="4" t="s">
        <v>34</v>
      </c>
      <c r="F97" s="11">
        <v>1744</v>
      </c>
      <c r="G97" s="8">
        <v>250</v>
      </c>
      <c r="H97" s="8">
        <v>125</v>
      </c>
      <c r="I97" s="8">
        <v>218000</v>
      </c>
      <c r="J97" s="8">
        <v>2180</v>
      </c>
      <c r="K97" s="8">
        <v>215820</v>
      </c>
      <c r="L97" s="8">
        <v>209280</v>
      </c>
      <c r="M97" s="8">
        <v>6540</v>
      </c>
      <c r="N97" s="25">
        <f>financials[[#This Row],[Profit]]/financials[[#This Row],[ Sales]]</f>
        <v>3.0303030303030304E-2</v>
      </c>
      <c r="O97" s="3">
        <v>41944</v>
      </c>
      <c r="P97" s="5">
        <v>11</v>
      </c>
      <c r="Q97" s="4" t="str">
        <f>TEXT(financials[[#This Row],[Date]],"MMMM")</f>
        <v>November</v>
      </c>
      <c r="R97" s="5" t="str">
        <f>_xlfn.SWITCH(financials[[#This Row],[Month Name]],"January","Winter","February","Winter","March","Spring","April","Spring","May","Spring","June","Summer","July","Summer","August","Summer","September","Fall","October","Fall","November","Fall","December","Winter")</f>
        <v>Fall</v>
      </c>
      <c r="S97" s="13" t="s">
        <v>15</v>
      </c>
    </row>
    <row r="98" spans="2:19" x14ac:dyDescent="0.25">
      <c r="B98" s="14" t="s">
        <v>11</v>
      </c>
      <c r="C98" s="1" t="s">
        <v>17</v>
      </c>
      <c r="D98" s="4" t="s">
        <v>31</v>
      </c>
      <c r="E98" s="4" t="s">
        <v>34</v>
      </c>
      <c r="F98" s="11">
        <v>1989</v>
      </c>
      <c r="G98" s="8">
        <v>260</v>
      </c>
      <c r="H98" s="8">
        <v>12</v>
      </c>
      <c r="I98" s="8">
        <v>23868</v>
      </c>
      <c r="J98" s="8">
        <v>238.68</v>
      </c>
      <c r="K98" s="8">
        <v>23629.32</v>
      </c>
      <c r="L98" s="8">
        <v>5967</v>
      </c>
      <c r="M98" s="8">
        <v>17662.32</v>
      </c>
      <c r="N98" s="25">
        <f>financials[[#This Row],[Profit]]/financials[[#This Row],[ Sales]]</f>
        <v>0.74747474747474751</v>
      </c>
      <c r="O98" s="3">
        <v>41518</v>
      </c>
      <c r="P98" s="5">
        <v>9</v>
      </c>
      <c r="Q98" s="4" t="str">
        <f>TEXT(financials[[#This Row],[Date]],"MMMM")</f>
        <v>September</v>
      </c>
      <c r="R98" s="5" t="str">
        <f>_xlfn.SWITCH(financials[[#This Row],[Month Name]],"January","Winter","February","Winter","March","Spring","April","Spring","May","Spring","June","Summer","July","Summer","August","Summer","September","Fall","October","Fall","November","Fall","December","Winter")</f>
        <v>Fall</v>
      </c>
      <c r="S98" s="13" t="s">
        <v>14</v>
      </c>
    </row>
    <row r="99" spans="2:19" x14ac:dyDescent="0.25">
      <c r="B99" s="14" t="s">
        <v>8</v>
      </c>
      <c r="C99" s="1" t="s">
        <v>18</v>
      </c>
      <c r="D99" s="4" t="s">
        <v>31</v>
      </c>
      <c r="E99" s="4" t="s">
        <v>34</v>
      </c>
      <c r="F99" s="11">
        <v>321</v>
      </c>
      <c r="G99" s="8">
        <v>260</v>
      </c>
      <c r="H99" s="8">
        <v>15</v>
      </c>
      <c r="I99" s="8">
        <v>4815</v>
      </c>
      <c r="J99" s="8">
        <v>48.15</v>
      </c>
      <c r="K99" s="8">
        <v>4766.8500000000004</v>
      </c>
      <c r="L99" s="8">
        <v>3210</v>
      </c>
      <c r="M99" s="8">
        <v>1556.8500000000004</v>
      </c>
      <c r="N99" s="25">
        <f>financials[[#This Row],[Profit]]/financials[[#This Row],[ Sales]]</f>
        <v>0.32659932659932667</v>
      </c>
      <c r="O99" s="3">
        <v>41579</v>
      </c>
      <c r="P99" s="5">
        <v>11</v>
      </c>
      <c r="Q99" s="4" t="str">
        <f>TEXT(financials[[#This Row],[Date]],"MMMM")</f>
        <v>November</v>
      </c>
      <c r="R99" s="5" t="str">
        <f>_xlfn.SWITCH(financials[[#This Row],[Month Name]],"January","Winter","February","Winter","March","Spring","April","Spring","May","Spring","June","Summer","July","Summer","August","Summer","September","Fall","October","Fall","November","Fall","December","Winter")</f>
        <v>Fall</v>
      </c>
      <c r="S99" s="13" t="s">
        <v>14</v>
      </c>
    </row>
    <row r="100" spans="2:19" x14ac:dyDescent="0.25">
      <c r="B100" s="14" t="s">
        <v>9</v>
      </c>
      <c r="C100" s="1" t="s">
        <v>16</v>
      </c>
      <c r="D100" s="4" t="s">
        <v>26</v>
      </c>
      <c r="E100" s="4" t="s">
        <v>34</v>
      </c>
      <c r="F100" s="11">
        <v>742.5</v>
      </c>
      <c r="G100" s="8">
        <v>3</v>
      </c>
      <c r="H100" s="8">
        <v>125</v>
      </c>
      <c r="I100" s="8">
        <v>92812.5</v>
      </c>
      <c r="J100" s="8">
        <v>1856.25</v>
      </c>
      <c r="K100" s="8">
        <v>90956.25</v>
      </c>
      <c r="L100" s="8">
        <v>89100</v>
      </c>
      <c r="M100" s="8">
        <v>1856.25</v>
      </c>
      <c r="N100" s="25">
        <f>financials[[#This Row],[Profit]]/financials[[#This Row],[ Sales]]</f>
        <v>2.0408163265306121E-2</v>
      </c>
      <c r="O100" s="3">
        <v>41730</v>
      </c>
      <c r="P100" s="5">
        <v>4</v>
      </c>
      <c r="Q100" s="4" t="str">
        <f>TEXT(financials[[#This Row],[Date]],"MMMM")</f>
        <v>April</v>
      </c>
      <c r="R100" s="5" t="str">
        <f>_xlfn.SWITCH(financials[[#This Row],[Month Name]],"January","Winter","February","Winter","March","Spring","April","Spring","May","Spring","June","Summer","July","Summer","August","Summer","September","Fall","October","Fall","November","Fall","December","Winter")</f>
        <v>Spring</v>
      </c>
      <c r="S100" s="13" t="s">
        <v>15</v>
      </c>
    </row>
    <row r="101" spans="2:19" x14ac:dyDescent="0.25">
      <c r="B101" s="14" t="s">
        <v>11</v>
      </c>
      <c r="C101" s="1" t="s">
        <v>16</v>
      </c>
      <c r="D101" s="4" t="s">
        <v>26</v>
      </c>
      <c r="E101" s="4" t="s">
        <v>34</v>
      </c>
      <c r="F101" s="11">
        <v>1295</v>
      </c>
      <c r="G101" s="8">
        <v>3</v>
      </c>
      <c r="H101" s="8">
        <v>12</v>
      </c>
      <c r="I101" s="8">
        <v>15540</v>
      </c>
      <c r="J101" s="8">
        <v>310.8</v>
      </c>
      <c r="K101" s="8">
        <v>15229.2</v>
      </c>
      <c r="L101" s="8">
        <v>3885</v>
      </c>
      <c r="M101" s="8">
        <v>11344.2</v>
      </c>
      <c r="N101" s="25">
        <f>financials[[#This Row],[Profit]]/financials[[#This Row],[ Sales]]</f>
        <v>0.74489795918367352</v>
      </c>
      <c r="O101" s="3">
        <v>41913</v>
      </c>
      <c r="P101" s="5">
        <v>10</v>
      </c>
      <c r="Q101" s="4" t="str">
        <f>TEXT(financials[[#This Row],[Date]],"MMMM")</f>
        <v>October</v>
      </c>
      <c r="R101" s="5" t="str">
        <f>_xlfn.SWITCH(financials[[#This Row],[Month Name]],"January","Winter","February","Winter","March","Spring","April","Spring","May","Spring","June","Summer","July","Summer","August","Summer","September","Fall","October","Fall","November","Fall","December","Winter")</f>
        <v>Fall</v>
      </c>
      <c r="S101" s="13" t="s">
        <v>15</v>
      </c>
    </row>
    <row r="102" spans="2:19" x14ac:dyDescent="0.25">
      <c r="B102" s="14" t="s">
        <v>7</v>
      </c>
      <c r="C102" s="1" t="s">
        <v>19</v>
      </c>
      <c r="D102" s="4" t="s">
        <v>26</v>
      </c>
      <c r="E102" s="4" t="s">
        <v>34</v>
      </c>
      <c r="F102" s="11">
        <v>214</v>
      </c>
      <c r="G102" s="8">
        <v>3</v>
      </c>
      <c r="H102" s="8">
        <v>300</v>
      </c>
      <c r="I102" s="8">
        <v>64200</v>
      </c>
      <c r="J102" s="8">
        <v>1284</v>
      </c>
      <c r="K102" s="8">
        <v>62916</v>
      </c>
      <c r="L102" s="8">
        <v>53500</v>
      </c>
      <c r="M102" s="8">
        <v>9416</v>
      </c>
      <c r="N102" s="25">
        <f>financials[[#This Row],[Profit]]/financials[[#This Row],[ Sales]]</f>
        <v>0.14965986394557823</v>
      </c>
      <c r="O102" s="3">
        <v>41548</v>
      </c>
      <c r="P102" s="5">
        <v>10</v>
      </c>
      <c r="Q102" s="4" t="str">
        <f>TEXT(financials[[#This Row],[Date]],"MMMM")</f>
        <v>October</v>
      </c>
      <c r="R102" s="5" t="str">
        <f>_xlfn.SWITCH(financials[[#This Row],[Month Name]],"January","Winter","February","Winter","March","Spring","April","Spring","May","Spring","June","Summer","July","Summer","August","Summer","September","Fall","October","Fall","November","Fall","December","Winter")</f>
        <v>Fall</v>
      </c>
      <c r="S102" s="13" t="s">
        <v>14</v>
      </c>
    </row>
    <row r="103" spans="2:19" x14ac:dyDescent="0.25">
      <c r="B103" s="14" t="s">
        <v>10</v>
      </c>
      <c r="C103" s="1" t="s">
        <v>18</v>
      </c>
      <c r="D103" s="4" t="s">
        <v>26</v>
      </c>
      <c r="E103" s="4" t="s">
        <v>34</v>
      </c>
      <c r="F103" s="11">
        <v>2145</v>
      </c>
      <c r="G103" s="8">
        <v>3</v>
      </c>
      <c r="H103" s="8">
        <v>7</v>
      </c>
      <c r="I103" s="8">
        <v>15015</v>
      </c>
      <c r="J103" s="8">
        <v>300.3</v>
      </c>
      <c r="K103" s="8">
        <v>14714.7</v>
      </c>
      <c r="L103" s="8">
        <v>10725</v>
      </c>
      <c r="M103" s="8">
        <v>3989.7000000000007</v>
      </c>
      <c r="N103" s="25">
        <f>financials[[#This Row],[Profit]]/financials[[#This Row],[ Sales]]</f>
        <v>0.2711370262390671</v>
      </c>
      <c r="O103" s="3">
        <v>41579</v>
      </c>
      <c r="P103" s="5">
        <v>11</v>
      </c>
      <c r="Q103" s="4" t="str">
        <f>TEXT(financials[[#This Row],[Date]],"MMMM")</f>
        <v>November</v>
      </c>
      <c r="R103" s="5" t="str">
        <f>_xlfn.SWITCH(financials[[#This Row],[Month Name]],"January","Winter","February","Winter","March","Spring","April","Spring","May","Spring","June","Summer","July","Summer","August","Summer","September","Fall","October","Fall","November","Fall","December","Winter")</f>
        <v>Fall</v>
      </c>
      <c r="S103" s="13" t="s">
        <v>14</v>
      </c>
    </row>
    <row r="104" spans="2:19" x14ac:dyDescent="0.25">
      <c r="B104" s="14" t="s">
        <v>10</v>
      </c>
      <c r="C104" s="1" t="s">
        <v>16</v>
      </c>
      <c r="D104" s="4" t="s">
        <v>26</v>
      </c>
      <c r="E104" s="4" t="s">
        <v>34</v>
      </c>
      <c r="F104" s="11">
        <v>2852</v>
      </c>
      <c r="G104" s="8">
        <v>3</v>
      </c>
      <c r="H104" s="8">
        <v>350</v>
      </c>
      <c r="I104" s="8">
        <v>998200</v>
      </c>
      <c r="J104" s="8">
        <v>19964</v>
      </c>
      <c r="K104" s="8">
        <v>978236</v>
      </c>
      <c r="L104" s="8">
        <v>741520</v>
      </c>
      <c r="M104" s="8">
        <v>236716</v>
      </c>
      <c r="N104" s="25">
        <f>financials[[#This Row],[Profit]]/financials[[#This Row],[ Sales]]</f>
        <v>0.24198250728862974</v>
      </c>
      <c r="O104" s="3">
        <v>41974</v>
      </c>
      <c r="P104" s="5">
        <v>12</v>
      </c>
      <c r="Q104" s="4" t="str">
        <f>TEXT(financials[[#This Row],[Date]],"MMMM")</f>
        <v>December</v>
      </c>
      <c r="R104" s="5" t="str">
        <f>_xlfn.SWITCH(financials[[#This Row],[Month Name]],"January","Winter","February","Winter","March","Spring","April","Spring","May","Spring","June","Summer","July","Summer","August","Summer","September","Fall","October","Fall","November","Fall","December","Winter")</f>
        <v>Winter</v>
      </c>
      <c r="S104" s="13" t="s">
        <v>15</v>
      </c>
    </row>
    <row r="105" spans="2:19" x14ac:dyDescent="0.25">
      <c r="B105" s="14" t="s">
        <v>11</v>
      </c>
      <c r="C105" s="1" t="s">
        <v>17</v>
      </c>
      <c r="D105" s="4" t="s">
        <v>27</v>
      </c>
      <c r="E105" s="4" t="s">
        <v>34</v>
      </c>
      <c r="F105" s="11">
        <v>1142</v>
      </c>
      <c r="G105" s="8">
        <v>5</v>
      </c>
      <c r="H105" s="8">
        <v>12</v>
      </c>
      <c r="I105" s="8">
        <v>13704</v>
      </c>
      <c r="J105" s="8">
        <v>274.08</v>
      </c>
      <c r="K105" s="8">
        <v>13429.92</v>
      </c>
      <c r="L105" s="8">
        <v>3426</v>
      </c>
      <c r="M105" s="8">
        <v>10003.92</v>
      </c>
      <c r="N105" s="25">
        <f>financials[[#This Row],[Profit]]/financials[[#This Row],[ Sales]]</f>
        <v>0.74489795918367352</v>
      </c>
      <c r="O105" s="3">
        <v>41791</v>
      </c>
      <c r="P105" s="5">
        <v>6</v>
      </c>
      <c r="Q105" s="4" t="str">
        <f>TEXT(financials[[#This Row],[Date]],"MMMM")</f>
        <v>June</v>
      </c>
      <c r="R105" s="5" t="str">
        <f>_xlfn.SWITCH(financials[[#This Row],[Month Name]],"January","Winter","February","Winter","March","Spring","April","Spring","May","Spring","June","Summer","July","Summer","August","Summer","September","Fall","October","Fall","November","Fall","December","Winter")</f>
        <v>Summer</v>
      </c>
      <c r="S105" s="13" t="s">
        <v>15</v>
      </c>
    </row>
    <row r="106" spans="2:19" x14ac:dyDescent="0.25">
      <c r="B106" s="14" t="s">
        <v>10</v>
      </c>
      <c r="C106" s="1" t="s">
        <v>17</v>
      </c>
      <c r="D106" s="4" t="s">
        <v>27</v>
      </c>
      <c r="E106" s="4" t="s">
        <v>34</v>
      </c>
      <c r="F106" s="11">
        <v>1566</v>
      </c>
      <c r="G106" s="8">
        <v>5</v>
      </c>
      <c r="H106" s="8">
        <v>20</v>
      </c>
      <c r="I106" s="8">
        <v>31320</v>
      </c>
      <c r="J106" s="8">
        <v>626.4</v>
      </c>
      <c r="K106" s="8">
        <v>30693.599999999999</v>
      </c>
      <c r="L106" s="8">
        <v>15660</v>
      </c>
      <c r="M106" s="8">
        <v>15033.599999999999</v>
      </c>
      <c r="N106" s="25">
        <f>financials[[#This Row],[Profit]]/financials[[#This Row],[ Sales]]</f>
        <v>0.48979591836734693</v>
      </c>
      <c r="O106" s="3">
        <v>41913</v>
      </c>
      <c r="P106" s="5">
        <v>10</v>
      </c>
      <c r="Q106" s="4" t="str">
        <f>TEXT(financials[[#This Row],[Date]],"MMMM")</f>
        <v>October</v>
      </c>
      <c r="R106" s="5" t="str">
        <f>_xlfn.SWITCH(financials[[#This Row],[Month Name]],"January","Winter","February","Winter","March","Spring","April","Spring","May","Spring","June","Summer","July","Summer","August","Summer","September","Fall","October","Fall","November","Fall","December","Winter")</f>
        <v>Fall</v>
      </c>
      <c r="S106" s="13" t="s">
        <v>15</v>
      </c>
    </row>
    <row r="107" spans="2:19" x14ac:dyDescent="0.25">
      <c r="B107" s="14" t="s">
        <v>11</v>
      </c>
      <c r="C107" s="1" t="s">
        <v>20</v>
      </c>
      <c r="D107" s="4" t="s">
        <v>27</v>
      </c>
      <c r="E107" s="4" t="s">
        <v>34</v>
      </c>
      <c r="F107" s="11">
        <v>690</v>
      </c>
      <c r="G107" s="8">
        <v>5</v>
      </c>
      <c r="H107" s="8">
        <v>12</v>
      </c>
      <c r="I107" s="8">
        <v>8280</v>
      </c>
      <c r="J107" s="8">
        <v>165.6</v>
      </c>
      <c r="K107" s="8">
        <v>8114.4</v>
      </c>
      <c r="L107" s="8">
        <v>2070</v>
      </c>
      <c r="M107" s="8">
        <v>6044.4</v>
      </c>
      <c r="N107" s="25">
        <f>financials[[#This Row],[Profit]]/financials[[#This Row],[ Sales]]</f>
        <v>0.74489795918367341</v>
      </c>
      <c r="O107" s="3">
        <v>41944</v>
      </c>
      <c r="P107" s="5">
        <v>11</v>
      </c>
      <c r="Q107" s="4" t="str">
        <f>TEXT(financials[[#This Row],[Date]],"MMMM")</f>
        <v>November</v>
      </c>
      <c r="R107" s="5" t="str">
        <f>_xlfn.SWITCH(financials[[#This Row],[Month Name]],"January","Winter","February","Winter","March","Spring","April","Spring","May","Spring","June","Summer","July","Summer","August","Summer","September","Fall","October","Fall","November","Fall","December","Winter")</f>
        <v>Fall</v>
      </c>
      <c r="S107" s="13" t="s">
        <v>15</v>
      </c>
    </row>
    <row r="108" spans="2:19" x14ac:dyDescent="0.25">
      <c r="B108" s="14" t="s">
        <v>9</v>
      </c>
      <c r="C108" s="1" t="s">
        <v>20</v>
      </c>
      <c r="D108" s="4" t="s">
        <v>27</v>
      </c>
      <c r="E108" s="4" t="s">
        <v>34</v>
      </c>
      <c r="F108" s="11">
        <v>1660</v>
      </c>
      <c r="G108" s="8">
        <v>5</v>
      </c>
      <c r="H108" s="8">
        <v>125</v>
      </c>
      <c r="I108" s="8">
        <v>207500</v>
      </c>
      <c r="J108" s="8">
        <v>4150</v>
      </c>
      <c r="K108" s="8">
        <v>203350</v>
      </c>
      <c r="L108" s="8">
        <v>199200</v>
      </c>
      <c r="M108" s="8">
        <v>4150</v>
      </c>
      <c r="N108" s="25">
        <f>financials[[#This Row],[Profit]]/financials[[#This Row],[ Sales]]</f>
        <v>2.0408163265306121E-2</v>
      </c>
      <c r="O108" s="3">
        <v>41579</v>
      </c>
      <c r="P108" s="5">
        <v>11</v>
      </c>
      <c r="Q108" s="4" t="str">
        <f>TEXT(financials[[#This Row],[Date]],"MMMM")</f>
        <v>November</v>
      </c>
      <c r="R108" s="5" t="str">
        <f>_xlfn.SWITCH(financials[[#This Row],[Month Name]],"January","Winter","February","Winter","March","Spring","April","Spring","May","Spring","June","Summer","July","Summer","August","Summer","September","Fall","October","Fall","November","Fall","December","Winter")</f>
        <v>Fall</v>
      </c>
      <c r="S108" s="13" t="s">
        <v>14</v>
      </c>
    </row>
    <row r="109" spans="2:19" x14ac:dyDescent="0.25">
      <c r="B109" s="14" t="s">
        <v>8</v>
      </c>
      <c r="C109" s="1" t="s">
        <v>16</v>
      </c>
      <c r="D109" s="4" t="s">
        <v>28</v>
      </c>
      <c r="E109" s="4" t="s">
        <v>34</v>
      </c>
      <c r="F109" s="11">
        <v>2363</v>
      </c>
      <c r="G109" s="8">
        <v>10</v>
      </c>
      <c r="H109" s="8">
        <v>15</v>
      </c>
      <c r="I109" s="8">
        <v>35445</v>
      </c>
      <c r="J109" s="8">
        <v>708.9</v>
      </c>
      <c r="K109" s="8">
        <v>34736.1</v>
      </c>
      <c r="L109" s="8">
        <v>23630</v>
      </c>
      <c r="M109" s="8">
        <v>11106.099999999999</v>
      </c>
      <c r="N109" s="25">
        <f>financials[[#This Row],[Profit]]/financials[[#This Row],[ Sales]]</f>
        <v>0.31972789115646255</v>
      </c>
      <c r="O109" s="3">
        <v>41671</v>
      </c>
      <c r="P109" s="5">
        <v>2</v>
      </c>
      <c r="Q109" s="4" t="str">
        <f>TEXT(financials[[#This Row],[Date]],"MMMM")</f>
        <v>February</v>
      </c>
      <c r="R109" s="5" t="str">
        <f>_xlfn.SWITCH(financials[[#This Row],[Month Name]],"January","Winter","February","Winter","March","Spring","April","Spring","May","Spring","June","Summer","July","Summer","August","Summer","September","Fall","October","Fall","November","Fall","December","Winter")</f>
        <v>Winter</v>
      </c>
      <c r="S109" s="13" t="s">
        <v>15</v>
      </c>
    </row>
    <row r="110" spans="2:19" x14ac:dyDescent="0.25">
      <c r="B110" s="14" t="s">
        <v>7</v>
      </c>
      <c r="C110" s="1" t="s">
        <v>18</v>
      </c>
      <c r="D110" s="4" t="s">
        <v>28</v>
      </c>
      <c r="E110" s="4" t="s">
        <v>34</v>
      </c>
      <c r="F110" s="11">
        <v>918</v>
      </c>
      <c r="G110" s="8">
        <v>10</v>
      </c>
      <c r="H110" s="8">
        <v>300</v>
      </c>
      <c r="I110" s="8">
        <v>275400</v>
      </c>
      <c r="J110" s="8">
        <v>5508</v>
      </c>
      <c r="K110" s="8">
        <v>269892</v>
      </c>
      <c r="L110" s="8">
        <v>229500</v>
      </c>
      <c r="M110" s="8">
        <v>40392</v>
      </c>
      <c r="N110" s="25">
        <f>financials[[#This Row],[Profit]]/financials[[#This Row],[ Sales]]</f>
        <v>0.14965986394557823</v>
      </c>
      <c r="O110" s="3">
        <v>41760</v>
      </c>
      <c r="P110" s="5">
        <v>5</v>
      </c>
      <c r="Q110" s="4" t="str">
        <f>TEXT(financials[[#This Row],[Date]],"MMMM")</f>
        <v>May</v>
      </c>
      <c r="R110" s="5" t="str">
        <f>_xlfn.SWITCH(financials[[#This Row],[Month Name]],"January","Winter","February","Winter","March","Spring","April","Spring","May","Spring","June","Summer","July","Summer","August","Summer","September","Fall","October","Fall","November","Fall","December","Winter")</f>
        <v>Spring</v>
      </c>
      <c r="S110" s="13" t="s">
        <v>15</v>
      </c>
    </row>
    <row r="111" spans="2:19" x14ac:dyDescent="0.25">
      <c r="B111" s="14" t="s">
        <v>7</v>
      </c>
      <c r="C111" s="1" t="s">
        <v>19</v>
      </c>
      <c r="D111" s="4" t="s">
        <v>28</v>
      </c>
      <c r="E111" s="4" t="s">
        <v>34</v>
      </c>
      <c r="F111" s="11">
        <v>1728</v>
      </c>
      <c r="G111" s="8">
        <v>10</v>
      </c>
      <c r="H111" s="8">
        <v>300</v>
      </c>
      <c r="I111" s="8">
        <v>518400</v>
      </c>
      <c r="J111" s="8">
        <v>10368</v>
      </c>
      <c r="K111" s="8">
        <v>508032</v>
      </c>
      <c r="L111" s="8">
        <v>432000</v>
      </c>
      <c r="M111" s="8">
        <v>76032</v>
      </c>
      <c r="N111" s="25">
        <f>financials[[#This Row],[Profit]]/financials[[#This Row],[ Sales]]</f>
        <v>0.14965986394557823</v>
      </c>
      <c r="O111" s="3">
        <v>41760</v>
      </c>
      <c r="P111" s="5">
        <v>5</v>
      </c>
      <c r="Q111" s="4" t="str">
        <f>TEXT(financials[[#This Row],[Date]],"MMMM")</f>
        <v>May</v>
      </c>
      <c r="R111" s="5" t="str">
        <f>_xlfn.SWITCH(financials[[#This Row],[Month Name]],"January","Winter","February","Winter","March","Spring","April","Spring","May","Spring","June","Summer","July","Summer","August","Summer","September","Fall","October","Fall","November","Fall","December","Winter")</f>
        <v>Spring</v>
      </c>
      <c r="S111" s="13" t="s">
        <v>15</v>
      </c>
    </row>
    <row r="112" spans="2:19" x14ac:dyDescent="0.25">
      <c r="B112" s="14" t="s">
        <v>11</v>
      </c>
      <c r="C112" s="1" t="s">
        <v>17</v>
      </c>
      <c r="D112" s="4" t="s">
        <v>28</v>
      </c>
      <c r="E112" s="4" t="s">
        <v>34</v>
      </c>
      <c r="F112" s="11">
        <v>1142</v>
      </c>
      <c r="G112" s="8">
        <v>10</v>
      </c>
      <c r="H112" s="8">
        <v>12</v>
      </c>
      <c r="I112" s="8">
        <v>13704</v>
      </c>
      <c r="J112" s="8">
        <v>274.08</v>
      </c>
      <c r="K112" s="8">
        <v>13429.92</v>
      </c>
      <c r="L112" s="8">
        <v>3426</v>
      </c>
      <c r="M112" s="8">
        <v>10003.92</v>
      </c>
      <c r="N112" s="25">
        <f>financials[[#This Row],[Profit]]/financials[[#This Row],[ Sales]]</f>
        <v>0.74489795918367352</v>
      </c>
      <c r="O112" s="3">
        <v>41791</v>
      </c>
      <c r="P112" s="5">
        <v>6</v>
      </c>
      <c r="Q112" s="4" t="str">
        <f>TEXT(financials[[#This Row],[Date]],"MMMM")</f>
        <v>June</v>
      </c>
      <c r="R112" s="5" t="str">
        <f>_xlfn.SWITCH(financials[[#This Row],[Month Name]],"January","Winter","February","Winter","March","Spring","April","Spring","May","Spring","June","Summer","July","Summer","August","Summer","September","Fall","October","Fall","November","Fall","December","Winter")</f>
        <v>Summer</v>
      </c>
      <c r="S112" s="13" t="s">
        <v>15</v>
      </c>
    </row>
    <row r="113" spans="2:19" x14ac:dyDescent="0.25">
      <c r="B113" s="14" t="s">
        <v>9</v>
      </c>
      <c r="C113" s="1" t="s">
        <v>20</v>
      </c>
      <c r="D113" s="4" t="s">
        <v>28</v>
      </c>
      <c r="E113" s="4" t="s">
        <v>34</v>
      </c>
      <c r="F113" s="11">
        <v>662</v>
      </c>
      <c r="G113" s="8">
        <v>10</v>
      </c>
      <c r="H113" s="8">
        <v>125</v>
      </c>
      <c r="I113" s="8">
        <v>82750</v>
      </c>
      <c r="J113" s="8">
        <v>1655</v>
      </c>
      <c r="K113" s="8">
        <v>81095</v>
      </c>
      <c r="L113" s="8">
        <v>79440</v>
      </c>
      <c r="M113" s="8">
        <v>1655</v>
      </c>
      <c r="N113" s="25">
        <f>financials[[#This Row],[Profit]]/financials[[#This Row],[ Sales]]</f>
        <v>2.0408163265306121E-2</v>
      </c>
      <c r="O113" s="3">
        <v>41791</v>
      </c>
      <c r="P113" s="5">
        <v>6</v>
      </c>
      <c r="Q113" s="4" t="str">
        <f>TEXT(financials[[#This Row],[Date]],"MMMM")</f>
        <v>June</v>
      </c>
      <c r="R113" s="5" t="str">
        <f>_xlfn.SWITCH(financials[[#This Row],[Month Name]],"January","Winter","February","Winter","March","Spring","April","Spring","May","Spring","June","Summer","July","Summer","August","Summer","September","Fall","October","Fall","November","Fall","December","Winter")</f>
        <v>Summer</v>
      </c>
      <c r="S113" s="13" t="s">
        <v>15</v>
      </c>
    </row>
    <row r="114" spans="2:19" x14ac:dyDescent="0.25">
      <c r="B114" s="14" t="s">
        <v>11</v>
      </c>
      <c r="C114" s="1" t="s">
        <v>16</v>
      </c>
      <c r="D114" s="4" t="s">
        <v>28</v>
      </c>
      <c r="E114" s="4" t="s">
        <v>34</v>
      </c>
      <c r="F114" s="11">
        <v>1295</v>
      </c>
      <c r="G114" s="8">
        <v>10</v>
      </c>
      <c r="H114" s="8">
        <v>12</v>
      </c>
      <c r="I114" s="8">
        <v>15540</v>
      </c>
      <c r="J114" s="8">
        <v>310.8</v>
      </c>
      <c r="K114" s="8">
        <v>15229.2</v>
      </c>
      <c r="L114" s="8">
        <v>3885</v>
      </c>
      <c r="M114" s="8">
        <v>11344.2</v>
      </c>
      <c r="N114" s="25">
        <f>financials[[#This Row],[Profit]]/financials[[#This Row],[ Sales]]</f>
        <v>0.74489795918367352</v>
      </c>
      <c r="O114" s="3">
        <v>41913</v>
      </c>
      <c r="P114" s="5">
        <v>10</v>
      </c>
      <c r="Q114" s="4" t="str">
        <f>TEXT(financials[[#This Row],[Date]],"MMMM")</f>
        <v>October</v>
      </c>
      <c r="R114" s="5" t="str">
        <f>_xlfn.SWITCH(financials[[#This Row],[Month Name]],"January","Winter","February","Winter","March","Spring","April","Spring","May","Spring","June","Summer","July","Summer","August","Summer","September","Fall","October","Fall","November","Fall","December","Winter")</f>
        <v>Fall</v>
      </c>
      <c r="S114" s="13" t="s">
        <v>15</v>
      </c>
    </row>
    <row r="115" spans="2:19" x14ac:dyDescent="0.25">
      <c r="B115" s="14" t="s">
        <v>9</v>
      </c>
      <c r="C115" s="1" t="s">
        <v>19</v>
      </c>
      <c r="D115" s="4" t="s">
        <v>28</v>
      </c>
      <c r="E115" s="4" t="s">
        <v>34</v>
      </c>
      <c r="F115" s="11">
        <v>809</v>
      </c>
      <c r="G115" s="8">
        <v>10</v>
      </c>
      <c r="H115" s="8">
        <v>125</v>
      </c>
      <c r="I115" s="8">
        <v>101125</v>
      </c>
      <c r="J115" s="8">
        <v>2022.5</v>
      </c>
      <c r="K115" s="8">
        <v>99102.5</v>
      </c>
      <c r="L115" s="8">
        <v>97080</v>
      </c>
      <c r="M115" s="8">
        <v>2022.5</v>
      </c>
      <c r="N115" s="25">
        <f>financials[[#This Row],[Profit]]/financials[[#This Row],[ Sales]]</f>
        <v>2.0408163265306121E-2</v>
      </c>
      <c r="O115" s="3">
        <v>41548</v>
      </c>
      <c r="P115" s="5">
        <v>10</v>
      </c>
      <c r="Q115" s="4" t="str">
        <f>TEXT(financials[[#This Row],[Date]],"MMMM")</f>
        <v>October</v>
      </c>
      <c r="R115" s="5" t="str">
        <f>_xlfn.SWITCH(financials[[#This Row],[Month Name]],"January","Winter","February","Winter","March","Spring","April","Spring","May","Spring","June","Summer","July","Summer","August","Summer","September","Fall","October","Fall","November","Fall","December","Winter")</f>
        <v>Fall</v>
      </c>
      <c r="S115" s="13" t="s">
        <v>14</v>
      </c>
    </row>
    <row r="116" spans="2:19" x14ac:dyDescent="0.25">
      <c r="B116" s="14" t="s">
        <v>9</v>
      </c>
      <c r="C116" s="1" t="s">
        <v>20</v>
      </c>
      <c r="D116" s="4" t="s">
        <v>28</v>
      </c>
      <c r="E116" s="4" t="s">
        <v>34</v>
      </c>
      <c r="F116" s="11">
        <v>2145</v>
      </c>
      <c r="G116" s="8">
        <v>10</v>
      </c>
      <c r="H116" s="8">
        <v>125</v>
      </c>
      <c r="I116" s="8">
        <v>268125</v>
      </c>
      <c r="J116" s="8">
        <v>5362.5</v>
      </c>
      <c r="K116" s="8">
        <v>262762.5</v>
      </c>
      <c r="L116" s="8">
        <v>257400</v>
      </c>
      <c r="M116" s="8">
        <v>5362.5</v>
      </c>
      <c r="N116" s="25">
        <f>financials[[#This Row],[Profit]]/financials[[#This Row],[ Sales]]</f>
        <v>2.0408163265306121E-2</v>
      </c>
      <c r="O116" s="3">
        <v>41548</v>
      </c>
      <c r="P116" s="5">
        <v>10</v>
      </c>
      <c r="Q116" s="4" t="str">
        <f>TEXT(financials[[#This Row],[Date]],"MMMM")</f>
        <v>October</v>
      </c>
      <c r="R116" s="5" t="str">
        <f>_xlfn.SWITCH(financials[[#This Row],[Month Name]],"January","Winter","February","Winter","March","Spring","April","Spring","May","Spring","June","Summer","July","Summer","August","Summer","September","Fall","October","Fall","November","Fall","December","Winter")</f>
        <v>Fall</v>
      </c>
      <c r="S116" s="13" t="s">
        <v>14</v>
      </c>
    </row>
    <row r="117" spans="2:19" x14ac:dyDescent="0.25">
      <c r="B117" s="14" t="s">
        <v>11</v>
      </c>
      <c r="C117" s="1" t="s">
        <v>18</v>
      </c>
      <c r="D117" s="4" t="s">
        <v>28</v>
      </c>
      <c r="E117" s="4" t="s">
        <v>34</v>
      </c>
      <c r="F117" s="11">
        <v>1785</v>
      </c>
      <c r="G117" s="8">
        <v>10</v>
      </c>
      <c r="H117" s="8">
        <v>12</v>
      </c>
      <c r="I117" s="8">
        <v>21420</v>
      </c>
      <c r="J117" s="8">
        <v>428.4</v>
      </c>
      <c r="K117" s="8">
        <v>20991.599999999999</v>
      </c>
      <c r="L117" s="8">
        <v>5355</v>
      </c>
      <c r="M117" s="8">
        <v>15636.599999999999</v>
      </c>
      <c r="N117" s="25">
        <f>financials[[#This Row],[Profit]]/financials[[#This Row],[ Sales]]</f>
        <v>0.74489795918367341</v>
      </c>
      <c r="O117" s="3">
        <v>41579</v>
      </c>
      <c r="P117" s="5">
        <v>11</v>
      </c>
      <c r="Q117" s="4" t="str">
        <f>TEXT(financials[[#This Row],[Date]],"MMMM")</f>
        <v>November</v>
      </c>
      <c r="R117" s="5" t="str">
        <f>_xlfn.SWITCH(financials[[#This Row],[Month Name]],"January","Winter","February","Winter","March","Spring","April","Spring","May","Spring","June","Summer","July","Summer","August","Summer","September","Fall","October","Fall","November","Fall","December","Winter")</f>
        <v>Fall</v>
      </c>
      <c r="S117" s="13" t="s">
        <v>14</v>
      </c>
    </row>
    <row r="118" spans="2:19" x14ac:dyDescent="0.25">
      <c r="B118" s="14" t="s">
        <v>7</v>
      </c>
      <c r="C118" s="1" t="s">
        <v>16</v>
      </c>
      <c r="D118" s="4" t="s">
        <v>28</v>
      </c>
      <c r="E118" s="4" t="s">
        <v>34</v>
      </c>
      <c r="F118" s="11">
        <v>1916</v>
      </c>
      <c r="G118" s="8">
        <v>10</v>
      </c>
      <c r="H118" s="8">
        <v>300</v>
      </c>
      <c r="I118" s="8">
        <v>574800</v>
      </c>
      <c r="J118" s="8">
        <v>11496</v>
      </c>
      <c r="K118" s="8">
        <v>563304</v>
      </c>
      <c r="L118" s="8">
        <v>479000</v>
      </c>
      <c r="M118" s="8">
        <v>84304</v>
      </c>
      <c r="N118" s="25">
        <f>financials[[#This Row],[Profit]]/financials[[#This Row],[ Sales]]</f>
        <v>0.14965986394557823</v>
      </c>
      <c r="O118" s="3">
        <v>41974</v>
      </c>
      <c r="P118" s="5">
        <v>12</v>
      </c>
      <c r="Q118" s="4" t="str">
        <f>TEXT(financials[[#This Row],[Date]],"MMMM")</f>
        <v>December</v>
      </c>
      <c r="R118" s="5" t="str">
        <f>_xlfn.SWITCH(financials[[#This Row],[Month Name]],"January","Winter","February","Winter","March","Spring","April","Spring","May","Spring","June","Summer","July","Summer","August","Summer","September","Fall","October","Fall","November","Fall","December","Winter")</f>
        <v>Winter</v>
      </c>
      <c r="S118" s="13" t="s">
        <v>15</v>
      </c>
    </row>
    <row r="119" spans="2:19" x14ac:dyDescent="0.25">
      <c r="B119" s="14" t="s">
        <v>10</v>
      </c>
      <c r="C119" s="1" t="s">
        <v>16</v>
      </c>
      <c r="D119" s="4" t="s">
        <v>28</v>
      </c>
      <c r="E119" s="4" t="s">
        <v>34</v>
      </c>
      <c r="F119" s="11">
        <v>2852</v>
      </c>
      <c r="G119" s="8">
        <v>10</v>
      </c>
      <c r="H119" s="8">
        <v>350</v>
      </c>
      <c r="I119" s="8">
        <v>998200</v>
      </c>
      <c r="J119" s="8">
        <v>19964</v>
      </c>
      <c r="K119" s="8">
        <v>978236</v>
      </c>
      <c r="L119" s="8">
        <v>741520</v>
      </c>
      <c r="M119" s="8">
        <v>236716</v>
      </c>
      <c r="N119" s="25">
        <f>financials[[#This Row],[Profit]]/financials[[#This Row],[ Sales]]</f>
        <v>0.24198250728862974</v>
      </c>
      <c r="O119" s="3">
        <v>41974</v>
      </c>
      <c r="P119" s="5">
        <v>12</v>
      </c>
      <c r="Q119" s="4" t="str">
        <f>TEXT(financials[[#This Row],[Date]],"MMMM")</f>
        <v>December</v>
      </c>
      <c r="R119" s="5" t="str">
        <f>_xlfn.SWITCH(financials[[#This Row],[Month Name]],"January","Winter","February","Winter","March","Spring","April","Spring","May","Spring","June","Summer","July","Summer","August","Summer","September","Fall","October","Fall","November","Fall","December","Winter")</f>
        <v>Winter</v>
      </c>
      <c r="S119" s="13" t="s">
        <v>15</v>
      </c>
    </row>
    <row r="120" spans="2:19" x14ac:dyDescent="0.25">
      <c r="B120" s="14" t="s">
        <v>9</v>
      </c>
      <c r="C120" s="1" t="s">
        <v>16</v>
      </c>
      <c r="D120" s="4" t="s">
        <v>28</v>
      </c>
      <c r="E120" s="4" t="s">
        <v>34</v>
      </c>
      <c r="F120" s="11">
        <v>2729</v>
      </c>
      <c r="G120" s="8">
        <v>10</v>
      </c>
      <c r="H120" s="8">
        <v>125</v>
      </c>
      <c r="I120" s="8">
        <v>341125</v>
      </c>
      <c r="J120" s="8">
        <v>6822.5</v>
      </c>
      <c r="K120" s="8">
        <v>334302.5</v>
      </c>
      <c r="L120" s="8">
        <v>327480</v>
      </c>
      <c r="M120" s="8">
        <v>6822.5</v>
      </c>
      <c r="N120" s="25">
        <f>financials[[#This Row],[Profit]]/financials[[#This Row],[ Sales]]</f>
        <v>2.0408163265306121E-2</v>
      </c>
      <c r="O120" s="3">
        <v>41974</v>
      </c>
      <c r="P120" s="5">
        <v>12</v>
      </c>
      <c r="Q120" s="4" t="str">
        <f>TEXT(financials[[#This Row],[Date]],"MMMM")</f>
        <v>December</v>
      </c>
      <c r="R120" s="5" t="str">
        <f>_xlfn.SWITCH(financials[[#This Row],[Month Name]],"January","Winter","February","Winter","March","Spring","April","Spring","May","Spring","June","Summer","July","Summer","August","Summer","September","Fall","October","Fall","November","Fall","December","Winter")</f>
        <v>Winter</v>
      </c>
      <c r="S120" s="13" t="s">
        <v>15</v>
      </c>
    </row>
    <row r="121" spans="2:19" x14ac:dyDescent="0.25">
      <c r="B121" s="14" t="s">
        <v>8</v>
      </c>
      <c r="C121" s="1" t="s">
        <v>17</v>
      </c>
      <c r="D121" s="4" t="s">
        <v>28</v>
      </c>
      <c r="E121" s="4" t="s">
        <v>34</v>
      </c>
      <c r="F121" s="11">
        <v>1925</v>
      </c>
      <c r="G121" s="8">
        <v>10</v>
      </c>
      <c r="H121" s="8">
        <v>15</v>
      </c>
      <c r="I121" s="8">
        <v>28875</v>
      </c>
      <c r="J121" s="8">
        <v>577.5</v>
      </c>
      <c r="K121" s="8">
        <v>28297.5</v>
      </c>
      <c r="L121" s="8">
        <v>19250</v>
      </c>
      <c r="M121" s="8">
        <v>9047.5</v>
      </c>
      <c r="N121" s="25">
        <f>financials[[#This Row],[Profit]]/financials[[#This Row],[ Sales]]</f>
        <v>0.31972789115646261</v>
      </c>
      <c r="O121" s="3">
        <v>41609</v>
      </c>
      <c r="P121" s="5">
        <v>12</v>
      </c>
      <c r="Q121" s="4" t="str">
        <f>TEXT(financials[[#This Row],[Date]],"MMMM")</f>
        <v>December</v>
      </c>
      <c r="R121" s="5" t="str">
        <f>_xlfn.SWITCH(financials[[#This Row],[Month Name]],"January","Winter","February","Winter","March","Spring","April","Spring","May","Spring","June","Summer","July","Summer","August","Summer","September","Fall","October","Fall","November","Fall","December","Winter")</f>
        <v>Winter</v>
      </c>
      <c r="S121" s="13" t="s">
        <v>14</v>
      </c>
    </row>
    <row r="122" spans="2:19" x14ac:dyDescent="0.25">
      <c r="B122" s="14" t="s">
        <v>10</v>
      </c>
      <c r="C122" s="1" t="s">
        <v>17</v>
      </c>
      <c r="D122" s="4" t="s">
        <v>28</v>
      </c>
      <c r="E122" s="4" t="s">
        <v>34</v>
      </c>
      <c r="F122" s="11">
        <v>2013</v>
      </c>
      <c r="G122" s="8">
        <v>10</v>
      </c>
      <c r="H122" s="8">
        <v>7</v>
      </c>
      <c r="I122" s="8">
        <v>14091</v>
      </c>
      <c r="J122" s="8">
        <v>281.82</v>
      </c>
      <c r="K122" s="8">
        <v>13809.18</v>
      </c>
      <c r="L122" s="8">
        <v>10065</v>
      </c>
      <c r="M122" s="8">
        <v>3744.1800000000003</v>
      </c>
      <c r="N122" s="25">
        <f>financials[[#This Row],[Profit]]/financials[[#This Row],[ Sales]]</f>
        <v>0.27113702623906705</v>
      </c>
      <c r="O122" s="3">
        <v>41609</v>
      </c>
      <c r="P122" s="5">
        <v>12</v>
      </c>
      <c r="Q122" s="4" t="str">
        <f>TEXT(financials[[#This Row],[Date]],"MMMM")</f>
        <v>December</v>
      </c>
      <c r="R122" s="5" t="str">
        <f>_xlfn.SWITCH(financials[[#This Row],[Month Name]],"January","Winter","February","Winter","March","Spring","April","Spring","May","Spring","June","Summer","July","Summer","August","Summer","September","Fall","October","Fall","November","Fall","December","Winter")</f>
        <v>Winter</v>
      </c>
      <c r="S122" s="13" t="s">
        <v>14</v>
      </c>
    </row>
    <row r="123" spans="2:19" x14ac:dyDescent="0.25">
      <c r="B123" s="14" t="s">
        <v>11</v>
      </c>
      <c r="C123" s="1" t="s">
        <v>18</v>
      </c>
      <c r="D123" s="4" t="s">
        <v>28</v>
      </c>
      <c r="E123" s="4" t="s">
        <v>34</v>
      </c>
      <c r="F123" s="11">
        <v>1055</v>
      </c>
      <c r="G123" s="8">
        <v>10</v>
      </c>
      <c r="H123" s="8">
        <v>12</v>
      </c>
      <c r="I123" s="8">
        <v>12660</v>
      </c>
      <c r="J123" s="8">
        <v>253.2</v>
      </c>
      <c r="K123" s="8">
        <v>12406.8</v>
      </c>
      <c r="L123" s="8">
        <v>3165</v>
      </c>
      <c r="M123" s="8">
        <v>9241.7999999999993</v>
      </c>
      <c r="N123" s="25">
        <f>financials[[#This Row],[Profit]]/financials[[#This Row],[ Sales]]</f>
        <v>0.74489795918367341</v>
      </c>
      <c r="O123" s="3">
        <v>41974</v>
      </c>
      <c r="P123" s="5">
        <v>12</v>
      </c>
      <c r="Q123" s="4" t="str">
        <f>TEXT(financials[[#This Row],[Date]],"MMMM")</f>
        <v>December</v>
      </c>
      <c r="R123" s="5" t="str">
        <f>_xlfn.SWITCH(financials[[#This Row],[Month Name]],"January","Winter","February","Winter","March","Spring","April","Spring","May","Spring","June","Summer","July","Summer","August","Summer","September","Fall","October","Fall","November","Fall","December","Winter")</f>
        <v>Winter</v>
      </c>
      <c r="S123" s="13" t="s">
        <v>15</v>
      </c>
    </row>
    <row r="124" spans="2:19" x14ac:dyDescent="0.25">
      <c r="B124" s="14" t="s">
        <v>11</v>
      </c>
      <c r="C124" s="1" t="s">
        <v>20</v>
      </c>
      <c r="D124" s="4" t="s">
        <v>28</v>
      </c>
      <c r="E124" s="4" t="s">
        <v>34</v>
      </c>
      <c r="F124" s="11">
        <v>1084</v>
      </c>
      <c r="G124" s="8">
        <v>10</v>
      </c>
      <c r="H124" s="8">
        <v>12</v>
      </c>
      <c r="I124" s="8">
        <v>13008</v>
      </c>
      <c r="J124" s="8">
        <v>260.16000000000003</v>
      </c>
      <c r="K124" s="8">
        <v>12747.84</v>
      </c>
      <c r="L124" s="8">
        <v>3252</v>
      </c>
      <c r="M124" s="8">
        <v>9495.84</v>
      </c>
      <c r="N124" s="25">
        <f>financials[[#This Row],[Profit]]/financials[[#This Row],[ Sales]]</f>
        <v>0.74489795918367352</v>
      </c>
      <c r="O124" s="3">
        <v>41974</v>
      </c>
      <c r="P124" s="5">
        <v>12</v>
      </c>
      <c r="Q124" s="4" t="str">
        <f>TEXT(financials[[#This Row],[Date]],"MMMM")</f>
        <v>December</v>
      </c>
      <c r="R124" s="5" t="str">
        <f>_xlfn.SWITCH(financials[[#This Row],[Month Name]],"January","Winter","February","Winter","March","Spring","April","Spring","May","Spring","June","Summer","July","Summer","August","Summer","September","Fall","October","Fall","November","Fall","December","Winter")</f>
        <v>Winter</v>
      </c>
      <c r="S124" s="13" t="s">
        <v>15</v>
      </c>
    </row>
    <row r="125" spans="2:19" x14ac:dyDescent="0.25">
      <c r="B125" s="14" t="s">
        <v>10</v>
      </c>
      <c r="C125" s="1" t="s">
        <v>17</v>
      </c>
      <c r="D125" s="4" t="s">
        <v>29</v>
      </c>
      <c r="E125" s="4" t="s">
        <v>34</v>
      </c>
      <c r="F125" s="11">
        <v>1566</v>
      </c>
      <c r="G125" s="8">
        <v>120</v>
      </c>
      <c r="H125" s="8">
        <v>20</v>
      </c>
      <c r="I125" s="8">
        <v>31320</v>
      </c>
      <c r="J125" s="8">
        <v>626.4</v>
      </c>
      <c r="K125" s="8">
        <v>30693.599999999999</v>
      </c>
      <c r="L125" s="8">
        <v>15660</v>
      </c>
      <c r="M125" s="8">
        <v>15033.599999999999</v>
      </c>
      <c r="N125" s="25">
        <f>financials[[#This Row],[Profit]]/financials[[#This Row],[ Sales]]</f>
        <v>0.48979591836734693</v>
      </c>
      <c r="O125" s="3">
        <v>41913</v>
      </c>
      <c r="P125" s="5">
        <v>10</v>
      </c>
      <c r="Q125" s="4" t="str">
        <f>TEXT(financials[[#This Row],[Date]],"MMMM")</f>
        <v>October</v>
      </c>
      <c r="R125" s="5" t="str">
        <f>_xlfn.SWITCH(financials[[#This Row],[Month Name]],"January","Winter","February","Winter","March","Spring","April","Spring","May","Spring","June","Summer","July","Summer","August","Summer","September","Fall","October","Fall","November","Fall","December","Winter")</f>
        <v>Fall</v>
      </c>
      <c r="S125" s="13" t="s">
        <v>15</v>
      </c>
    </row>
    <row r="126" spans="2:19" x14ac:dyDescent="0.25">
      <c r="B126" s="14" t="s">
        <v>10</v>
      </c>
      <c r="C126" s="1" t="s">
        <v>19</v>
      </c>
      <c r="D126" s="4" t="s">
        <v>29</v>
      </c>
      <c r="E126" s="4" t="s">
        <v>34</v>
      </c>
      <c r="F126" s="11">
        <v>2966</v>
      </c>
      <c r="G126" s="8">
        <v>120</v>
      </c>
      <c r="H126" s="8">
        <v>350</v>
      </c>
      <c r="I126" s="8">
        <v>1038100</v>
      </c>
      <c r="J126" s="8">
        <v>20762</v>
      </c>
      <c r="K126" s="8">
        <v>1017338</v>
      </c>
      <c r="L126" s="8">
        <v>771160</v>
      </c>
      <c r="M126" s="8">
        <v>246178</v>
      </c>
      <c r="N126" s="25">
        <f>financials[[#This Row],[Profit]]/financials[[#This Row],[ Sales]]</f>
        <v>0.24198250728862974</v>
      </c>
      <c r="O126" s="3">
        <v>41548</v>
      </c>
      <c r="P126" s="5">
        <v>10</v>
      </c>
      <c r="Q126" s="4" t="str">
        <f>TEXT(financials[[#This Row],[Date]],"MMMM")</f>
        <v>October</v>
      </c>
      <c r="R126" s="5" t="str">
        <f>_xlfn.SWITCH(financials[[#This Row],[Month Name]],"January","Winter","February","Winter","March","Spring","April","Spring","May","Spring","June","Summer","July","Summer","August","Summer","September","Fall","October","Fall","November","Fall","December","Winter")</f>
        <v>Fall</v>
      </c>
      <c r="S126" s="13" t="s">
        <v>14</v>
      </c>
    </row>
    <row r="127" spans="2:19" x14ac:dyDescent="0.25">
      <c r="B127" s="14" t="s">
        <v>10</v>
      </c>
      <c r="C127" s="1" t="s">
        <v>19</v>
      </c>
      <c r="D127" s="4" t="s">
        <v>29</v>
      </c>
      <c r="E127" s="4" t="s">
        <v>34</v>
      </c>
      <c r="F127" s="11">
        <v>2877</v>
      </c>
      <c r="G127" s="8">
        <v>120</v>
      </c>
      <c r="H127" s="8">
        <v>350</v>
      </c>
      <c r="I127" s="8">
        <v>1006950</v>
      </c>
      <c r="J127" s="8">
        <v>20139</v>
      </c>
      <c r="K127" s="8">
        <v>986811</v>
      </c>
      <c r="L127" s="8">
        <v>748020</v>
      </c>
      <c r="M127" s="8">
        <v>238791</v>
      </c>
      <c r="N127" s="25">
        <f>financials[[#This Row],[Profit]]/financials[[#This Row],[ Sales]]</f>
        <v>0.24198250728862974</v>
      </c>
      <c r="O127" s="3">
        <v>41913</v>
      </c>
      <c r="P127" s="5">
        <v>10</v>
      </c>
      <c r="Q127" s="4" t="str">
        <f>TEXT(financials[[#This Row],[Date]],"MMMM")</f>
        <v>October</v>
      </c>
      <c r="R127" s="5" t="str">
        <f>_xlfn.SWITCH(financials[[#This Row],[Month Name]],"January","Winter","February","Winter","March","Spring","April","Spring","May","Spring","June","Summer","July","Summer","August","Summer","September","Fall","October","Fall","November","Fall","December","Winter")</f>
        <v>Fall</v>
      </c>
      <c r="S127" s="13" t="s">
        <v>15</v>
      </c>
    </row>
    <row r="128" spans="2:19" x14ac:dyDescent="0.25">
      <c r="B128" s="14" t="s">
        <v>9</v>
      </c>
      <c r="C128" s="1" t="s">
        <v>19</v>
      </c>
      <c r="D128" s="4" t="s">
        <v>29</v>
      </c>
      <c r="E128" s="4" t="s">
        <v>34</v>
      </c>
      <c r="F128" s="11">
        <v>809</v>
      </c>
      <c r="G128" s="8">
        <v>120</v>
      </c>
      <c r="H128" s="8">
        <v>125</v>
      </c>
      <c r="I128" s="8">
        <v>101125</v>
      </c>
      <c r="J128" s="8">
        <v>2022.5</v>
      </c>
      <c r="K128" s="8">
        <v>99102.5</v>
      </c>
      <c r="L128" s="8">
        <v>97080</v>
      </c>
      <c r="M128" s="8">
        <v>2022.5</v>
      </c>
      <c r="N128" s="25">
        <f>financials[[#This Row],[Profit]]/financials[[#This Row],[ Sales]]</f>
        <v>2.0408163265306121E-2</v>
      </c>
      <c r="O128" s="3">
        <v>41548</v>
      </c>
      <c r="P128" s="5">
        <v>10</v>
      </c>
      <c r="Q128" s="4" t="str">
        <f>TEXT(financials[[#This Row],[Date]],"MMMM")</f>
        <v>October</v>
      </c>
      <c r="R128" s="5" t="str">
        <f>_xlfn.SWITCH(financials[[#This Row],[Month Name]],"January","Winter","February","Winter","March","Spring","April","Spring","May","Spring","June","Summer","July","Summer","August","Summer","September","Fall","October","Fall","November","Fall","December","Winter")</f>
        <v>Fall</v>
      </c>
      <c r="S128" s="13" t="s">
        <v>14</v>
      </c>
    </row>
    <row r="129" spans="2:19" x14ac:dyDescent="0.25">
      <c r="B129" s="14" t="s">
        <v>9</v>
      </c>
      <c r="C129" s="1" t="s">
        <v>20</v>
      </c>
      <c r="D129" s="4" t="s">
        <v>29</v>
      </c>
      <c r="E129" s="4" t="s">
        <v>34</v>
      </c>
      <c r="F129" s="11">
        <v>2145</v>
      </c>
      <c r="G129" s="8">
        <v>120</v>
      </c>
      <c r="H129" s="8">
        <v>125</v>
      </c>
      <c r="I129" s="8">
        <v>268125</v>
      </c>
      <c r="J129" s="8">
        <v>5362.5</v>
      </c>
      <c r="K129" s="8">
        <v>262762.5</v>
      </c>
      <c r="L129" s="8">
        <v>257400</v>
      </c>
      <c r="M129" s="8">
        <v>5362.5</v>
      </c>
      <c r="N129" s="25">
        <f>financials[[#This Row],[Profit]]/financials[[#This Row],[ Sales]]</f>
        <v>2.0408163265306121E-2</v>
      </c>
      <c r="O129" s="3">
        <v>41548</v>
      </c>
      <c r="P129" s="5">
        <v>10</v>
      </c>
      <c r="Q129" s="4" t="str">
        <f>TEXT(financials[[#This Row],[Date]],"MMMM")</f>
        <v>October</v>
      </c>
      <c r="R129" s="5" t="str">
        <f>_xlfn.SWITCH(financials[[#This Row],[Month Name]],"January","Winter","February","Winter","March","Spring","April","Spring","May","Spring","June","Summer","July","Summer","August","Summer","September","Fall","October","Fall","November","Fall","December","Winter")</f>
        <v>Fall</v>
      </c>
      <c r="S129" s="13" t="s">
        <v>14</v>
      </c>
    </row>
    <row r="130" spans="2:19" x14ac:dyDescent="0.25">
      <c r="B130" s="14" t="s">
        <v>11</v>
      </c>
      <c r="C130" s="1" t="s">
        <v>18</v>
      </c>
      <c r="D130" s="4" t="s">
        <v>29</v>
      </c>
      <c r="E130" s="4" t="s">
        <v>34</v>
      </c>
      <c r="F130" s="11">
        <v>1055</v>
      </c>
      <c r="G130" s="8">
        <v>120</v>
      </c>
      <c r="H130" s="8">
        <v>12</v>
      </c>
      <c r="I130" s="8">
        <v>12660</v>
      </c>
      <c r="J130" s="8">
        <v>253.2</v>
      </c>
      <c r="K130" s="8">
        <v>12406.8</v>
      </c>
      <c r="L130" s="8">
        <v>3165</v>
      </c>
      <c r="M130" s="8">
        <v>9241.7999999999993</v>
      </c>
      <c r="N130" s="25">
        <f>financials[[#This Row],[Profit]]/financials[[#This Row],[ Sales]]</f>
        <v>0.74489795918367341</v>
      </c>
      <c r="O130" s="3">
        <v>41974</v>
      </c>
      <c r="P130" s="5">
        <v>12</v>
      </c>
      <c r="Q130" s="4" t="str">
        <f>TEXT(financials[[#This Row],[Date]],"MMMM")</f>
        <v>December</v>
      </c>
      <c r="R130" s="5" t="str">
        <f>_xlfn.SWITCH(financials[[#This Row],[Month Name]],"January","Winter","February","Winter","March","Spring","April","Spring","May","Spring","June","Summer","July","Summer","August","Summer","September","Fall","October","Fall","November","Fall","December","Winter")</f>
        <v>Winter</v>
      </c>
      <c r="S130" s="13" t="s">
        <v>15</v>
      </c>
    </row>
    <row r="131" spans="2:19" x14ac:dyDescent="0.25">
      <c r="B131" s="14" t="s">
        <v>10</v>
      </c>
      <c r="C131" s="1" t="s">
        <v>20</v>
      </c>
      <c r="D131" s="4" t="s">
        <v>29</v>
      </c>
      <c r="E131" s="4" t="s">
        <v>34</v>
      </c>
      <c r="F131" s="11">
        <v>544</v>
      </c>
      <c r="G131" s="8">
        <v>120</v>
      </c>
      <c r="H131" s="8">
        <v>20</v>
      </c>
      <c r="I131" s="8">
        <v>10880</v>
      </c>
      <c r="J131" s="8">
        <v>217.6</v>
      </c>
      <c r="K131" s="8">
        <v>10662.4</v>
      </c>
      <c r="L131" s="8">
        <v>5440</v>
      </c>
      <c r="M131" s="8">
        <v>5222.3999999999996</v>
      </c>
      <c r="N131" s="25">
        <f>financials[[#This Row],[Profit]]/financials[[#This Row],[ Sales]]</f>
        <v>0.48979591836734693</v>
      </c>
      <c r="O131" s="3">
        <v>41609</v>
      </c>
      <c r="P131" s="5">
        <v>12</v>
      </c>
      <c r="Q131" s="4" t="str">
        <f>TEXT(financials[[#This Row],[Date]],"MMMM")</f>
        <v>December</v>
      </c>
      <c r="R131" s="5" t="str">
        <f>_xlfn.SWITCH(financials[[#This Row],[Month Name]],"January","Winter","February","Winter","March","Spring","April","Spring","May","Spring","June","Summer","July","Summer","August","Summer","September","Fall","October","Fall","November","Fall","December","Winter")</f>
        <v>Winter</v>
      </c>
      <c r="S131" s="13" t="s">
        <v>14</v>
      </c>
    </row>
    <row r="132" spans="2:19" x14ac:dyDescent="0.25">
      <c r="B132" s="14" t="s">
        <v>11</v>
      </c>
      <c r="C132" s="1" t="s">
        <v>20</v>
      </c>
      <c r="D132" s="4" t="s">
        <v>29</v>
      </c>
      <c r="E132" s="4" t="s">
        <v>34</v>
      </c>
      <c r="F132" s="11">
        <v>1084</v>
      </c>
      <c r="G132" s="8">
        <v>120</v>
      </c>
      <c r="H132" s="8">
        <v>12</v>
      </c>
      <c r="I132" s="8">
        <v>13008</v>
      </c>
      <c r="J132" s="8">
        <v>260.16000000000003</v>
      </c>
      <c r="K132" s="8">
        <v>12747.84</v>
      </c>
      <c r="L132" s="8">
        <v>3252</v>
      </c>
      <c r="M132" s="8">
        <v>9495.84</v>
      </c>
      <c r="N132" s="25">
        <f>financials[[#This Row],[Profit]]/financials[[#This Row],[ Sales]]</f>
        <v>0.74489795918367352</v>
      </c>
      <c r="O132" s="3">
        <v>41974</v>
      </c>
      <c r="P132" s="5">
        <v>12</v>
      </c>
      <c r="Q132" s="4" t="str">
        <f>TEXT(financials[[#This Row],[Date]],"MMMM")</f>
        <v>December</v>
      </c>
      <c r="R132" s="5" t="str">
        <f>_xlfn.SWITCH(financials[[#This Row],[Month Name]],"January","Winter","February","Winter","March","Spring","April","Spring","May","Spring","June","Summer","July","Summer","August","Summer","September","Fall","October","Fall","November","Fall","December","Winter")</f>
        <v>Winter</v>
      </c>
      <c r="S132" s="13" t="s">
        <v>15</v>
      </c>
    </row>
    <row r="133" spans="2:19" x14ac:dyDescent="0.25">
      <c r="B133" s="14" t="s">
        <v>9</v>
      </c>
      <c r="C133" s="1" t="s">
        <v>20</v>
      </c>
      <c r="D133" s="4" t="s">
        <v>30</v>
      </c>
      <c r="E133" s="4" t="s">
        <v>34</v>
      </c>
      <c r="F133" s="11">
        <v>662</v>
      </c>
      <c r="G133" s="8">
        <v>250</v>
      </c>
      <c r="H133" s="8">
        <v>125</v>
      </c>
      <c r="I133" s="8">
        <v>82750</v>
      </c>
      <c r="J133" s="8">
        <v>1655</v>
      </c>
      <c r="K133" s="8">
        <v>81095</v>
      </c>
      <c r="L133" s="8">
        <v>79440</v>
      </c>
      <c r="M133" s="8">
        <v>1655</v>
      </c>
      <c r="N133" s="25">
        <f>financials[[#This Row],[Profit]]/financials[[#This Row],[ Sales]]</f>
        <v>2.0408163265306121E-2</v>
      </c>
      <c r="O133" s="3">
        <v>41791</v>
      </c>
      <c r="P133" s="5">
        <v>6</v>
      </c>
      <c r="Q133" s="4" t="str">
        <f>TEXT(financials[[#This Row],[Date]],"MMMM")</f>
        <v>June</v>
      </c>
      <c r="R133" s="5" t="str">
        <f>_xlfn.SWITCH(financials[[#This Row],[Month Name]],"January","Winter","February","Winter","March","Spring","April","Spring","May","Spring","June","Summer","July","Summer","August","Summer","September","Fall","October","Fall","November","Fall","December","Winter")</f>
        <v>Summer</v>
      </c>
      <c r="S133" s="13" t="s">
        <v>15</v>
      </c>
    </row>
    <row r="134" spans="2:19" x14ac:dyDescent="0.25">
      <c r="B134" s="14" t="s">
        <v>7</v>
      </c>
      <c r="C134" s="1" t="s">
        <v>19</v>
      </c>
      <c r="D134" s="4" t="s">
        <v>30</v>
      </c>
      <c r="E134" s="4" t="s">
        <v>34</v>
      </c>
      <c r="F134" s="11">
        <v>214</v>
      </c>
      <c r="G134" s="8">
        <v>250</v>
      </c>
      <c r="H134" s="8">
        <v>300</v>
      </c>
      <c r="I134" s="8">
        <v>64200</v>
      </c>
      <c r="J134" s="8">
        <v>1284</v>
      </c>
      <c r="K134" s="8">
        <v>62916</v>
      </c>
      <c r="L134" s="8">
        <v>53500</v>
      </c>
      <c r="M134" s="8">
        <v>9416</v>
      </c>
      <c r="N134" s="25">
        <f>financials[[#This Row],[Profit]]/financials[[#This Row],[ Sales]]</f>
        <v>0.14965986394557823</v>
      </c>
      <c r="O134" s="3">
        <v>41548</v>
      </c>
      <c r="P134" s="5">
        <v>10</v>
      </c>
      <c r="Q134" s="4" t="str">
        <f>TEXT(financials[[#This Row],[Date]],"MMMM")</f>
        <v>October</v>
      </c>
      <c r="R134" s="5" t="str">
        <f>_xlfn.SWITCH(financials[[#This Row],[Month Name]],"January","Winter","February","Winter","March","Spring","April","Spring","May","Spring","June","Summer","July","Summer","August","Summer","September","Fall","October","Fall","November","Fall","December","Winter")</f>
        <v>Fall</v>
      </c>
      <c r="S134" s="13" t="s">
        <v>14</v>
      </c>
    </row>
    <row r="135" spans="2:19" x14ac:dyDescent="0.25">
      <c r="B135" s="14" t="s">
        <v>10</v>
      </c>
      <c r="C135" s="1" t="s">
        <v>19</v>
      </c>
      <c r="D135" s="4" t="s">
        <v>30</v>
      </c>
      <c r="E135" s="4" t="s">
        <v>34</v>
      </c>
      <c r="F135" s="11">
        <v>2877</v>
      </c>
      <c r="G135" s="8">
        <v>250</v>
      </c>
      <c r="H135" s="8">
        <v>350</v>
      </c>
      <c r="I135" s="8">
        <v>1006950</v>
      </c>
      <c r="J135" s="8">
        <v>20139</v>
      </c>
      <c r="K135" s="8">
        <v>986811</v>
      </c>
      <c r="L135" s="8">
        <v>748020</v>
      </c>
      <c r="M135" s="8">
        <v>238791</v>
      </c>
      <c r="N135" s="25">
        <f>financials[[#This Row],[Profit]]/financials[[#This Row],[ Sales]]</f>
        <v>0.24198250728862974</v>
      </c>
      <c r="O135" s="3">
        <v>41913</v>
      </c>
      <c r="P135" s="5">
        <v>10</v>
      </c>
      <c r="Q135" s="4" t="str">
        <f>TEXT(financials[[#This Row],[Date]],"MMMM")</f>
        <v>October</v>
      </c>
      <c r="R135" s="5" t="str">
        <f>_xlfn.SWITCH(financials[[#This Row],[Month Name]],"January","Winter","February","Winter","March","Spring","April","Spring","May","Spring","June","Summer","July","Summer","August","Summer","September","Fall","October","Fall","November","Fall","December","Winter")</f>
        <v>Fall</v>
      </c>
      <c r="S135" s="13" t="s">
        <v>15</v>
      </c>
    </row>
    <row r="136" spans="2:19" x14ac:dyDescent="0.25">
      <c r="B136" s="14" t="s">
        <v>9</v>
      </c>
      <c r="C136" s="1" t="s">
        <v>16</v>
      </c>
      <c r="D136" s="4" t="s">
        <v>30</v>
      </c>
      <c r="E136" s="4" t="s">
        <v>34</v>
      </c>
      <c r="F136" s="11">
        <v>2729</v>
      </c>
      <c r="G136" s="8">
        <v>250</v>
      </c>
      <c r="H136" s="8">
        <v>125</v>
      </c>
      <c r="I136" s="8">
        <v>341125</v>
      </c>
      <c r="J136" s="8">
        <v>6822.5</v>
      </c>
      <c r="K136" s="8">
        <v>334302.5</v>
      </c>
      <c r="L136" s="8">
        <v>327480</v>
      </c>
      <c r="M136" s="8">
        <v>6822.5</v>
      </c>
      <c r="N136" s="25">
        <f>financials[[#This Row],[Profit]]/financials[[#This Row],[ Sales]]</f>
        <v>2.0408163265306121E-2</v>
      </c>
      <c r="O136" s="3">
        <v>41974</v>
      </c>
      <c r="P136" s="5">
        <v>12</v>
      </c>
      <c r="Q136" s="4" t="str">
        <f>TEXT(financials[[#This Row],[Date]],"MMMM")</f>
        <v>December</v>
      </c>
      <c r="R136" s="5" t="str">
        <f>_xlfn.SWITCH(financials[[#This Row],[Month Name]],"January","Winter","February","Winter","March","Spring","April","Spring","May","Spring","June","Summer","July","Summer","August","Summer","September","Fall","October","Fall","November","Fall","December","Winter")</f>
        <v>Winter</v>
      </c>
      <c r="S136" s="13" t="s">
        <v>15</v>
      </c>
    </row>
    <row r="137" spans="2:19" x14ac:dyDescent="0.25">
      <c r="B137" s="14" t="s">
        <v>10</v>
      </c>
      <c r="C137" s="1" t="s">
        <v>17</v>
      </c>
      <c r="D137" s="4" t="s">
        <v>30</v>
      </c>
      <c r="E137" s="4" t="s">
        <v>34</v>
      </c>
      <c r="F137" s="11">
        <v>266</v>
      </c>
      <c r="G137" s="8">
        <v>250</v>
      </c>
      <c r="H137" s="8">
        <v>350</v>
      </c>
      <c r="I137" s="8">
        <v>93100</v>
      </c>
      <c r="J137" s="8">
        <v>1862</v>
      </c>
      <c r="K137" s="8">
        <v>91238</v>
      </c>
      <c r="L137" s="8">
        <v>69160</v>
      </c>
      <c r="M137" s="8">
        <v>22078</v>
      </c>
      <c r="N137" s="25">
        <f>financials[[#This Row],[Profit]]/financials[[#This Row],[ Sales]]</f>
        <v>0.24198250728862974</v>
      </c>
      <c r="O137" s="3">
        <v>41609</v>
      </c>
      <c r="P137" s="5">
        <v>12</v>
      </c>
      <c r="Q137" s="4" t="str">
        <f>TEXT(financials[[#This Row],[Date]],"MMMM")</f>
        <v>December</v>
      </c>
      <c r="R137" s="5" t="str">
        <f>_xlfn.SWITCH(financials[[#This Row],[Month Name]],"January","Winter","February","Winter","March","Spring","April","Spring","May","Spring","June","Summer","July","Summer","August","Summer","September","Fall","October","Fall","November","Fall","December","Winter")</f>
        <v>Winter</v>
      </c>
      <c r="S137" s="13" t="s">
        <v>14</v>
      </c>
    </row>
    <row r="138" spans="2:19" x14ac:dyDescent="0.25">
      <c r="B138" s="14" t="s">
        <v>10</v>
      </c>
      <c r="C138" s="1" t="s">
        <v>20</v>
      </c>
      <c r="D138" s="4" t="s">
        <v>30</v>
      </c>
      <c r="E138" s="4" t="s">
        <v>34</v>
      </c>
      <c r="F138" s="11">
        <v>1940</v>
      </c>
      <c r="G138" s="8">
        <v>250</v>
      </c>
      <c r="H138" s="8">
        <v>350</v>
      </c>
      <c r="I138" s="8">
        <v>679000</v>
      </c>
      <c r="J138" s="8">
        <v>13580</v>
      </c>
      <c r="K138" s="8">
        <v>665420</v>
      </c>
      <c r="L138" s="8">
        <v>504400</v>
      </c>
      <c r="M138" s="8">
        <v>161020</v>
      </c>
      <c r="N138" s="25">
        <f>financials[[#This Row],[Profit]]/financials[[#This Row],[ Sales]]</f>
        <v>0.24198250728862974</v>
      </c>
      <c r="O138" s="3">
        <v>41609</v>
      </c>
      <c r="P138" s="5">
        <v>12</v>
      </c>
      <c r="Q138" s="4" t="str">
        <f>TEXT(financials[[#This Row],[Date]],"MMMM")</f>
        <v>December</v>
      </c>
      <c r="R138" s="5" t="str">
        <f>_xlfn.SWITCH(financials[[#This Row],[Month Name]],"January","Winter","February","Winter","March","Spring","April","Spring","May","Spring","June","Summer","July","Summer","August","Summer","September","Fall","October","Fall","November","Fall","December","Winter")</f>
        <v>Winter</v>
      </c>
      <c r="S138" s="13" t="s">
        <v>14</v>
      </c>
    </row>
    <row r="139" spans="2:19" x14ac:dyDescent="0.25">
      <c r="B139" s="14" t="s">
        <v>7</v>
      </c>
      <c r="C139" s="1" t="s">
        <v>19</v>
      </c>
      <c r="D139" s="4" t="s">
        <v>31</v>
      </c>
      <c r="E139" s="4" t="s">
        <v>34</v>
      </c>
      <c r="F139" s="11">
        <v>259</v>
      </c>
      <c r="G139" s="8">
        <v>260</v>
      </c>
      <c r="H139" s="8">
        <v>300</v>
      </c>
      <c r="I139" s="8">
        <v>77700</v>
      </c>
      <c r="J139" s="8">
        <v>1554</v>
      </c>
      <c r="K139" s="8">
        <v>76146</v>
      </c>
      <c r="L139" s="8">
        <v>64750</v>
      </c>
      <c r="M139" s="8">
        <v>11396</v>
      </c>
      <c r="N139" s="25">
        <f>financials[[#This Row],[Profit]]/financials[[#This Row],[ Sales]]</f>
        <v>0.14965986394557823</v>
      </c>
      <c r="O139" s="3">
        <v>41699</v>
      </c>
      <c r="P139" s="5">
        <v>3</v>
      </c>
      <c r="Q139" s="4" t="str">
        <f>TEXT(financials[[#This Row],[Date]],"MMMM")</f>
        <v>March</v>
      </c>
      <c r="R139" s="5" t="str">
        <f>_xlfn.SWITCH(financials[[#This Row],[Month Name]],"January","Winter","February","Winter","March","Spring","April","Spring","May","Spring","June","Summer","July","Summer","August","Summer","September","Fall","October","Fall","November","Fall","December","Winter")</f>
        <v>Spring</v>
      </c>
      <c r="S139" s="13" t="s">
        <v>15</v>
      </c>
    </row>
    <row r="140" spans="2:19" x14ac:dyDescent="0.25">
      <c r="B140" s="14" t="s">
        <v>7</v>
      </c>
      <c r="C140" s="1" t="s">
        <v>20</v>
      </c>
      <c r="D140" s="4" t="s">
        <v>31</v>
      </c>
      <c r="E140" s="4" t="s">
        <v>34</v>
      </c>
      <c r="F140" s="11">
        <v>1101</v>
      </c>
      <c r="G140" s="8">
        <v>260</v>
      </c>
      <c r="H140" s="8">
        <v>300</v>
      </c>
      <c r="I140" s="8">
        <v>330300</v>
      </c>
      <c r="J140" s="8">
        <v>6606</v>
      </c>
      <c r="K140" s="8">
        <v>323694</v>
      </c>
      <c r="L140" s="8">
        <v>275250</v>
      </c>
      <c r="M140" s="8">
        <v>48444</v>
      </c>
      <c r="N140" s="25">
        <f>financials[[#This Row],[Profit]]/financials[[#This Row],[ Sales]]</f>
        <v>0.14965986394557823</v>
      </c>
      <c r="O140" s="3">
        <v>41699</v>
      </c>
      <c r="P140" s="5">
        <v>3</v>
      </c>
      <c r="Q140" s="4" t="str">
        <f>TEXT(financials[[#This Row],[Date]],"MMMM")</f>
        <v>March</v>
      </c>
      <c r="R140" s="5" t="str">
        <f>_xlfn.SWITCH(financials[[#This Row],[Month Name]],"January","Winter","February","Winter","March","Spring","April","Spring","May","Spring","June","Summer","July","Summer","August","Summer","September","Fall","October","Fall","November","Fall","December","Winter")</f>
        <v>Spring</v>
      </c>
      <c r="S140" s="13" t="s">
        <v>15</v>
      </c>
    </row>
    <row r="141" spans="2:19" x14ac:dyDescent="0.25">
      <c r="B141" s="14" t="s">
        <v>9</v>
      </c>
      <c r="C141" s="1" t="s">
        <v>19</v>
      </c>
      <c r="D141" s="4" t="s">
        <v>31</v>
      </c>
      <c r="E141" s="4" t="s">
        <v>34</v>
      </c>
      <c r="F141" s="11">
        <v>2276</v>
      </c>
      <c r="G141" s="8">
        <v>260</v>
      </c>
      <c r="H141" s="8">
        <v>125</v>
      </c>
      <c r="I141" s="8">
        <v>284500</v>
      </c>
      <c r="J141" s="8">
        <v>5690</v>
      </c>
      <c r="K141" s="8">
        <v>278810</v>
      </c>
      <c r="L141" s="8">
        <v>273120</v>
      </c>
      <c r="M141" s="8">
        <v>5690</v>
      </c>
      <c r="N141" s="25">
        <f>financials[[#This Row],[Profit]]/financials[[#This Row],[ Sales]]</f>
        <v>2.0408163265306121E-2</v>
      </c>
      <c r="O141" s="3">
        <v>41760</v>
      </c>
      <c r="P141" s="5">
        <v>5</v>
      </c>
      <c r="Q141" s="4" t="str">
        <f>TEXT(financials[[#This Row],[Date]],"MMMM")</f>
        <v>May</v>
      </c>
      <c r="R141" s="5" t="str">
        <f>_xlfn.SWITCH(financials[[#This Row],[Month Name]],"January","Winter","February","Winter","March","Spring","April","Spring","May","Spring","June","Summer","July","Summer","August","Summer","September","Fall","October","Fall","November","Fall","December","Winter")</f>
        <v>Spring</v>
      </c>
      <c r="S141" s="13" t="s">
        <v>15</v>
      </c>
    </row>
    <row r="142" spans="2:19" x14ac:dyDescent="0.25">
      <c r="B142" s="14" t="s">
        <v>10</v>
      </c>
      <c r="C142" s="1" t="s">
        <v>19</v>
      </c>
      <c r="D142" s="4" t="s">
        <v>31</v>
      </c>
      <c r="E142" s="4" t="s">
        <v>34</v>
      </c>
      <c r="F142" s="11">
        <v>2966</v>
      </c>
      <c r="G142" s="8">
        <v>260</v>
      </c>
      <c r="H142" s="8">
        <v>350</v>
      </c>
      <c r="I142" s="8">
        <v>1038100</v>
      </c>
      <c r="J142" s="8">
        <v>20762</v>
      </c>
      <c r="K142" s="8">
        <v>1017338</v>
      </c>
      <c r="L142" s="8">
        <v>771160</v>
      </c>
      <c r="M142" s="8">
        <v>246178</v>
      </c>
      <c r="N142" s="25">
        <f>financials[[#This Row],[Profit]]/financials[[#This Row],[ Sales]]</f>
        <v>0.24198250728862974</v>
      </c>
      <c r="O142" s="3">
        <v>41548</v>
      </c>
      <c r="P142" s="5">
        <v>10</v>
      </c>
      <c r="Q142" s="4" t="str">
        <f>TEXT(financials[[#This Row],[Date]],"MMMM")</f>
        <v>October</v>
      </c>
      <c r="R142" s="5" t="str">
        <f>_xlfn.SWITCH(financials[[#This Row],[Month Name]],"January","Winter","February","Winter","March","Spring","April","Spring","May","Spring","June","Summer","July","Summer","August","Summer","September","Fall","October","Fall","November","Fall","December","Winter")</f>
        <v>Fall</v>
      </c>
      <c r="S142" s="13" t="s">
        <v>14</v>
      </c>
    </row>
    <row r="143" spans="2:19" x14ac:dyDescent="0.25">
      <c r="B143" s="14" t="s">
        <v>10</v>
      </c>
      <c r="C143" s="1" t="s">
        <v>17</v>
      </c>
      <c r="D143" s="4" t="s">
        <v>31</v>
      </c>
      <c r="E143" s="4" t="s">
        <v>34</v>
      </c>
      <c r="F143" s="11">
        <v>1236</v>
      </c>
      <c r="G143" s="8">
        <v>260</v>
      </c>
      <c r="H143" s="8">
        <v>20</v>
      </c>
      <c r="I143" s="8">
        <v>24720</v>
      </c>
      <c r="J143" s="8">
        <v>494.4</v>
      </c>
      <c r="K143" s="8">
        <v>24225.599999999999</v>
      </c>
      <c r="L143" s="8">
        <v>12360</v>
      </c>
      <c r="M143" s="8">
        <v>11865.599999999999</v>
      </c>
      <c r="N143" s="25">
        <f>financials[[#This Row],[Profit]]/financials[[#This Row],[ Sales]]</f>
        <v>0.48979591836734693</v>
      </c>
      <c r="O143" s="3">
        <v>41944</v>
      </c>
      <c r="P143" s="5">
        <v>11</v>
      </c>
      <c r="Q143" s="4" t="str">
        <f>TEXT(financials[[#This Row],[Date]],"MMMM")</f>
        <v>November</v>
      </c>
      <c r="R143" s="5" t="str">
        <f>_xlfn.SWITCH(financials[[#This Row],[Month Name]],"January","Winter","February","Winter","March","Spring","April","Spring","May","Spring","June","Summer","July","Summer","August","Summer","September","Fall","October","Fall","November","Fall","December","Winter")</f>
        <v>Fall</v>
      </c>
      <c r="S143" s="13" t="s">
        <v>15</v>
      </c>
    </row>
    <row r="144" spans="2:19" x14ac:dyDescent="0.25">
      <c r="B144" s="14" t="s">
        <v>10</v>
      </c>
      <c r="C144" s="1" t="s">
        <v>18</v>
      </c>
      <c r="D144" s="4" t="s">
        <v>31</v>
      </c>
      <c r="E144" s="4" t="s">
        <v>34</v>
      </c>
      <c r="F144" s="11">
        <v>941</v>
      </c>
      <c r="G144" s="8">
        <v>260</v>
      </c>
      <c r="H144" s="8">
        <v>20</v>
      </c>
      <c r="I144" s="8">
        <v>18820</v>
      </c>
      <c r="J144" s="8">
        <v>376.4</v>
      </c>
      <c r="K144" s="8">
        <v>18443.599999999999</v>
      </c>
      <c r="L144" s="8">
        <v>9410</v>
      </c>
      <c r="M144" s="8">
        <v>9033.5999999999985</v>
      </c>
      <c r="N144" s="25">
        <f>financials[[#This Row],[Profit]]/financials[[#This Row],[ Sales]]</f>
        <v>0.48979591836734687</v>
      </c>
      <c r="O144" s="3">
        <v>41944</v>
      </c>
      <c r="P144" s="5">
        <v>11</v>
      </c>
      <c r="Q144" s="4" t="str">
        <f>TEXT(financials[[#This Row],[Date]],"MMMM")</f>
        <v>November</v>
      </c>
      <c r="R144" s="5" t="str">
        <f>_xlfn.SWITCH(financials[[#This Row],[Month Name]],"January","Winter","February","Winter","March","Spring","April","Spring","May","Spring","June","Summer","July","Summer","August","Summer","September","Fall","October","Fall","November","Fall","December","Winter")</f>
        <v>Fall</v>
      </c>
      <c r="S144" s="13" t="s">
        <v>15</v>
      </c>
    </row>
    <row r="145" spans="2:19" x14ac:dyDescent="0.25">
      <c r="B145" s="14" t="s">
        <v>7</v>
      </c>
      <c r="C145" s="1" t="s">
        <v>16</v>
      </c>
      <c r="D145" s="4" t="s">
        <v>31</v>
      </c>
      <c r="E145" s="4" t="s">
        <v>34</v>
      </c>
      <c r="F145" s="11">
        <v>1916</v>
      </c>
      <c r="G145" s="8">
        <v>260</v>
      </c>
      <c r="H145" s="8">
        <v>300</v>
      </c>
      <c r="I145" s="8">
        <v>574800</v>
      </c>
      <c r="J145" s="8">
        <v>11496</v>
      </c>
      <c r="K145" s="8">
        <v>563304</v>
      </c>
      <c r="L145" s="8">
        <v>479000</v>
      </c>
      <c r="M145" s="8">
        <v>84304</v>
      </c>
      <c r="N145" s="25">
        <f>financials[[#This Row],[Profit]]/financials[[#This Row],[ Sales]]</f>
        <v>0.14965986394557823</v>
      </c>
      <c r="O145" s="3">
        <v>41974</v>
      </c>
      <c r="P145" s="5">
        <v>12</v>
      </c>
      <c r="Q145" s="4" t="str">
        <f>TEXT(financials[[#This Row],[Date]],"MMMM")</f>
        <v>December</v>
      </c>
      <c r="R145" s="5" t="str">
        <f>_xlfn.SWITCH(financials[[#This Row],[Month Name]],"January","Winter","February","Winter","March","Spring","April","Spring","May","Spring","June","Summer","July","Summer","August","Summer","September","Fall","October","Fall","November","Fall","December","Winter")</f>
        <v>Winter</v>
      </c>
      <c r="S145" s="13" t="s">
        <v>15</v>
      </c>
    </row>
    <row r="146" spans="2:19" x14ac:dyDescent="0.25">
      <c r="B146" s="14" t="s">
        <v>9</v>
      </c>
      <c r="C146" s="1" t="s">
        <v>18</v>
      </c>
      <c r="D146" s="4" t="s">
        <v>26</v>
      </c>
      <c r="E146" s="4" t="s">
        <v>34</v>
      </c>
      <c r="F146" s="11">
        <v>4243.5</v>
      </c>
      <c r="G146" s="8">
        <v>3</v>
      </c>
      <c r="H146" s="8">
        <v>125</v>
      </c>
      <c r="I146" s="8">
        <v>530437.5</v>
      </c>
      <c r="J146" s="8">
        <v>15913.125</v>
      </c>
      <c r="K146" s="8">
        <v>514524.375</v>
      </c>
      <c r="L146" s="8">
        <v>509220</v>
      </c>
      <c r="M146" s="8">
        <v>5304.375</v>
      </c>
      <c r="N146" s="25">
        <f>financials[[#This Row],[Profit]]/financials[[#This Row],[ Sales]]</f>
        <v>1.0309278350515464E-2</v>
      </c>
      <c r="O146" s="3">
        <v>41730</v>
      </c>
      <c r="P146" s="5">
        <v>4</v>
      </c>
      <c r="Q146" s="4" t="str">
        <f>TEXT(financials[[#This Row],[Date]],"MMMM")</f>
        <v>April</v>
      </c>
      <c r="R146" s="5" t="str">
        <f>_xlfn.SWITCH(financials[[#This Row],[Month Name]],"January","Winter","February","Winter","March","Spring","April","Spring","May","Spring","June","Summer","July","Summer","August","Summer","September","Fall","October","Fall","November","Fall","December","Winter")</f>
        <v>Spring</v>
      </c>
      <c r="S146" s="13" t="s">
        <v>15</v>
      </c>
    </row>
    <row r="147" spans="2:19" x14ac:dyDescent="0.25">
      <c r="B147" s="14" t="s">
        <v>10</v>
      </c>
      <c r="C147" s="1" t="s">
        <v>19</v>
      </c>
      <c r="D147" s="4" t="s">
        <v>26</v>
      </c>
      <c r="E147" s="4" t="s">
        <v>34</v>
      </c>
      <c r="F147" s="11">
        <v>2580</v>
      </c>
      <c r="G147" s="8">
        <v>3</v>
      </c>
      <c r="H147" s="8">
        <v>20</v>
      </c>
      <c r="I147" s="8">
        <v>51600</v>
      </c>
      <c r="J147" s="8">
        <v>1548</v>
      </c>
      <c r="K147" s="8">
        <v>50052</v>
      </c>
      <c r="L147" s="8">
        <v>25800</v>
      </c>
      <c r="M147" s="8">
        <v>24252</v>
      </c>
      <c r="N147" s="25">
        <f>financials[[#This Row],[Profit]]/financials[[#This Row],[ Sales]]</f>
        <v>0.4845360824742268</v>
      </c>
      <c r="O147" s="3">
        <v>41730</v>
      </c>
      <c r="P147" s="5">
        <v>4</v>
      </c>
      <c r="Q147" s="4" t="str">
        <f>TEXT(financials[[#This Row],[Date]],"MMMM")</f>
        <v>April</v>
      </c>
      <c r="R147" s="5" t="str">
        <f>_xlfn.SWITCH(financials[[#This Row],[Month Name]],"January","Winter","February","Winter","March","Spring","April","Spring","May","Spring","June","Summer","July","Summer","August","Summer","September","Fall","October","Fall","November","Fall","December","Winter")</f>
        <v>Spring</v>
      </c>
      <c r="S147" s="13" t="s">
        <v>15</v>
      </c>
    </row>
    <row r="148" spans="2:19" x14ac:dyDescent="0.25">
      <c r="B148" s="14" t="s">
        <v>7</v>
      </c>
      <c r="C148" s="1" t="s">
        <v>19</v>
      </c>
      <c r="D148" s="4" t="s">
        <v>26</v>
      </c>
      <c r="E148" s="4" t="s">
        <v>34</v>
      </c>
      <c r="F148" s="11">
        <v>689</v>
      </c>
      <c r="G148" s="8">
        <v>3</v>
      </c>
      <c r="H148" s="8">
        <v>300</v>
      </c>
      <c r="I148" s="8">
        <v>206700</v>
      </c>
      <c r="J148" s="8">
        <v>6201</v>
      </c>
      <c r="K148" s="8">
        <v>200499</v>
      </c>
      <c r="L148" s="8">
        <v>172250</v>
      </c>
      <c r="M148" s="8">
        <v>28249</v>
      </c>
      <c r="N148" s="25">
        <f>financials[[#This Row],[Profit]]/financials[[#This Row],[ Sales]]</f>
        <v>0.14089347079037801</v>
      </c>
      <c r="O148" s="3">
        <v>41791</v>
      </c>
      <c r="P148" s="5">
        <v>6</v>
      </c>
      <c r="Q148" s="4" t="str">
        <f>TEXT(financials[[#This Row],[Date]],"MMMM")</f>
        <v>June</v>
      </c>
      <c r="R148" s="5" t="str">
        <f>_xlfn.SWITCH(financials[[#This Row],[Month Name]],"January","Winter","February","Winter","March","Spring","April","Spring","May","Spring","June","Summer","July","Summer","August","Summer","September","Fall","October","Fall","November","Fall","December","Winter")</f>
        <v>Summer</v>
      </c>
      <c r="S148" s="13" t="s">
        <v>15</v>
      </c>
    </row>
    <row r="149" spans="2:19" x14ac:dyDescent="0.25">
      <c r="B149" s="14" t="s">
        <v>11</v>
      </c>
      <c r="C149" s="1" t="s">
        <v>17</v>
      </c>
      <c r="D149" s="4" t="s">
        <v>26</v>
      </c>
      <c r="E149" s="4" t="s">
        <v>34</v>
      </c>
      <c r="F149" s="11">
        <v>1947</v>
      </c>
      <c r="G149" s="8">
        <v>3</v>
      </c>
      <c r="H149" s="8">
        <v>12</v>
      </c>
      <c r="I149" s="8">
        <v>23364</v>
      </c>
      <c r="J149" s="8">
        <v>700.92</v>
      </c>
      <c r="K149" s="8">
        <v>22663.08</v>
      </c>
      <c r="L149" s="8">
        <v>5841</v>
      </c>
      <c r="M149" s="8">
        <v>16822.080000000002</v>
      </c>
      <c r="N149" s="25">
        <f>financials[[#This Row],[Profit]]/financials[[#This Row],[ Sales]]</f>
        <v>0.74226804123711343</v>
      </c>
      <c r="O149" s="3">
        <v>41883</v>
      </c>
      <c r="P149" s="5">
        <v>9</v>
      </c>
      <c r="Q149" s="4" t="str">
        <f>TEXT(financials[[#This Row],[Date]],"MMMM")</f>
        <v>September</v>
      </c>
      <c r="R149" s="5" t="str">
        <f>_xlfn.SWITCH(financials[[#This Row],[Month Name]],"January","Winter","February","Winter","March","Spring","April","Spring","May","Spring","June","Summer","July","Summer","August","Summer","September","Fall","October","Fall","November","Fall","December","Winter")</f>
        <v>Fall</v>
      </c>
      <c r="S149" s="13" t="s">
        <v>15</v>
      </c>
    </row>
    <row r="150" spans="2:19" x14ac:dyDescent="0.25">
      <c r="B150" s="14" t="s">
        <v>11</v>
      </c>
      <c r="C150" s="1" t="s">
        <v>16</v>
      </c>
      <c r="D150" s="4" t="s">
        <v>26</v>
      </c>
      <c r="E150" s="4" t="s">
        <v>34</v>
      </c>
      <c r="F150" s="11">
        <v>908</v>
      </c>
      <c r="G150" s="8">
        <v>3</v>
      </c>
      <c r="H150" s="8">
        <v>12</v>
      </c>
      <c r="I150" s="8">
        <v>10896</v>
      </c>
      <c r="J150" s="8">
        <v>326.88</v>
      </c>
      <c r="K150" s="8">
        <v>10569.12</v>
      </c>
      <c r="L150" s="8">
        <v>2724</v>
      </c>
      <c r="M150" s="8">
        <v>7845.1200000000008</v>
      </c>
      <c r="N150" s="25">
        <f>financials[[#This Row],[Profit]]/financials[[#This Row],[ Sales]]</f>
        <v>0.74226804123711343</v>
      </c>
      <c r="O150" s="3">
        <v>41609</v>
      </c>
      <c r="P150" s="5">
        <v>12</v>
      </c>
      <c r="Q150" s="4" t="str">
        <f>TEXT(financials[[#This Row],[Date]],"MMMM")</f>
        <v>December</v>
      </c>
      <c r="R150" s="5" t="str">
        <f>_xlfn.SWITCH(financials[[#This Row],[Month Name]],"January","Winter","February","Winter","March","Spring","April","Spring","May","Spring","June","Summer","July","Summer","August","Summer","September","Fall","October","Fall","November","Fall","December","Winter")</f>
        <v>Winter</v>
      </c>
      <c r="S150" s="13" t="s">
        <v>14</v>
      </c>
    </row>
    <row r="151" spans="2:19" x14ac:dyDescent="0.25">
      <c r="B151" s="14" t="s">
        <v>10</v>
      </c>
      <c r="C151" s="1" t="s">
        <v>19</v>
      </c>
      <c r="D151" s="4" t="s">
        <v>27</v>
      </c>
      <c r="E151" s="4" t="s">
        <v>34</v>
      </c>
      <c r="F151" s="11">
        <v>1958</v>
      </c>
      <c r="G151" s="8">
        <v>5</v>
      </c>
      <c r="H151" s="8">
        <v>7</v>
      </c>
      <c r="I151" s="8">
        <v>13706</v>
      </c>
      <c r="J151" s="8">
        <v>411.18</v>
      </c>
      <c r="K151" s="8">
        <v>13294.82</v>
      </c>
      <c r="L151" s="8">
        <v>9790</v>
      </c>
      <c r="M151" s="8">
        <v>3504.8199999999997</v>
      </c>
      <c r="N151" s="25">
        <f>financials[[#This Row],[Profit]]/financials[[#This Row],[ Sales]]</f>
        <v>0.26362297496318116</v>
      </c>
      <c r="O151" s="3">
        <v>41671</v>
      </c>
      <c r="P151" s="5">
        <v>2</v>
      </c>
      <c r="Q151" s="4" t="str">
        <f>TEXT(financials[[#This Row],[Date]],"MMMM")</f>
        <v>February</v>
      </c>
      <c r="R151" s="5" t="str">
        <f>_xlfn.SWITCH(financials[[#This Row],[Month Name]],"January","Winter","February","Winter","March","Spring","April","Spring","May","Spring","June","Summer","July","Summer","August","Summer","September","Fall","October","Fall","November","Fall","December","Winter")</f>
        <v>Winter</v>
      </c>
      <c r="S151" s="13" t="s">
        <v>15</v>
      </c>
    </row>
    <row r="152" spans="2:19" x14ac:dyDescent="0.25">
      <c r="B152" s="14" t="s">
        <v>11</v>
      </c>
      <c r="C152" s="1" t="s">
        <v>18</v>
      </c>
      <c r="D152" s="4" t="s">
        <v>27</v>
      </c>
      <c r="E152" s="4" t="s">
        <v>34</v>
      </c>
      <c r="F152" s="11">
        <v>1901</v>
      </c>
      <c r="G152" s="8">
        <v>5</v>
      </c>
      <c r="H152" s="8">
        <v>12</v>
      </c>
      <c r="I152" s="8">
        <v>22812</v>
      </c>
      <c r="J152" s="8">
        <v>684.36</v>
      </c>
      <c r="K152" s="8">
        <v>22127.64</v>
      </c>
      <c r="L152" s="8">
        <v>5703</v>
      </c>
      <c r="M152" s="8">
        <v>16424.64</v>
      </c>
      <c r="N152" s="25">
        <f>financials[[#This Row],[Profit]]/financials[[#This Row],[ Sales]]</f>
        <v>0.74226804123711343</v>
      </c>
      <c r="O152" s="3">
        <v>41791</v>
      </c>
      <c r="P152" s="5">
        <v>6</v>
      </c>
      <c r="Q152" s="4" t="str">
        <f>TEXT(financials[[#This Row],[Date]],"MMMM")</f>
        <v>June</v>
      </c>
      <c r="R152" s="5" t="str">
        <f>_xlfn.SWITCH(financials[[#This Row],[Month Name]],"January","Winter","February","Winter","March","Spring","April","Spring","May","Spring","June","Summer","July","Summer","August","Summer","September","Fall","October","Fall","November","Fall","December","Winter")</f>
        <v>Summer</v>
      </c>
      <c r="S152" s="13" t="s">
        <v>15</v>
      </c>
    </row>
    <row r="153" spans="2:19" x14ac:dyDescent="0.25">
      <c r="B153" s="14" t="s">
        <v>10</v>
      </c>
      <c r="C153" s="1" t="s">
        <v>18</v>
      </c>
      <c r="D153" s="4" t="s">
        <v>27</v>
      </c>
      <c r="E153" s="4" t="s">
        <v>34</v>
      </c>
      <c r="F153" s="11">
        <v>544</v>
      </c>
      <c r="G153" s="8">
        <v>5</v>
      </c>
      <c r="H153" s="8">
        <v>7</v>
      </c>
      <c r="I153" s="8">
        <v>3808</v>
      </c>
      <c r="J153" s="8">
        <v>114.24</v>
      </c>
      <c r="K153" s="8">
        <v>3693.76</v>
      </c>
      <c r="L153" s="8">
        <v>2720</v>
      </c>
      <c r="M153" s="8">
        <v>973.76000000000022</v>
      </c>
      <c r="N153" s="25">
        <f>financials[[#This Row],[Profit]]/financials[[#This Row],[ Sales]]</f>
        <v>0.26362297496318121</v>
      </c>
      <c r="O153" s="3">
        <v>41883</v>
      </c>
      <c r="P153" s="5">
        <v>9</v>
      </c>
      <c r="Q153" s="4" t="str">
        <f>TEXT(financials[[#This Row],[Date]],"MMMM")</f>
        <v>September</v>
      </c>
      <c r="R153" s="5" t="str">
        <f>_xlfn.SWITCH(financials[[#This Row],[Month Name]],"January","Winter","February","Winter","March","Spring","April","Spring","May","Spring","June","Summer","July","Summer","August","Summer","September","Fall","October","Fall","November","Fall","December","Winter")</f>
        <v>Fall</v>
      </c>
      <c r="S153" s="13" t="s">
        <v>15</v>
      </c>
    </row>
    <row r="154" spans="2:19" x14ac:dyDescent="0.25">
      <c r="B154" s="14" t="s">
        <v>10</v>
      </c>
      <c r="C154" s="1" t="s">
        <v>19</v>
      </c>
      <c r="D154" s="4" t="s">
        <v>27</v>
      </c>
      <c r="E154" s="4" t="s">
        <v>34</v>
      </c>
      <c r="F154" s="11">
        <v>1797</v>
      </c>
      <c r="G154" s="8">
        <v>5</v>
      </c>
      <c r="H154" s="8">
        <v>350</v>
      </c>
      <c r="I154" s="8">
        <v>628950</v>
      </c>
      <c r="J154" s="8">
        <v>18868.5</v>
      </c>
      <c r="K154" s="8">
        <v>610081.5</v>
      </c>
      <c r="L154" s="8">
        <v>467220</v>
      </c>
      <c r="M154" s="8">
        <v>142861.5</v>
      </c>
      <c r="N154" s="25">
        <f>financials[[#This Row],[Profit]]/financials[[#This Row],[ Sales]]</f>
        <v>0.2341678939617084</v>
      </c>
      <c r="O154" s="3">
        <v>41518</v>
      </c>
      <c r="P154" s="5">
        <v>9</v>
      </c>
      <c r="Q154" s="4" t="str">
        <f>TEXT(financials[[#This Row],[Date]],"MMMM")</f>
        <v>September</v>
      </c>
      <c r="R154" s="5" t="str">
        <f>_xlfn.SWITCH(financials[[#This Row],[Month Name]],"January","Winter","February","Winter","March","Spring","April","Spring","May","Spring","June","Summer","July","Summer","August","Summer","September","Fall","October","Fall","November","Fall","December","Winter")</f>
        <v>Fall</v>
      </c>
      <c r="S154" s="13" t="s">
        <v>14</v>
      </c>
    </row>
    <row r="155" spans="2:19" x14ac:dyDescent="0.25">
      <c r="B155" s="14" t="s">
        <v>9</v>
      </c>
      <c r="C155" s="1" t="s">
        <v>18</v>
      </c>
      <c r="D155" s="4" t="s">
        <v>27</v>
      </c>
      <c r="E155" s="4" t="s">
        <v>34</v>
      </c>
      <c r="F155" s="11">
        <v>1287</v>
      </c>
      <c r="G155" s="8">
        <v>5</v>
      </c>
      <c r="H155" s="8">
        <v>125</v>
      </c>
      <c r="I155" s="8">
        <v>160875</v>
      </c>
      <c r="J155" s="8">
        <v>4826.25</v>
      </c>
      <c r="K155" s="8">
        <v>156048.75</v>
      </c>
      <c r="L155" s="8">
        <v>154440</v>
      </c>
      <c r="M155" s="8">
        <v>1608.75</v>
      </c>
      <c r="N155" s="25">
        <f>financials[[#This Row],[Profit]]/financials[[#This Row],[ Sales]]</f>
        <v>1.0309278350515464E-2</v>
      </c>
      <c r="O155" s="3">
        <v>41974</v>
      </c>
      <c r="P155" s="5">
        <v>12</v>
      </c>
      <c r="Q155" s="4" t="str">
        <f>TEXT(financials[[#This Row],[Date]],"MMMM")</f>
        <v>December</v>
      </c>
      <c r="R155" s="5" t="str">
        <f>_xlfn.SWITCH(financials[[#This Row],[Month Name]],"January","Winter","February","Winter","March","Spring","April","Spring","May","Spring","June","Summer","July","Summer","August","Summer","September","Fall","October","Fall","November","Fall","December","Winter")</f>
        <v>Winter</v>
      </c>
      <c r="S155" s="13" t="s">
        <v>15</v>
      </c>
    </row>
    <row r="156" spans="2:19" x14ac:dyDescent="0.25">
      <c r="B156" s="14" t="s">
        <v>9</v>
      </c>
      <c r="C156" s="1" t="s">
        <v>19</v>
      </c>
      <c r="D156" s="4" t="s">
        <v>27</v>
      </c>
      <c r="E156" s="4" t="s">
        <v>34</v>
      </c>
      <c r="F156" s="11">
        <v>1706</v>
      </c>
      <c r="G156" s="8">
        <v>5</v>
      </c>
      <c r="H156" s="8">
        <v>125</v>
      </c>
      <c r="I156" s="8">
        <v>213250</v>
      </c>
      <c r="J156" s="8">
        <v>6397.5</v>
      </c>
      <c r="K156" s="8">
        <v>206852.5</v>
      </c>
      <c r="L156" s="8">
        <v>204720</v>
      </c>
      <c r="M156" s="8">
        <v>2132.5</v>
      </c>
      <c r="N156" s="25">
        <f>financials[[#This Row],[Profit]]/financials[[#This Row],[ Sales]]</f>
        <v>1.0309278350515464E-2</v>
      </c>
      <c r="O156" s="3">
        <v>41974</v>
      </c>
      <c r="P156" s="5">
        <v>12</v>
      </c>
      <c r="Q156" s="4" t="str">
        <f>TEXT(financials[[#This Row],[Date]],"MMMM")</f>
        <v>December</v>
      </c>
      <c r="R156" s="5" t="str">
        <f>_xlfn.SWITCH(financials[[#This Row],[Month Name]],"January","Winter","February","Winter","March","Spring","April","Spring","May","Spring","June","Summer","July","Summer","August","Summer","September","Fall","October","Fall","November","Fall","December","Winter")</f>
        <v>Winter</v>
      </c>
      <c r="S156" s="13" t="s">
        <v>15</v>
      </c>
    </row>
    <row r="157" spans="2:19" x14ac:dyDescent="0.25">
      <c r="B157" s="14" t="s">
        <v>7</v>
      </c>
      <c r="C157" s="1" t="s">
        <v>18</v>
      </c>
      <c r="D157" s="4" t="s">
        <v>28</v>
      </c>
      <c r="E157" s="4" t="s">
        <v>34</v>
      </c>
      <c r="F157" s="11">
        <v>2434.5</v>
      </c>
      <c r="G157" s="8">
        <v>10</v>
      </c>
      <c r="H157" s="8">
        <v>300</v>
      </c>
      <c r="I157" s="8">
        <v>730350</v>
      </c>
      <c r="J157" s="8">
        <v>21910.5</v>
      </c>
      <c r="K157" s="8">
        <v>708439.5</v>
      </c>
      <c r="L157" s="8">
        <v>608625</v>
      </c>
      <c r="M157" s="8">
        <v>99814.5</v>
      </c>
      <c r="N157" s="25">
        <f>financials[[#This Row],[Profit]]/financials[[#This Row],[ Sales]]</f>
        <v>0.14089347079037801</v>
      </c>
      <c r="O157" s="3">
        <v>41640</v>
      </c>
      <c r="P157" s="5">
        <v>1</v>
      </c>
      <c r="Q157" s="4" t="str">
        <f>TEXT(financials[[#This Row],[Date]],"MMMM")</f>
        <v>January</v>
      </c>
      <c r="R157" s="5" t="str">
        <f>_xlfn.SWITCH(financials[[#This Row],[Month Name]],"January","Winter","February","Winter","March","Spring","April","Spring","May","Spring","June","Summer","July","Summer","August","Summer","September","Fall","October","Fall","November","Fall","December","Winter")</f>
        <v>Winter</v>
      </c>
      <c r="S157" s="13" t="s">
        <v>15</v>
      </c>
    </row>
    <row r="158" spans="2:19" x14ac:dyDescent="0.25">
      <c r="B158" s="14" t="s">
        <v>9</v>
      </c>
      <c r="C158" s="1" t="s">
        <v>16</v>
      </c>
      <c r="D158" s="4" t="s">
        <v>28</v>
      </c>
      <c r="E158" s="4" t="s">
        <v>34</v>
      </c>
      <c r="F158" s="11">
        <v>1774</v>
      </c>
      <c r="G158" s="8">
        <v>10</v>
      </c>
      <c r="H158" s="8">
        <v>125</v>
      </c>
      <c r="I158" s="8">
        <v>221750</v>
      </c>
      <c r="J158" s="8">
        <v>6652.5</v>
      </c>
      <c r="K158" s="8">
        <v>215097.5</v>
      </c>
      <c r="L158" s="8">
        <v>212880</v>
      </c>
      <c r="M158" s="8">
        <v>2217.5</v>
      </c>
      <c r="N158" s="25">
        <f>financials[[#This Row],[Profit]]/financials[[#This Row],[ Sales]]</f>
        <v>1.0309278350515464E-2</v>
      </c>
      <c r="O158" s="3">
        <v>41699</v>
      </c>
      <c r="P158" s="5">
        <v>3</v>
      </c>
      <c r="Q158" s="4" t="str">
        <f>TEXT(financials[[#This Row],[Date]],"MMMM")</f>
        <v>March</v>
      </c>
      <c r="R158" s="5" t="str">
        <f>_xlfn.SWITCH(financials[[#This Row],[Month Name]],"January","Winter","February","Winter","March","Spring","April","Spring","May","Spring","June","Summer","July","Summer","August","Summer","September","Fall","October","Fall","November","Fall","December","Winter")</f>
        <v>Spring</v>
      </c>
      <c r="S158" s="13" t="s">
        <v>15</v>
      </c>
    </row>
    <row r="159" spans="2:19" x14ac:dyDescent="0.25">
      <c r="B159" s="14" t="s">
        <v>11</v>
      </c>
      <c r="C159" s="1" t="s">
        <v>18</v>
      </c>
      <c r="D159" s="4" t="s">
        <v>28</v>
      </c>
      <c r="E159" s="4" t="s">
        <v>34</v>
      </c>
      <c r="F159" s="11">
        <v>1901</v>
      </c>
      <c r="G159" s="8">
        <v>10</v>
      </c>
      <c r="H159" s="8">
        <v>12</v>
      </c>
      <c r="I159" s="8">
        <v>22812</v>
      </c>
      <c r="J159" s="8">
        <v>684.36</v>
      </c>
      <c r="K159" s="8">
        <v>22127.64</v>
      </c>
      <c r="L159" s="8">
        <v>5703</v>
      </c>
      <c r="M159" s="8">
        <v>16424.64</v>
      </c>
      <c r="N159" s="25">
        <f>financials[[#This Row],[Profit]]/financials[[#This Row],[ Sales]]</f>
        <v>0.74226804123711343</v>
      </c>
      <c r="O159" s="3">
        <v>41791</v>
      </c>
      <c r="P159" s="5">
        <v>6</v>
      </c>
      <c r="Q159" s="4" t="str">
        <f>TEXT(financials[[#This Row],[Date]],"MMMM")</f>
        <v>June</v>
      </c>
      <c r="R159" s="5" t="str">
        <f>_xlfn.SWITCH(financials[[#This Row],[Month Name]],"January","Winter","February","Winter","March","Spring","April","Spring","May","Spring","June","Summer","July","Summer","August","Summer","September","Fall","October","Fall","November","Fall","December","Winter")</f>
        <v>Summer</v>
      </c>
      <c r="S159" s="13" t="s">
        <v>15</v>
      </c>
    </row>
    <row r="160" spans="2:19" x14ac:dyDescent="0.25">
      <c r="B160" s="14" t="s">
        <v>7</v>
      </c>
      <c r="C160" s="1" t="s">
        <v>19</v>
      </c>
      <c r="D160" s="4" t="s">
        <v>28</v>
      </c>
      <c r="E160" s="4" t="s">
        <v>34</v>
      </c>
      <c r="F160" s="11">
        <v>689</v>
      </c>
      <c r="G160" s="8">
        <v>10</v>
      </c>
      <c r="H160" s="8">
        <v>300</v>
      </c>
      <c r="I160" s="8">
        <v>206700</v>
      </c>
      <c r="J160" s="8">
        <v>6201</v>
      </c>
      <c r="K160" s="8">
        <v>200499</v>
      </c>
      <c r="L160" s="8">
        <v>172250</v>
      </c>
      <c r="M160" s="8">
        <v>28249</v>
      </c>
      <c r="N160" s="25">
        <f>financials[[#This Row],[Profit]]/financials[[#This Row],[ Sales]]</f>
        <v>0.14089347079037801</v>
      </c>
      <c r="O160" s="3">
        <v>41791</v>
      </c>
      <c r="P160" s="5">
        <v>6</v>
      </c>
      <c r="Q160" s="4" t="str">
        <f>TEXT(financials[[#This Row],[Date]],"MMMM")</f>
        <v>June</v>
      </c>
      <c r="R160" s="5" t="str">
        <f>_xlfn.SWITCH(financials[[#This Row],[Month Name]],"January","Winter","February","Winter","March","Spring","April","Spring","May","Spring","June","Summer","July","Summer","August","Summer","September","Fall","October","Fall","November","Fall","December","Winter")</f>
        <v>Summer</v>
      </c>
      <c r="S160" s="13" t="s">
        <v>15</v>
      </c>
    </row>
    <row r="161" spans="2:19" x14ac:dyDescent="0.25">
      <c r="B161" s="14" t="s">
        <v>9</v>
      </c>
      <c r="C161" s="1" t="s">
        <v>19</v>
      </c>
      <c r="D161" s="4" t="s">
        <v>28</v>
      </c>
      <c r="E161" s="4" t="s">
        <v>34</v>
      </c>
      <c r="F161" s="11">
        <v>1570</v>
      </c>
      <c r="G161" s="8">
        <v>10</v>
      </c>
      <c r="H161" s="8">
        <v>125</v>
      </c>
      <c r="I161" s="8">
        <v>196250</v>
      </c>
      <c r="J161" s="8">
        <v>5887.5</v>
      </c>
      <c r="K161" s="8">
        <v>190362.5</v>
      </c>
      <c r="L161" s="8">
        <v>188400</v>
      </c>
      <c r="M161" s="8">
        <v>1962.5</v>
      </c>
      <c r="N161" s="25">
        <f>financials[[#This Row],[Profit]]/financials[[#This Row],[ Sales]]</f>
        <v>1.0309278350515464E-2</v>
      </c>
      <c r="O161" s="3">
        <v>41791</v>
      </c>
      <c r="P161" s="5">
        <v>6</v>
      </c>
      <c r="Q161" s="4" t="str">
        <f>TEXT(financials[[#This Row],[Date]],"MMMM")</f>
        <v>June</v>
      </c>
      <c r="R161" s="5" t="str">
        <f>_xlfn.SWITCH(financials[[#This Row],[Month Name]],"January","Winter","February","Winter","March","Spring","April","Spring","May","Spring","June","Summer","July","Summer","August","Summer","September","Fall","October","Fall","November","Fall","December","Winter")</f>
        <v>Summer</v>
      </c>
      <c r="S161" s="13" t="s">
        <v>15</v>
      </c>
    </row>
    <row r="162" spans="2:19" x14ac:dyDescent="0.25">
      <c r="B162" s="14" t="s">
        <v>11</v>
      </c>
      <c r="C162" s="1" t="s">
        <v>17</v>
      </c>
      <c r="D162" s="4" t="s">
        <v>28</v>
      </c>
      <c r="E162" s="4" t="s">
        <v>34</v>
      </c>
      <c r="F162" s="11">
        <v>1369.5</v>
      </c>
      <c r="G162" s="8">
        <v>10</v>
      </c>
      <c r="H162" s="8">
        <v>12</v>
      </c>
      <c r="I162" s="8">
        <v>16434</v>
      </c>
      <c r="J162" s="8">
        <v>493.02</v>
      </c>
      <c r="K162" s="8">
        <v>15940.98</v>
      </c>
      <c r="L162" s="8">
        <v>4108.5</v>
      </c>
      <c r="M162" s="8">
        <v>11832.48</v>
      </c>
      <c r="N162" s="25">
        <f>financials[[#This Row],[Profit]]/financials[[#This Row],[ Sales]]</f>
        <v>0.74226804123711343</v>
      </c>
      <c r="O162" s="3">
        <v>41821</v>
      </c>
      <c r="P162" s="5">
        <v>7</v>
      </c>
      <c r="Q162" s="4" t="str">
        <f>TEXT(financials[[#This Row],[Date]],"MMMM")</f>
        <v>July</v>
      </c>
      <c r="R162" s="5" t="str">
        <f>_xlfn.SWITCH(financials[[#This Row],[Month Name]],"January","Winter","February","Winter","March","Spring","April","Spring","May","Spring","June","Summer","July","Summer","August","Summer","September","Fall","October","Fall","November","Fall","December","Winter")</f>
        <v>Summer</v>
      </c>
      <c r="S162" s="13" t="s">
        <v>15</v>
      </c>
    </row>
    <row r="163" spans="2:19" x14ac:dyDescent="0.25">
      <c r="B163" s="14" t="s">
        <v>9</v>
      </c>
      <c r="C163" s="1" t="s">
        <v>16</v>
      </c>
      <c r="D163" s="4" t="s">
        <v>28</v>
      </c>
      <c r="E163" s="4" t="s">
        <v>34</v>
      </c>
      <c r="F163" s="11">
        <v>2009</v>
      </c>
      <c r="G163" s="8">
        <v>10</v>
      </c>
      <c r="H163" s="8">
        <v>125</v>
      </c>
      <c r="I163" s="8">
        <v>251125</v>
      </c>
      <c r="J163" s="8">
        <v>7533.75</v>
      </c>
      <c r="K163" s="8">
        <v>243591.25</v>
      </c>
      <c r="L163" s="8">
        <v>241080</v>
      </c>
      <c r="M163" s="8">
        <v>2511.25</v>
      </c>
      <c r="N163" s="25">
        <f>financials[[#This Row],[Profit]]/financials[[#This Row],[ Sales]]</f>
        <v>1.0309278350515464E-2</v>
      </c>
      <c r="O163" s="3">
        <v>41913</v>
      </c>
      <c r="P163" s="5">
        <v>10</v>
      </c>
      <c r="Q163" s="4" t="str">
        <f>TEXT(financials[[#This Row],[Date]],"MMMM")</f>
        <v>October</v>
      </c>
      <c r="R163" s="5" t="str">
        <f>_xlfn.SWITCH(financials[[#This Row],[Month Name]],"January","Winter","February","Winter","March","Spring","April","Spring","May","Spring","June","Summer","July","Summer","August","Summer","September","Fall","October","Fall","November","Fall","December","Winter")</f>
        <v>Fall</v>
      </c>
      <c r="S163" s="13" t="s">
        <v>15</v>
      </c>
    </row>
    <row r="164" spans="2:19" x14ac:dyDescent="0.25">
      <c r="B164" s="14" t="s">
        <v>8</v>
      </c>
      <c r="C164" s="1" t="s">
        <v>19</v>
      </c>
      <c r="D164" s="4" t="s">
        <v>28</v>
      </c>
      <c r="E164" s="4" t="s">
        <v>34</v>
      </c>
      <c r="F164" s="11">
        <v>1945</v>
      </c>
      <c r="G164" s="8">
        <v>10</v>
      </c>
      <c r="H164" s="8">
        <v>15</v>
      </c>
      <c r="I164" s="8">
        <v>29175</v>
      </c>
      <c r="J164" s="8">
        <v>875.25</v>
      </c>
      <c r="K164" s="8">
        <v>28299.75</v>
      </c>
      <c r="L164" s="8">
        <v>19450</v>
      </c>
      <c r="M164" s="8">
        <v>8849.75</v>
      </c>
      <c r="N164" s="25">
        <f>financials[[#This Row],[Profit]]/financials[[#This Row],[ Sales]]</f>
        <v>0.3127147766323024</v>
      </c>
      <c r="O164" s="3">
        <v>41548</v>
      </c>
      <c r="P164" s="5">
        <v>10</v>
      </c>
      <c r="Q164" s="4" t="str">
        <f>TEXT(financials[[#This Row],[Date]],"MMMM")</f>
        <v>October</v>
      </c>
      <c r="R164" s="5" t="str">
        <f>_xlfn.SWITCH(financials[[#This Row],[Month Name]],"January","Winter","February","Winter","March","Spring","April","Spring","May","Spring","June","Summer","July","Summer","August","Summer","September","Fall","October","Fall","November","Fall","December","Winter")</f>
        <v>Fall</v>
      </c>
      <c r="S164" s="13" t="s">
        <v>14</v>
      </c>
    </row>
    <row r="165" spans="2:19" x14ac:dyDescent="0.25">
      <c r="B165" s="14" t="s">
        <v>9</v>
      </c>
      <c r="C165" s="1" t="s">
        <v>18</v>
      </c>
      <c r="D165" s="4" t="s">
        <v>28</v>
      </c>
      <c r="E165" s="4" t="s">
        <v>34</v>
      </c>
      <c r="F165" s="11">
        <v>1287</v>
      </c>
      <c r="G165" s="8">
        <v>10</v>
      </c>
      <c r="H165" s="8">
        <v>125</v>
      </c>
      <c r="I165" s="8">
        <v>160875</v>
      </c>
      <c r="J165" s="8">
        <v>4826.25</v>
      </c>
      <c r="K165" s="8">
        <v>156048.75</v>
      </c>
      <c r="L165" s="8">
        <v>154440</v>
      </c>
      <c r="M165" s="8">
        <v>1608.75</v>
      </c>
      <c r="N165" s="25">
        <f>financials[[#This Row],[Profit]]/financials[[#This Row],[ Sales]]</f>
        <v>1.0309278350515464E-2</v>
      </c>
      <c r="O165" s="3">
        <v>41974</v>
      </c>
      <c r="P165" s="5">
        <v>12</v>
      </c>
      <c r="Q165" s="4" t="str">
        <f>TEXT(financials[[#This Row],[Date]],"MMMM")</f>
        <v>December</v>
      </c>
      <c r="R165" s="5" t="str">
        <f>_xlfn.SWITCH(financials[[#This Row],[Month Name]],"January","Winter","February","Winter","March","Spring","April","Spring","May","Spring","June","Summer","July","Summer","August","Summer","September","Fall","October","Fall","November","Fall","December","Winter")</f>
        <v>Winter</v>
      </c>
      <c r="S165" s="13" t="s">
        <v>15</v>
      </c>
    </row>
    <row r="166" spans="2:19" x14ac:dyDescent="0.25">
      <c r="B166" s="14" t="s">
        <v>9</v>
      </c>
      <c r="C166" s="1" t="s">
        <v>19</v>
      </c>
      <c r="D166" s="4" t="s">
        <v>28</v>
      </c>
      <c r="E166" s="4" t="s">
        <v>34</v>
      </c>
      <c r="F166" s="11">
        <v>1706</v>
      </c>
      <c r="G166" s="8">
        <v>10</v>
      </c>
      <c r="H166" s="8">
        <v>125</v>
      </c>
      <c r="I166" s="8">
        <v>213250</v>
      </c>
      <c r="J166" s="8">
        <v>6397.5</v>
      </c>
      <c r="K166" s="8">
        <v>206852.5</v>
      </c>
      <c r="L166" s="8">
        <v>204720</v>
      </c>
      <c r="M166" s="8">
        <v>2132.5</v>
      </c>
      <c r="N166" s="25">
        <f>financials[[#This Row],[Profit]]/financials[[#This Row],[ Sales]]</f>
        <v>1.0309278350515464E-2</v>
      </c>
      <c r="O166" s="3">
        <v>41974</v>
      </c>
      <c r="P166" s="5">
        <v>12</v>
      </c>
      <c r="Q166" s="4" t="str">
        <f>TEXT(financials[[#This Row],[Date]],"MMMM")</f>
        <v>December</v>
      </c>
      <c r="R166" s="5" t="str">
        <f>_xlfn.SWITCH(financials[[#This Row],[Month Name]],"January","Winter","February","Winter","March","Spring","April","Spring","May","Spring","June","Summer","July","Summer","August","Summer","September","Fall","October","Fall","November","Fall","December","Winter")</f>
        <v>Winter</v>
      </c>
      <c r="S166" s="13" t="s">
        <v>15</v>
      </c>
    </row>
    <row r="167" spans="2:19" x14ac:dyDescent="0.25">
      <c r="B167" s="14" t="s">
        <v>9</v>
      </c>
      <c r="C167" s="1" t="s">
        <v>16</v>
      </c>
      <c r="D167" s="4" t="s">
        <v>29</v>
      </c>
      <c r="E167" s="4" t="s">
        <v>34</v>
      </c>
      <c r="F167" s="11">
        <v>2009</v>
      </c>
      <c r="G167" s="8">
        <v>120</v>
      </c>
      <c r="H167" s="8">
        <v>125</v>
      </c>
      <c r="I167" s="8">
        <v>251125</v>
      </c>
      <c r="J167" s="8">
        <v>7533.75</v>
      </c>
      <c r="K167" s="8">
        <v>243591.25</v>
      </c>
      <c r="L167" s="8">
        <v>241080</v>
      </c>
      <c r="M167" s="8">
        <v>2511.25</v>
      </c>
      <c r="N167" s="25">
        <f>financials[[#This Row],[Profit]]/financials[[#This Row],[ Sales]]</f>
        <v>1.0309278350515464E-2</v>
      </c>
      <c r="O167" s="3">
        <v>41913</v>
      </c>
      <c r="P167" s="5">
        <v>10</v>
      </c>
      <c r="Q167" s="4" t="str">
        <f>TEXT(financials[[#This Row],[Date]],"MMMM")</f>
        <v>October</v>
      </c>
      <c r="R167" s="5" t="str">
        <f>_xlfn.SWITCH(financials[[#This Row],[Month Name]],"January","Winter","February","Winter","March","Spring","April","Spring","May","Spring","June","Summer","July","Summer","August","Summer","September","Fall","October","Fall","November","Fall","December","Winter")</f>
        <v>Fall</v>
      </c>
      <c r="S167" s="13" t="s">
        <v>15</v>
      </c>
    </row>
    <row r="168" spans="2:19" x14ac:dyDescent="0.25">
      <c r="B168" s="14" t="s">
        <v>7</v>
      </c>
      <c r="C168" s="1" t="s">
        <v>17</v>
      </c>
      <c r="D168" s="4" t="s">
        <v>30</v>
      </c>
      <c r="E168" s="4" t="s">
        <v>34</v>
      </c>
      <c r="F168" s="11">
        <v>2844</v>
      </c>
      <c r="G168" s="8">
        <v>250</v>
      </c>
      <c r="H168" s="8">
        <v>300</v>
      </c>
      <c r="I168" s="8">
        <v>853200</v>
      </c>
      <c r="J168" s="8">
        <v>25596</v>
      </c>
      <c r="K168" s="8">
        <v>827604</v>
      </c>
      <c r="L168" s="8">
        <v>711000</v>
      </c>
      <c r="M168" s="8">
        <v>116604</v>
      </c>
      <c r="N168" s="25">
        <f>financials[[#This Row],[Profit]]/financials[[#This Row],[ Sales]]</f>
        <v>0.14089347079037801</v>
      </c>
      <c r="O168" s="3">
        <v>41671</v>
      </c>
      <c r="P168" s="5">
        <v>2</v>
      </c>
      <c r="Q168" s="4" t="str">
        <f>TEXT(financials[[#This Row],[Date]],"MMMM")</f>
        <v>February</v>
      </c>
      <c r="R168" s="5" t="str">
        <f>_xlfn.SWITCH(financials[[#This Row],[Month Name]],"January","Winter","February","Winter","March","Spring","April","Spring","May","Spring","June","Summer","July","Summer","August","Summer","September","Fall","October","Fall","November","Fall","December","Winter")</f>
        <v>Winter</v>
      </c>
      <c r="S168" s="13" t="s">
        <v>15</v>
      </c>
    </row>
    <row r="169" spans="2:19" x14ac:dyDescent="0.25">
      <c r="B169" s="14" t="s">
        <v>11</v>
      </c>
      <c r="C169" s="1" t="s">
        <v>20</v>
      </c>
      <c r="D169" s="4" t="s">
        <v>30</v>
      </c>
      <c r="E169" s="4" t="s">
        <v>34</v>
      </c>
      <c r="F169" s="11">
        <v>1916</v>
      </c>
      <c r="G169" s="8">
        <v>250</v>
      </c>
      <c r="H169" s="8">
        <v>12</v>
      </c>
      <c r="I169" s="8">
        <v>22992</v>
      </c>
      <c r="J169" s="8">
        <v>689.76</v>
      </c>
      <c r="K169" s="8">
        <v>22302.240000000002</v>
      </c>
      <c r="L169" s="8">
        <v>5748</v>
      </c>
      <c r="M169" s="8">
        <v>16554.240000000002</v>
      </c>
      <c r="N169" s="25">
        <f>financials[[#This Row],[Profit]]/financials[[#This Row],[ Sales]]</f>
        <v>0.74226804123711343</v>
      </c>
      <c r="O169" s="3">
        <v>41730</v>
      </c>
      <c r="P169" s="5">
        <v>4</v>
      </c>
      <c r="Q169" s="4" t="str">
        <f>TEXT(financials[[#This Row],[Date]],"MMMM")</f>
        <v>April</v>
      </c>
      <c r="R169" s="5" t="str">
        <f>_xlfn.SWITCH(financials[[#This Row],[Month Name]],"January","Winter","February","Winter","March","Spring","April","Spring","May","Spring","June","Summer","July","Summer","August","Summer","September","Fall","October","Fall","November","Fall","December","Winter")</f>
        <v>Spring</v>
      </c>
      <c r="S169" s="13" t="s">
        <v>15</v>
      </c>
    </row>
    <row r="170" spans="2:19" x14ac:dyDescent="0.25">
      <c r="B170" s="14" t="s">
        <v>9</v>
      </c>
      <c r="C170" s="1" t="s">
        <v>19</v>
      </c>
      <c r="D170" s="4" t="s">
        <v>30</v>
      </c>
      <c r="E170" s="4" t="s">
        <v>34</v>
      </c>
      <c r="F170" s="11">
        <v>1570</v>
      </c>
      <c r="G170" s="8">
        <v>250</v>
      </c>
      <c r="H170" s="8">
        <v>125</v>
      </c>
      <c r="I170" s="8">
        <v>196250</v>
      </c>
      <c r="J170" s="8">
        <v>5887.5</v>
      </c>
      <c r="K170" s="8">
        <v>190362.5</v>
      </c>
      <c r="L170" s="8">
        <v>188400</v>
      </c>
      <c r="M170" s="8">
        <v>1962.5</v>
      </c>
      <c r="N170" s="25">
        <f>financials[[#This Row],[Profit]]/financials[[#This Row],[ Sales]]</f>
        <v>1.0309278350515464E-2</v>
      </c>
      <c r="O170" s="3">
        <v>41791</v>
      </c>
      <c r="P170" s="5">
        <v>6</v>
      </c>
      <c r="Q170" s="4" t="str">
        <f>TEXT(financials[[#This Row],[Date]],"MMMM")</f>
        <v>June</v>
      </c>
      <c r="R170" s="5" t="str">
        <f>_xlfn.SWITCH(financials[[#This Row],[Month Name]],"January","Winter","February","Winter","March","Spring","April","Spring","May","Spring","June","Summer","July","Summer","August","Summer","September","Fall","October","Fall","November","Fall","December","Winter")</f>
        <v>Summer</v>
      </c>
      <c r="S170" s="13" t="s">
        <v>15</v>
      </c>
    </row>
    <row r="171" spans="2:19" x14ac:dyDescent="0.25">
      <c r="B171" s="14" t="s">
        <v>7</v>
      </c>
      <c r="C171" s="1" t="s">
        <v>16</v>
      </c>
      <c r="D171" s="4" t="s">
        <v>30</v>
      </c>
      <c r="E171" s="4" t="s">
        <v>34</v>
      </c>
      <c r="F171" s="11">
        <v>1874</v>
      </c>
      <c r="G171" s="8">
        <v>250</v>
      </c>
      <c r="H171" s="8">
        <v>300</v>
      </c>
      <c r="I171" s="8">
        <v>562200</v>
      </c>
      <c r="J171" s="8">
        <v>16866</v>
      </c>
      <c r="K171" s="8">
        <v>545334</v>
      </c>
      <c r="L171" s="8">
        <v>468500</v>
      </c>
      <c r="M171" s="8">
        <v>76834</v>
      </c>
      <c r="N171" s="25">
        <f>financials[[#This Row],[Profit]]/financials[[#This Row],[ Sales]]</f>
        <v>0.14089347079037801</v>
      </c>
      <c r="O171" s="3">
        <v>41852</v>
      </c>
      <c r="P171" s="5">
        <v>8</v>
      </c>
      <c r="Q171" s="4" t="str">
        <f>TEXT(financials[[#This Row],[Date]],"MMMM")</f>
        <v>August</v>
      </c>
      <c r="R171" s="5" t="str">
        <f>_xlfn.SWITCH(financials[[#This Row],[Month Name]],"January","Winter","February","Winter","March","Spring","April","Spring","May","Spring","June","Summer","July","Summer","August","Summer","September","Fall","October","Fall","November","Fall","December","Winter")</f>
        <v>Summer</v>
      </c>
      <c r="S171" s="13" t="s">
        <v>15</v>
      </c>
    </row>
    <row r="172" spans="2:19" x14ac:dyDescent="0.25">
      <c r="B172" s="14" t="s">
        <v>10</v>
      </c>
      <c r="C172" s="1" t="s">
        <v>20</v>
      </c>
      <c r="D172" s="4" t="s">
        <v>30</v>
      </c>
      <c r="E172" s="4" t="s">
        <v>34</v>
      </c>
      <c r="F172" s="11">
        <v>1642</v>
      </c>
      <c r="G172" s="8">
        <v>250</v>
      </c>
      <c r="H172" s="8">
        <v>350</v>
      </c>
      <c r="I172" s="8">
        <v>574700</v>
      </c>
      <c r="J172" s="8">
        <v>17241</v>
      </c>
      <c r="K172" s="8">
        <v>557459</v>
      </c>
      <c r="L172" s="8">
        <v>426920</v>
      </c>
      <c r="M172" s="8">
        <v>130539</v>
      </c>
      <c r="N172" s="25">
        <f>financials[[#This Row],[Profit]]/financials[[#This Row],[ Sales]]</f>
        <v>0.2341678939617084</v>
      </c>
      <c r="O172" s="3">
        <v>41852</v>
      </c>
      <c r="P172" s="5">
        <v>8</v>
      </c>
      <c r="Q172" s="4" t="str">
        <f>TEXT(financials[[#This Row],[Date]],"MMMM")</f>
        <v>August</v>
      </c>
      <c r="R172" s="5" t="str">
        <f>_xlfn.SWITCH(financials[[#This Row],[Month Name]],"January","Winter","February","Winter","March","Spring","April","Spring","May","Spring","June","Summer","July","Summer","August","Summer","September","Fall","October","Fall","November","Fall","December","Winter")</f>
        <v>Summer</v>
      </c>
      <c r="S172" s="13" t="s">
        <v>15</v>
      </c>
    </row>
    <row r="173" spans="2:19" x14ac:dyDescent="0.25">
      <c r="B173" s="14" t="s">
        <v>8</v>
      </c>
      <c r="C173" s="1" t="s">
        <v>19</v>
      </c>
      <c r="D173" s="4" t="s">
        <v>30</v>
      </c>
      <c r="E173" s="4" t="s">
        <v>34</v>
      </c>
      <c r="F173" s="11">
        <v>1945</v>
      </c>
      <c r="G173" s="8">
        <v>250</v>
      </c>
      <c r="H173" s="8">
        <v>15</v>
      </c>
      <c r="I173" s="8">
        <v>29175</v>
      </c>
      <c r="J173" s="8">
        <v>875.25</v>
      </c>
      <c r="K173" s="8">
        <v>28299.75</v>
      </c>
      <c r="L173" s="8">
        <v>19450</v>
      </c>
      <c r="M173" s="8">
        <v>8849.75</v>
      </c>
      <c r="N173" s="25">
        <f>financials[[#This Row],[Profit]]/financials[[#This Row],[ Sales]]</f>
        <v>0.3127147766323024</v>
      </c>
      <c r="O173" s="3">
        <v>41548</v>
      </c>
      <c r="P173" s="5">
        <v>10</v>
      </c>
      <c r="Q173" s="4" t="str">
        <f>TEXT(financials[[#This Row],[Date]],"MMMM")</f>
        <v>October</v>
      </c>
      <c r="R173" s="5" t="str">
        <f>_xlfn.SWITCH(financials[[#This Row],[Month Name]],"January","Winter","February","Winter","March","Spring","April","Spring","May","Spring","June","Summer","July","Summer","August","Summer","September","Fall","October","Fall","November","Fall","December","Winter")</f>
        <v>Fall</v>
      </c>
      <c r="S173" s="13" t="s">
        <v>14</v>
      </c>
    </row>
    <row r="174" spans="2:19" x14ac:dyDescent="0.25">
      <c r="B174" s="14" t="s">
        <v>10</v>
      </c>
      <c r="C174" s="1" t="s">
        <v>16</v>
      </c>
      <c r="D174" s="4" t="s">
        <v>26</v>
      </c>
      <c r="E174" s="4" t="s">
        <v>34</v>
      </c>
      <c r="F174" s="11">
        <v>831</v>
      </c>
      <c r="G174" s="8">
        <v>3</v>
      </c>
      <c r="H174" s="8">
        <v>20</v>
      </c>
      <c r="I174" s="8">
        <v>16620</v>
      </c>
      <c r="J174" s="8">
        <v>498.6</v>
      </c>
      <c r="K174" s="8">
        <v>16121.4</v>
      </c>
      <c r="L174" s="8">
        <v>8310</v>
      </c>
      <c r="M174" s="8">
        <v>7811.4</v>
      </c>
      <c r="N174" s="25">
        <f>financials[[#This Row],[Profit]]/financials[[#This Row],[ Sales]]</f>
        <v>0.4845360824742268</v>
      </c>
      <c r="O174" s="3">
        <v>41760</v>
      </c>
      <c r="P174" s="5">
        <v>5</v>
      </c>
      <c r="Q174" s="4" t="str">
        <f>TEXT(financials[[#This Row],[Date]],"MMMM")</f>
        <v>May</v>
      </c>
      <c r="R174" s="5" t="str">
        <f>_xlfn.SWITCH(financials[[#This Row],[Month Name]],"January","Winter","February","Winter","March","Spring","April","Spring","May","Spring","June","Summer","July","Summer","August","Summer","September","Fall","October","Fall","November","Fall","December","Winter")</f>
        <v>Spring</v>
      </c>
      <c r="S174" s="13" t="s">
        <v>15</v>
      </c>
    </row>
    <row r="175" spans="2:19" x14ac:dyDescent="0.25">
      <c r="B175" s="14" t="s">
        <v>10</v>
      </c>
      <c r="C175" s="1" t="s">
        <v>20</v>
      </c>
      <c r="D175" s="4" t="s">
        <v>28</v>
      </c>
      <c r="E175" s="4" t="s">
        <v>34</v>
      </c>
      <c r="F175" s="11">
        <v>1760</v>
      </c>
      <c r="G175" s="8">
        <v>10</v>
      </c>
      <c r="H175" s="8">
        <v>7</v>
      </c>
      <c r="I175" s="8">
        <v>12320</v>
      </c>
      <c r="J175" s="8">
        <v>369.6</v>
      </c>
      <c r="K175" s="8">
        <v>11950.4</v>
      </c>
      <c r="L175" s="8">
        <v>8800</v>
      </c>
      <c r="M175" s="8">
        <v>3150.3999999999996</v>
      </c>
      <c r="N175" s="25">
        <f>financials[[#This Row],[Profit]]/financials[[#This Row],[ Sales]]</f>
        <v>0.2636229749631811</v>
      </c>
      <c r="O175" s="3">
        <v>41518</v>
      </c>
      <c r="P175" s="5">
        <v>9</v>
      </c>
      <c r="Q175" s="4" t="str">
        <f>TEXT(financials[[#This Row],[Date]],"MMMM")</f>
        <v>September</v>
      </c>
      <c r="R175" s="5" t="str">
        <f>_xlfn.SWITCH(financials[[#This Row],[Month Name]],"January","Winter","February","Winter","March","Spring","April","Spring","May","Spring","June","Summer","July","Summer","August","Summer","September","Fall","October","Fall","November","Fall","December","Winter")</f>
        <v>Fall</v>
      </c>
      <c r="S175" s="13" t="s">
        <v>14</v>
      </c>
    </row>
    <row r="176" spans="2:19" x14ac:dyDescent="0.25">
      <c r="B176" s="14" t="s">
        <v>10</v>
      </c>
      <c r="C176" s="1" t="s">
        <v>16</v>
      </c>
      <c r="D176" s="4" t="s">
        <v>29</v>
      </c>
      <c r="E176" s="4" t="s">
        <v>34</v>
      </c>
      <c r="F176" s="11">
        <v>3850.5</v>
      </c>
      <c r="G176" s="8">
        <v>120</v>
      </c>
      <c r="H176" s="8">
        <v>20</v>
      </c>
      <c r="I176" s="8">
        <v>77010</v>
      </c>
      <c r="J176" s="8">
        <v>2310.3000000000002</v>
      </c>
      <c r="K176" s="8">
        <v>74699.700000000012</v>
      </c>
      <c r="L176" s="8">
        <v>38505</v>
      </c>
      <c r="M176" s="8">
        <v>36194.700000000004</v>
      </c>
      <c r="N176" s="25">
        <f>financials[[#This Row],[Profit]]/financials[[#This Row],[ Sales]]</f>
        <v>0.4845360824742268</v>
      </c>
      <c r="O176" s="3">
        <v>41730</v>
      </c>
      <c r="P176" s="5">
        <v>4</v>
      </c>
      <c r="Q176" s="4" t="str">
        <f>TEXT(financials[[#This Row],[Date]],"MMMM")</f>
        <v>April</v>
      </c>
      <c r="R176" s="5" t="str">
        <f>_xlfn.SWITCH(financials[[#This Row],[Month Name]],"January","Winter","February","Winter","March","Spring","April","Spring","May","Spring","June","Summer","July","Summer","August","Summer","September","Fall","October","Fall","November","Fall","December","Winter")</f>
        <v>Spring</v>
      </c>
      <c r="S176" s="13" t="s">
        <v>15</v>
      </c>
    </row>
    <row r="177" spans="2:19" x14ac:dyDescent="0.25">
      <c r="B177" s="14" t="s">
        <v>11</v>
      </c>
      <c r="C177" s="1" t="s">
        <v>19</v>
      </c>
      <c r="D177" s="4" t="s">
        <v>30</v>
      </c>
      <c r="E177" s="4" t="s">
        <v>34</v>
      </c>
      <c r="F177" s="11">
        <v>2479</v>
      </c>
      <c r="G177" s="8">
        <v>250</v>
      </c>
      <c r="H177" s="8">
        <v>12</v>
      </c>
      <c r="I177" s="8">
        <v>29748</v>
      </c>
      <c r="J177" s="8">
        <v>892.44</v>
      </c>
      <c r="K177" s="8">
        <v>28855.56</v>
      </c>
      <c r="L177" s="8">
        <v>7437</v>
      </c>
      <c r="M177" s="8">
        <v>21418.560000000001</v>
      </c>
      <c r="N177" s="25">
        <f>financials[[#This Row],[Profit]]/financials[[#This Row],[ Sales]]</f>
        <v>0.74226804123711343</v>
      </c>
      <c r="O177" s="3">
        <v>41640</v>
      </c>
      <c r="P177" s="5">
        <v>1</v>
      </c>
      <c r="Q177" s="4" t="str">
        <f>TEXT(financials[[#This Row],[Date]],"MMMM")</f>
        <v>January</v>
      </c>
      <c r="R177" s="5" t="str">
        <f>_xlfn.SWITCH(financials[[#This Row],[Month Name]],"January","Winter","February","Winter","March","Spring","April","Spring","May","Spring","June","Summer","July","Summer","August","Summer","September","Fall","October","Fall","November","Fall","December","Winter")</f>
        <v>Winter</v>
      </c>
      <c r="S177" s="13" t="s">
        <v>15</v>
      </c>
    </row>
    <row r="178" spans="2:19" x14ac:dyDescent="0.25">
      <c r="B178" s="14" t="s">
        <v>8</v>
      </c>
      <c r="C178" s="1" t="s">
        <v>20</v>
      </c>
      <c r="D178" s="4" t="s">
        <v>27</v>
      </c>
      <c r="E178" s="4" t="s">
        <v>34</v>
      </c>
      <c r="F178" s="11">
        <v>2031</v>
      </c>
      <c r="G178" s="8">
        <v>5</v>
      </c>
      <c r="H178" s="8">
        <v>15</v>
      </c>
      <c r="I178" s="8">
        <v>30465</v>
      </c>
      <c r="J178" s="8">
        <v>1218.5999999999999</v>
      </c>
      <c r="K178" s="8">
        <v>29246.400000000001</v>
      </c>
      <c r="L178" s="8">
        <v>20310</v>
      </c>
      <c r="M178" s="8">
        <v>8936.4000000000015</v>
      </c>
      <c r="N178" s="25">
        <f>financials[[#This Row],[Profit]]/financials[[#This Row],[ Sales]]</f>
        <v>0.30555555555555558</v>
      </c>
      <c r="O178" s="3">
        <v>41913</v>
      </c>
      <c r="P178" s="5">
        <v>10</v>
      </c>
      <c r="Q178" s="4" t="str">
        <f>TEXT(financials[[#This Row],[Date]],"MMMM")</f>
        <v>October</v>
      </c>
      <c r="R178" s="5" t="str">
        <f>_xlfn.SWITCH(financials[[#This Row],[Month Name]],"January","Winter","February","Winter","March","Spring","April","Spring","May","Spring","June","Summer","July","Summer","August","Summer","September","Fall","October","Fall","November","Fall","December","Winter")</f>
        <v>Fall</v>
      </c>
      <c r="S178" s="13" t="s">
        <v>15</v>
      </c>
    </row>
    <row r="179" spans="2:19" x14ac:dyDescent="0.25">
      <c r="B179" s="14" t="s">
        <v>8</v>
      </c>
      <c r="C179" s="1" t="s">
        <v>20</v>
      </c>
      <c r="D179" s="4" t="s">
        <v>28</v>
      </c>
      <c r="E179" s="4" t="s">
        <v>34</v>
      </c>
      <c r="F179" s="11">
        <v>2031</v>
      </c>
      <c r="G179" s="8">
        <v>10</v>
      </c>
      <c r="H179" s="8">
        <v>15</v>
      </c>
      <c r="I179" s="8">
        <v>30465</v>
      </c>
      <c r="J179" s="8">
        <v>1218.5999999999999</v>
      </c>
      <c r="K179" s="8">
        <v>29246.400000000001</v>
      </c>
      <c r="L179" s="8">
        <v>20310</v>
      </c>
      <c r="M179" s="8">
        <v>8936.4000000000015</v>
      </c>
      <c r="N179" s="25">
        <f>financials[[#This Row],[Profit]]/financials[[#This Row],[ Sales]]</f>
        <v>0.30555555555555558</v>
      </c>
      <c r="O179" s="3">
        <v>41913</v>
      </c>
      <c r="P179" s="5">
        <v>10</v>
      </c>
      <c r="Q179" s="4" t="str">
        <f>TEXT(financials[[#This Row],[Date]],"MMMM")</f>
        <v>October</v>
      </c>
      <c r="R179" s="5" t="str">
        <f>_xlfn.SWITCH(financials[[#This Row],[Month Name]],"January","Winter","February","Winter","March","Spring","April","Spring","May","Spring","June","Summer","July","Summer","August","Summer","September","Fall","October","Fall","November","Fall","December","Winter")</f>
        <v>Fall</v>
      </c>
      <c r="S179" s="13" t="s">
        <v>15</v>
      </c>
    </row>
    <row r="180" spans="2:19" x14ac:dyDescent="0.25">
      <c r="B180" s="14" t="s">
        <v>8</v>
      </c>
      <c r="C180" s="1" t="s">
        <v>18</v>
      </c>
      <c r="D180" s="4" t="s">
        <v>28</v>
      </c>
      <c r="E180" s="4" t="s">
        <v>34</v>
      </c>
      <c r="F180" s="11">
        <v>2261</v>
      </c>
      <c r="G180" s="8">
        <v>10</v>
      </c>
      <c r="H180" s="8">
        <v>15</v>
      </c>
      <c r="I180" s="8">
        <v>33915</v>
      </c>
      <c r="J180" s="8">
        <v>1356.6</v>
      </c>
      <c r="K180" s="8">
        <v>32558.400000000001</v>
      </c>
      <c r="L180" s="8">
        <v>22610</v>
      </c>
      <c r="M180" s="8">
        <v>9948.4000000000015</v>
      </c>
      <c r="N180" s="25">
        <f>financials[[#This Row],[Profit]]/financials[[#This Row],[ Sales]]</f>
        <v>0.30555555555555558</v>
      </c>
      <c r="O180" s="3">
        <v>41609</v>
      </c>
      <c r="P180" s="5">
        <v>12</v>
      </c>
      <c r="Q180" s="4" t="str">
        <f>TEXT(financials[[#This Row],[Date]],"MMMM")</f>
        <v>December</v>
      </c>
      <c r="R180" s="5" t="str">
        <f>_xlfn.SWITCH(financials[[#This Row],[Month Name]],"January","Winter","February","Winter","March","Spring","April","Spring","May","Spring","June","Summer","July","Summer","August","Summer","September","Fall","October","Fall","November","Fall","December","Winter")</f>
        <v>Winter</v>
      </c>
      <c r="S180" s="13" t="s">
        <v>14</v>
      </c>
    </row>
    <row r="181" spans="2:19" x14ac:dyDescent="0.25">
      <c r="B181" s="14" t="s">
        <v>10</v>
      </c>
      <c r="C181" s="1" t="s">
        <v>17</v>
      </c>
      <c r="D181" s="4" t="s">
        <v>29</v>
      </c>
      <c r="E181" s="4" t="s">
        <v>34</v>
      </c>
      <c r="F181" s="11">
        <v>736</v>
      </c>
      <c r="G181" s="8">
        <v>120</v>
      </c>
      <c r="H181" s="8">
        <v>20</v>
      </c>
      <c r="I181" s="8">
        <v>14720</v>
      </c>
      <c r="J181" s="8">
        <v>588.79999999999995</v>
      </c>
      <c r="K181" s="8">
        <v>14131.2</v>
      </c>
      <c r="L181" s="8">
        <v>7360</v>
      </c>
      <c r="M181" s="8">
        <v>6771.2000000000007</v>
      </c>
      <c r="N181" s="25">
        <f>financials[[#This Row],[Profit]]/financials[[#This Row],[ Sales]]</f>
        <v>0.47916666666666669</v>
      </c>
      <c r="O181" s="3">
        <v>41518</v>
      </c>
      <c r="P181" s="5">
        <v>9</v>
      </c>
      <c r="Q181" s="4" t="str">
        <f>TEXT(financials[[#This Row],[Date]],"MMMM")</f>
        <v>September</v>
      </c>
      <c r="R181" s="5" t="str">
        <f>_xlfn.SWITCH(financials[[#This Row],[Month Name]],"January","Winter","February","Winter","March","Spring","April","Spring","May","Spring","June","Summer","July","Summer","August","Summer","September","Fall","October","Fall","November","Fall","December","Winter")</f>
        <v>Fall</v>
      </c>
      <c r="S181" s="13" t="s">
        <v>14</v>
      </c>
    </row>
    <row r="182" spans="2:19" x14ac:dyDescent="0.25">
      <c r="B182" s="14" t="s">
        <v>10</v>
      </c>
      <c r="C182" s="1" t="s">
        <v>16</v>
      </c>
      <c r="D182" s="4" t="s">
        <v>26</v>
      </c>
      <c r="E182" s="4" t="s">
        <v>34</v>
      </c>
      <c r="F182" s="11">
        <v>2851</v>
      </c>
      <c r="G182" s="8">
        <v>3</v>
      </c>
      <c r="H182" s="8">
        <v>7</v>
      </c>
      <c r="I182" s="8">
        <v>19957</v>
      </c>
      <c r="J182" s="8">
        <v>798.28</v>
      </c>
      <c r="K182" s="8">
        <v>19158.72</v>
      </c>
      <c r="L182" s="8">
        <v>14255</v>
      </c>
      <c r="M182" s="8">
        <v>4903.7200000000012</v>
      </c>
      <c r="N182" s="25">
        <f>financials[[#This Row],[Profit]]/financials[[#This Row],[ Sales]]</f>
        <v>0.25595238095238099</v>
      </c>
      <c r="O182" s="3">
        <v>41548</v>
      </c>
      <c r="P182" s="5">
        <v>10</v>
      </c>
      <c r="Q182" s="4" t="str">
        <f>TEXT(financials[[#This Row],[Date]],"MMMM")</f>
        <v>October</v>
      </c>
      <c r="R182" s="5" t="str">
        <f>_xlfn.SWITCH(financials[[#This Row],[Month Name]],"January","Winter","February","Winter","March","Spring","April","Spring","May","Spring","June","Summer","July","Summer","August","Summer","September","Fall","October","Fall","November","Fall","December","Winter")</f>
        <v>Fall</v>
      </c>
      <c r="S182" s="13" t="s">
        <v>14</v>
      </c>
    </row>
    <row r="183" spans="2:19" x14ac:dyDescent="0.25">
      <c r="B183" s="14" t="s">
        <v>7</v>
      </c>
      <c r="C183" s="1" t="s">
        <v>19</v>
      </c>
      <c r="D183" s="4" t="s">
        <v>26</v>
      </c>
      <c r="E183" s="4" t="s">
        <v>34</v>
      </c>
      <c r="F183" s="11">
        <v>2021</v>
      </c>
      <c r="G183" s="8">
        <v>3</v>
      </c>
      <c r="H183" s="8">
        <v>300</v>
      </c>
      <c r="I183" s="8">
        <v>606300</v>
      </c>
      <c r="J183" s="8">
        <v>24252</v>
      </c>
      <c r="K183" s="8">
        <v>582048</v>
      </c>
      <c r="L183" s="8">
        <v>505250</v>
      </c>
      <c r="M183" s="8">
        <v>76798</v>
      </c>
      <c r="N183" s="25">
        <f>financials[[#This Row],[Profit]]/financials[[#This Row],[ Sales]]</f>
        <v>0.13194444444444445</v>
      </c>
      <c r="O183" s="3">
        <v>41913</v>
      </c>
      <c r="P183" s="5">
        <v>10</v>
      </c>
      <c r="Q183" s="4" t="str">
        <f>TEXT(financials[[#This Row],[Date]],"MMMM")</f>
        <v>October</v>
      </c>
      <c r="R183" s="5" t="str">
        <f>_xlfn.SWITCH(financials[[#This Row],[Month Name]],"January","Winter","February","Winter","March","Spring","April","Spring","May","Spring","June","Summer","July","Summer","August","Summer","September","Fall","October","Fall","November","Fall","December","Winter")</f>
        <v>Fall</v>
      </c>
      <c r="S183" s="13" t="s">
        <v>15</v>
      </c>
    </row>
    <row r="184" spans="2:19" x14ac:dyDescent="0.25">
      <c r="B184" s="14" t="s">
        <v>10</v>
      </c>
      <c r="C184" s="1" t="s">
        <v>17</v>
      </c>
      <c r="D184" s="4" t="s">
        <v>26</v>
      </c>
      <c r="E184" s="4" t="s">
        <v>34</v>
      </c>
      <c r="F184" s="11">
        <v>274</v>
      </c>
      <c r="G184" s="8">
        <v>3</v>
      </c>
      <c r="H184" s="8">
        <v>350</v>
      </c>
      <c r="I184" s="8">
        <v>95900</v>
      </c>
      <c r="J184" s="8">
        <v>3836</v>
      </c>
      <c r="K184" s="8">
        <v>92064</v>
      </c>
      <c r="L184" s="8">
        <v>71240</v>
      </c>
      <c r="M184" s="8">
        <v>20824</v>
      </c>
      <c r="N184" s="25">
        <f>financials[[#This Row],[Profit]]/financials[[#This Row],[ Sales]]</f>
        <v>0.22619047619047619</v>
      </c>
      <c r="O184" s="3">
        <v>41974</v>
      </c>
      <c r="P184" s="5">
        <v>12</v>
      </c>
      <c r="Q184" s="4" t="str">
        <f>TEXT(financials[[#This Row],[Date]],"MMMM")</f>
        <v>December</v>
      </c>
      <c r="R184" s="5" t="str">
        <f>_xlfn.SWITCH(financials[[#This Row],[Month Name]],"January","Winter","February","Winter","March","Spring","April","Spring","May","Spring","June","Summer","July","Summer","August","Summer","September","Fall","October","Fall","November","Fall","December","Winter")</f>
        <v>Winter</v>
      </c>
      <c r="S184" s="13" t="s">
        <v>15</v>
      </c>
    </row>
    <row r="185" spans="2:19" x14ac:dyDescent="0.25">
      <c r="B185" s="14" t="s">
        <v>8</v>
      </c>
      <c r="C185" s="1" t="s">
        <v>16</v>
      </c>
      <c r="D185" s="4" t="s">
        <v>27</v>
      </c>
      <c r="E185" s="4" t="s">
        <v>34</v>
      </c>
      <c r="F185" s="11">
        <v>1967</v>
      </c>
      <c r="G185" s="8">
        <v>5</v>
      </c>
      <c r="H185" s="8">
        <v>15</v>
      </c>
      <c r="I185" s="8">
        <v>29505</v>
      </c>
      <c r="J185" s="8">
        <v>1180.2</v>
      </c>
      <c r="K185" s="8">
        <v>28324.799999999999</v>
      </c>
      <c r="L185" s="8">
        <v>19670</v>
      </c>
      <c r="M185" s="8">
        <v>8654.7999999999993</v>
      </c>
      <c r="N185" s="25">
        <f>financials[[#This Row],[Profit]]/financials[[#This Row],[ Sales]]</f>
        <v>0.30555555555555552</v>
      </c>
      <c r="O185" s="3">
        <v>41699</v>
      </c>
      <c r="P185" s="5">
        <v>3</v>
      </c>
      <c r="Q185" s="4" t="str">
        <f>TEXT(financials[[#This Row],[Date]],"MMMM")</f>
        <v>March</v>
      </c>
      <c r="R185" s="5" t="str">
        <f>_xlfn.SWITCH(financials[[#This Row],[Month Name]],"January","Winter","February","Winter","March","Spring","April","Spring","May","Spring","June","Summer","July","Summer","August","Summer","September","Fall","October","Fall","November","Fall","December","Winter")</f>
        <v>Spring</v>
      </c>
      <c r="S185" s="13" t="s">
        <v>15</v>
      </c>
    </row>
    <row r="186" spans="2:19" x14ac:dyDescent="0.25">
      <c r="B186" s="14" t="s">
        <v>7</v>
      </c>
      <c r="C186" s="1" t="s">
        <v>19</v>
      </c>
      <c r="D186" s="4" t="s">
        <v>27</v>
      </c>
      <c r="E186" s="4" t="s">
        <v>34</v>
      </c>
      <c r="F186" s="11">
        <v>1859</v>
      </c>
      <c r="G186" s="8">
        <v>5</v>
      </c>
      <c r="H186" s="8">
        <v>300</v>
      </c>
      <c r="I186" s="8">
        <v>557700</v>
      </c>
      <c r="J186" s="8">
        <v>22308</v>
      </c>
      <c r="K186" s="8">
        <v>535392</v>
      </c>
      <c r="L186" s="8">
        <v>464750</v>
      </c>
      <c r="M186" s="8">
        <v>70642</v>
      </c>
      <c r="N186" s="25">
        <f>financials[[#This Row],[Profit]]/financials[[#This Row],[ Sales]]</f>
        <v>0.13194444444444445</v>
      </c>
      <c r="O186" s="3">
        <v>41852</v>
      </c>
      <c r="P186" s="5">
        <v>8</v>
      </c>
      <c r="Q186" s="4" t="str">
        <f>TEXT(financials[[#This Row],[Date]],"MMMM")</f>
        <v>August</v>
      </c>
      <c r="R186" s="5" t="str">
        <f>_xlfn.SWITCH(financials[[#This Row],[Month Name]],"January","Winter","February","Winter","March","Spring","April","Spring","May","Spring","June","Summer","July","Summer","August","Summer","September","Fall","October","Fall","November","Fall","December","Winter")</f>
        <v>Summer</v>
      </c>
      <c r="S186" s="13" t="s">
        <v>15</v>
      </c>
    </row>
    <row r="187" spans="2:19" x14ac:dyDescent="0.25">
      <c r="B187" s="14" t="s">
        <v>10</v>
      </c>
      <c r="C187" s="1" t="s">
        <v>16</v>
      </c>
      <c r="D187" s="4" t="s">
        <v>27</v>
      </c>
      <c r="E187" s="4" t="s">
        <v>34</v>
      </c>
      <c r="F187" s="11">
        <v>2851</v>
      </c>
      <c r="G187" s="8">
        <v>5</v>
      </c>
      <c r="H187" s="8">
        <v>7</v>
      </c>
      <c r="I187" s="8">
        <v>19957</v>
      </c>
      <c r="J187" s="8">
        <v>798.28</v>
      </c>
      <c r="K187" s="8">
        <v>19158.72</v>
      </c>
      <c r="L187" s="8">
        <v>14255</v>
      </c>
      <c r="M187" s="8">
        <v>4903.7200000000012</v>
      </c>
      <c r="N187" s="25">
        <f>financials[[#This Row],[Profit]]/financials[[#This Row],[ Sales]]</f>
        <v>0.25595238095238099</v>
      </c>
      <c r="O187" s="3">
        <v>41548</v>
      </c>
      <c r="P187" s="5">
        <v>10</v>
      </c>
      <c r="Q187" s="4" t="str">
        <f>TEXT(financials[[#This Row],[Date]],"MMMM")</f>
        <v>October</v>
      </c>
      <c r="R187" s="5" t="str">
        <f>_xlfn.SWITCH(financials[[#This Row],[Month Name]],"January","Winter","February","Winter","March","Spring","April","Spring","May","Spring","June","Summer","July","Summer","August","Summer","September","Fall","October","Fall","November","Fall","December","Winter")</f>
        <v>Fall</v>
      </c>
      <c r="S187" s="13" t="s">
        <v>14</v>
      </c>
    </row>
    <row r="188" spans="2:19" x14ac:dyDescent="0.25">
      <c r="B188" s="14" t="s">
        <v>7</v>
      </c>
      <c r="C188" s="1" t="s">
        <v>19</v>
      </c>
      <c r="D188" s="4" t="s">
        <v>27</v>
      </c>
      <c r="E188" s="4" t="s">
        <v>34</v>
      </c>
      <c r="F188" s="11">
        <v>2021</v>
      </c>
      <c r="G188" s="8">
        <v>5</v>
      </c>
      <c r="H188" s="8">
        <v>300</v>
      </c>
      <c r="I188" s="8">
        <v>606300</v>
      </c>
      <c r="J188" s="8">
        <v>24252</v>
      </c>
      <c r="K188" s="8">
        <v>582048</v>
      </c>
      <c r="L188" s="8">
        <v>505250</v>
      </c>
      <c r="M188" s="8">
        <v>76798</v>
      </c>
      <c r="N188" s="25">
        <f>financials[[#This Row],[Profit]]/financials[[#This Row],[ Sales]]</f>
        <v>0.13194444444444445</v>
      </c>
      <c r="O188" s="3">
        <v>41913</v>
      </c>
      <c r="P188" s="5">
        <v>10</v>
      </c>
      <c r="Q188" s="4" t="str">
        <f>TEXT(financials[[#This Row],[Date]],"MMMM")</f>
        <v>October</v>
      </c>
      <c r="R188" s="5" t="str">
        <f>_xlfn.SWITCH(financials[[#This Row],[Month Name]],"January","Winter","February","Winter","March","Spring","April","Spring","May","Spring","June","Summer","July","Summer","August","Summer","September","Fall","October","Fall","November","Fall","December","Winter")</f>
        <v>Fall</v>
      </c>
      <c r="S188" s="13" t="s">
        <v>15</v>
      </c>
    </row>
    <row r="189" spans="2:19" x14ac:dyDescent="0.25">
      <c r="B189" s="14" t="s">
        <v>9</v>
      </c>
      <c r="C189" s="1" t="s">
        <v>20</v>
      </c>
      <c r="D189" s="4" t="s">
        <v>27</v>
      </c>
      <c r="E189" s="4" t="s">
        <v>34</v>
      </c>
      <c r="F189" s="11">
        <v>1138</v>
      </c>
      <c r="G189" s="8">
        <v>5</v>
      </c>
      <c r="H189" s="8">
        <v>125</v>
      </c>
      <c r="I189" s="8">
        <v>142250</v>
      </c>
      <c r="J189" s="8">
        <v>5690</v>
      </c>
      <c r="K189" s="8">
        <v>136560</v>
      </c>
      <c r="L189" s="8">
        <v>136560</v>
      </c>
      <c r="M189" s="8">
        <v>0</v>
      </c>
      <c r="N189" s="25">
        <f>financials[[#This Row],[Profit]]/financials[[#This Row],[ Sales]]</f>
        <v>0</v>
      </c>
      <c r="O189" s="3">
        <v>41974</v>
      </c>
      <c r="P189" s="5">
        <v>12</v>
      </c>
      <c r="Q189" s="4" t="str">
        <f>TEXT(financials[[#This Row],[Date]],"MMMM")</f>
        <v>December</v>
      </c>
      <c r="R189" s="5" t="str">
        <f>_xlfn.SWITCH(financials[[#This Row],[Month Name]],"January","Winter","February","Winter","March","Spring","April","Spring","May","Spring","June","Summer","July","Summer","August","Summer","September","Fall","October","Fall","November","Fall","December","Winter")</f>
        <v>Winter</v>
      </c>
      <c r="S189" s="13" t="s">
        <v>15</v>
      </c>
    </row>
    <row r="190" spans="2:19" x14ac:dyDescent="0.25">
      <c r="B190" s="14" t="s">
        <v>10</v>
      </c>
      <c r="C190" s="1" t="s">
        <v>16</v>
      </c>
      <c r="D190" s="4" t="s">
        <v>28</v>
      </c>
      <c r="E190" s="4" t="s">
        <v>34</v>
      </c>
      <c r="F190" s="11">
        <v>4251</v>
      </c>
      <c r="G190" s="8">
        <v>10</v>
      </c>
      <c r="H190" s="8">
        <v>7</v>
      </c>
      <c r="I190" s="8">
        <v>29757</v>
      </c>
      <c r="J190" s="8">
        <v>1190.28</v>
      </c>
      <c r="K190" s="8">
        <v>28566.720000000001</v>
      </c>
      <c r="L190" s="8">
        <v>21255</v>
      </c>
      <c r="M190" s="8">
        <v>7311.7199999999993</v>
      </c>
      <c r="N190" s="25">
        <f>financials[[#This Row],[Profit]]/financials[[#This Row],[ Sales]]</f>
        <v>0.25595238095238093</v>
      </c>
      <c r="O190" s="3">
        <v>41640</v>
      </c>
      <c r="P190" s="5">
        <v>1</v>
      </c>
      <c r="Q190" s="4" t="str">
        <f>TEXT(financials[[#This Row],[Date]],"MMMM")</f>
        <v>January</v>
      </c>
      <c r="R190" s="5" t="str">
        <f>_xlfn.SWITCH(financials[[#This Row],[Month Name]],"January","Winter","February","Winter","March","Spring","April","Spring","May","Spring","June","Summer","July","Summer","August","Summer","September","Fall","October","Fall","November","Fall","December","Winter")</f>
        <v>Winter</v>
      </c>
      <c r="S190" s="13" t="s">
        <v>15</v>
      </c>
    </row>
    <row r="191" spans="2:19" x14ac:dyDescent="0.25">
      <c r="B191" s="14" t="s">
        <v>9</v>
      </c>
      <c r="C191" s="1" t="s">
        <v>19</v>
      </c>
      <c r="D191" s="4" t="s">
        <v>28</v>
      </c>
      <c r="E191" s="4" t="s">
        <v>34</v>
      </c>
      <c r="F191" s="11">
        <v>795</v>
      </c>
      <c r="G191" s="8">
        <v>10</v>
      </c>
      <c r="H191" s="8">
        <v>125</v>
      </c>
      <c r="I191" s="8">
        <v>99375</v>
      </c>
      <c r="J191" s="8">
        <v>3975</v>
      </c>
      <c r="K191" s="8">
        <v>95400</v>
      </c>
      <c r="L191" s="8">
        <v>95400</v>
      </c>
      <c r="M191" s="8">
        <v>0</v>
      </c>
      <c r="N191" s="25">
        <f>financials[[#This Row],[Profit]]/financials[[#This Row],[ Sales]]</f>
        <v>0</v>
      </c>
      <c r="O191" s="3">
        <v>41699</v>
      </c>
      <c r="P191" s="5">
        <v>3</v>
      </c>
      <c r="Q191" s="4" t="str">
        <f>TEXT(financials[[#This Row],[Date]],"MMMM")</f>
        <v>March</v>
      </c>
      <c r="R191" s="5" t="str">
        <f>_xlfn.SWITCH(financials[[#This Row],[Month Name]],"January","Winter","February","Winter","March","Spring","April","Spring","May","Spring","June","Summer","July","Summer","August","Summer","September","Fall","October","Fall","November","Fall","December","Winter")</f>
        <v>Spring</v>
      </c>
      <c r="S191" s="13" t="s">
        <v>15</v>
      </c>
    </row>
    <row r="192" spans="2:19" x14ac:dyDescent="0.25">
      <c r="B192" s="14" t="s">
        <v>7</v>
      </c>
      <c r="C192" s="1" t="s">
        <v>19</v>
      </c>
      <c r="D192" s="4" t="s">
        <v>28</v>
      </c>
      <c r="E192" s="4" t="s">
        <v>34</v>
      </c>
      <c r="F192" s="11">
        <v>1414.5</v>
      </c>
      <c r="G192" s="8">
        <v>10</v>
      </c>
      <c r="H192" s="8">
        <v>300</v>
      </c>
      <c r="I192" s="8">
        <v>424350</v>
      </c>
      <c r="J192" s="8">
        <v>16974</v>
      </c>
      <c r="K192" s="8">
        <v>407376</v>
      </c>
      <c r="L192" s="8">
        <v>353625</v>
      </c>
      <c r="M192" s="8">
        <v>53751</v>
      </c>
      <c r="N192" s="25">
        <f>financials[[#This Row],[Profit]]/financials[[#This Row],[ Sales]]</f>
        <v>0.13194444444444445</v>
      </c>
      <c r="O192" s="3">
        <v>41730</v>
      </c>
      <c r="P192" s="5">
        <v>4</v>
      </c>
      <c r="Q192" s="4" t="str">
        <f>TEXT(financials[[#This Row],[Date]],"MMMM")</f>
        <v>April</v>
      </c>
      <c r="R192" s="5" t="str">
        <f>_xlfn.SWITCH(financials[[#This Row],[Month Name]],"January","Winter","February","Winter","March","Spring","April","Spring","May","Spring","June","Summer","July","Summer","August","Summer","September","Fall","October","Fall","November","Fall","December","Winter")</f>
        <v>Spring</v>
      </c>
      <c r="S192" s="13" t="s">
        <v>15</v>
      </c>
    </row>
    <row r="193" spans="2:19" x14ac:dyDescent="0.25">
      <c r="B193" s="14" t="s">
        <v>7</v>
      </c>
      <c r="C193" s="1" t="s">
        <v>17</v>
      </c>
      <c r="D193" s="4" t="s">
        <v>28</v>
      </c>
      <c r="E193" s="4" t="s">
        <v>34</v>
      </c>
      <c r="F193" s="11">
        <v>2918</v>
      </c>
      <c r="G193" s="8">
        <v>10</v>
      </c>
      <c r="H193" s="8">
        <v>300</v>
      </c>
      <c r="I193" s="8">
        <v>875400</v>
      </c>
      <c r="J193" s="8">
        <v>35016</v>
      </c>
      <c r="K193" s="8">
        <v>840384</v>
      </c>
      <c r="L193" s="8">
        <v>729500</v>
      </c>
      <c r="M193" s="8">
        <v>110884</v>
      </c>
      <c r="N193" s="25">
        <f>financials[[#This Row],[Profit]]/financials[[#This Row],[ Sales]]</f>
        <v>0.13194444444444445</v>
      </c>
      <c r="O193" s="3">
        <v>41760</v>
      </c>
      <c r="P193" s="5">
        <v>5</v>
      </c>
      <c r="Q193" s="4" t="str">
        <f>TEXT(financials[[#This Row],[Date]],"MMMM")</f>
        <v>May</v>
      </c>
      <c r="R193" s="5" t="str">
        <f>_xlfn.SWITCH(financials[[#This Row],[Month Name]],"January","Winter","February","Winter","March","Spring","April","Spring","May","Spring","June","Summer","July","Summer","August","Summer","September","Fall","October","Fall","November","Fall","December","Winter")</f>
        <v>Spring</v>
      </c>
      <c r="S193" s="13" t="s">
        <v>15</v>
      </c>
    </row>
    <row r="194" spans="2:19" x14ac:dyDescent="0.25">
      <c r="B194" s="14" t="s">
        <v>10</v>
      </c>
      <c r="C194" s="1" t="s">
        <v>17</v>
      </c>
      <c r="D194" s="4" t="s">
        <v>28</v>
      </c>
      <c r="E194" s="4" t="s">
        <v>34</v>
      </c>
      <c r="F194" s="11">
        <v>3450</v>
      </c>
      <c r="G194" s="8">
        <v>10</v>
      </c>
      <c r="H194" s="8">
        <v>350</v>
      </c>
      <c r="I194" s="8">
        <v>1207500</v>
      </c>
      <c r="J194" s="8">
        <v>48300</v>
      </c>
      <c r="K194" s="8">
        <v>1159200</v>
      </c>
      <c r="L194" s="8">
        <v>897000</v>
      </c>
      <c r="M194" s="8">
        <v>262200</v>
      </c>
      <c r="N194" s="25">
        <f>financials[[#This Row],[Profit]]/financials[[#This Row],[ Sales]]</f>
        <v>0.22619047619047619</v>
      </c>
      <c r="O194" s="3">
        <v>41821</v>
      </c>
      <c r="P194" s="5">
        <v>7</v>
      </c>
      <c r="Q194" s="4" t="str">
        <f>TEXT(financials[[#This Row],[Date]],"MMMM")</f>
        <v>July</v>
      </c>
      <c r="R194" s="5" t="str">
        <f>_xlfn.SWITCH(financials[[#This Row],[Month Name]],"January","Winter","February","Winter","March","Spring","April","Spring","May","Spring","June","Summer","July","Summer","August","Summer","September","Fall","October","Fall","November","Fall","December","Winter")</f>
        <v>Summer</v>
      </c>
      <c r="S194" s="13" t="s">
        <v>15</v>
      </c>
    </row>
    <row r="195" spans="2:19" x14ac:dyDescent="0.25">
      <c r="B195" s="14" t="s">
        <v>9</v>
      </c>
      <c r="C195" s="1" t="s">
        <v>18</v>
      </c>
      <c r="D195" s="4" t="s">
        <v>28</v>
      </c>
      <c r="E195" s="4" t="s">
        <v>34</v>
      </c>
      <c r="F195" s="11">
        <v>2988</v>
      </c>
      <c r="G195" s="8">
        <v>10</v>
      </c>
      <c r="H195" s="8">
        <v>125</v>
      </c>
      <c r="I195" s="8">
        <v>373500</v>
      </c>
      <c r="J195" s="8">
        <v>14940</v>
      </c>
      <c r="K195" s="8">
        <v>358560</v>
      </c>
      <c r="L195" s="8">
        <v>358560</v>
      </c>
      <c r="M195" s="8">
        <v>0</v>
      </c>
      <c r="N195" s="25">
        <f>financials[[#This Row],[Profit]]/financials[[#This Row],[ Sales]]</f>
        <v>0</v>
      </c>
      <c r="O195" s="3">
        <v>41821</v>
      </c>
      <c r="P195" s="5">
        <v>7</v>
      </c>
      <c r="Q195" s="4" t="str">
        <f>TEXT(financials[[#This Row],[Date]],"MMMM")</f>
        <v>July</v>
      </c>
      <c r="R195" s="5" t="str">
        <f>_xlfn.SWITCH(financials[[#This Row],[Month Name]],"January","Winter","February","Winter","March","Spring","April","Spring","May","Spring","June","Summer","July","Summer","August","Summer","September","Fall","October","Fall","November","Fall","December","Winter")</f>
        <v>Summer</v>
      </c>
      <c r="S195" s="13" t="s">
        <v>15</v>
      </c>
    </row>
    <row r="196" spans="2:19" x14ac:dyDescent="0.25">
      <c r="B196" s="14" t="s">
        <v>8</v>
      </c>
      <c r="C196" s="1" t="s">
        <v>16</v>
      </c>
      <c r="D196" s="4" t="s">
        <v>28</v>
      </c>
      <c r="E196" s="4" t="s">
        <v>34</v>
      </c>
      <c r="F196" s="11">
        <v>218</v>
      </c>
      <c r="G196" s="8">
        <v>10</v>
      </c>
      <c r="H196" s="8">
        <v>15</v>
      </c>
      <c r="I196" s="8">
        <v>3270</v>
      </c>
      <c r="J196" s="8">
        <v>130.80000000000001</v>
      </c>
      <c r="K196" s="8">
        <v>3139.2</v>
      </c>
      <c r="L196" s="8">
        <v>2180</v>
      </c>
      <c r="M196" s="8">
        <v>959.19999999999982</v>
      </c>
      <c r="N196" s="25">
        <f>financials[[#This Row],[Profit]]/financials[[#This Row],[ Sales]]</f>
        <v>0.30555555555555552</v>
      </c>
      <c r="O196" s="3">
        <v>41883</v>
      </c>
      <c r="P196" s="5">
        <v>9</v>
      </c>
      <c r="Q196" s="4" t="str">
        <f>TEXT(financials[[#This Row],[Date]],"MMMM")</f>
        <v>September</v>
      </c>
      <c r="R196" s="5" t="str">
        <f>_xlfn.SWITCH(financials[[#This Row],[Month Name]],"January","Winter","February","Winter","March","Spring","April","Spring","May","Spring","June","Summer","July","Summer","August","Summer","September","Fall","October","Fall","November","Fall","December","Winter")</f>
        <v>Fall</v>
      </c>
      <c r="S196" s="13" t="s">
        <v>15</v>
      </c>
    </row>
    <row r="197" spans="2:19" x14ac:dyDescent="0.25">
      <c r="B197" s="14" t="s">
        <v>10</v>
      </c>
      <c r="C197" s="1" t="s">
        <v>16</v>
      </c>
      <c r="D197" s="4" t="s">
        <v>28</v>
      </c>
      <c r="E197" s="4" t="s">
        <v>34</v>
      </c>
      <c r="F197" s="11">
        <v>2074</v>
      </c>
      <c r="G197" s="8">
        <v>10</v>
      </c>
      <c r="H197" s="8">
        <v>20</v>
      </c>
      <c r="I197" s="8">
        <v>41480</v>
      </c>
      <c r="J197" s="8">
        <v>1659.2</v>
      </c>
      <c r="K197" s="8">
        <v>39820.800000000003</v>
      </c>
      <c r="L197" s="8">
        <v>20740</v>
      </c>
      <c r="M197" s="8">
        <v>19080.800000000003</v>
      </c>
      <c r="N197" s="25">
        <f>financials[[#This Row],[Profit]]/financials[[#This Row],[ Sales]]</f>
        <v>0.47916666666666669</v>
      </c>
      <c r="O197" s="3">
        <v>41883</v>
      </c>
      <c r="P197" s="5">
        <v>9</v>
      </c>
      <c r="Q197" s="4" t="str">
        <f>TEXT(financials[[#This Row],[Date]],"MMMM")</f>
        <v>September</v>
      </c>
      <c r="R197" s="5" t="str">
        <f>_xlfn.SWITCH(financials[[#This Row],[Month Name]],"January","Winter","February","Winter","March","Spring","April","Spring","May","Spring","June","Summer","July","Summer","August","Summer","September","Fall","October","Fall","November","Fall","December","Winter")</f>
        <v>Fall</v>
      </c>
      <c r="S197" s="13" t="s">
        <v>15</v>
      </c>
    </row>
    <row r="198" spans="2:19" x14ac:dyDescent="0.25">
      <c r="B198" s="14" t="s">
        <v>10</v>
      </c>
      <c r="C198" s="1" t="s">
        <v>17</v>
      </c>
      <c r="D198" s="4" t="s">
        <v>28</v>
      </c>
      <c r="E198" s="4" t="s">
        <v>34</v>
      </c>
      <c r="F198" s="11">
        <v>1056</v>
      </c>
      <c r="G198" s="8">
        <v>10</v>
      </c>
      <c r="H198" s="8">
        <v>20</v>
      </c>
      <c r="I198" s="8">
        <v>21120</v>
      </c>
      <c r="J198" s="8">
        <v>844.8</v>
      </c>
      <c r="K198" s="8">
        <v>20275.2</v>
      </c>
      <c r="L198" s="8">
        <v>10560</v>
      </c>
      <c r="M198" s="8">
        <v>9715.2000000000007</v>
      </c>
      <c r="N198" s="25">
        <f>financials[[#This Row],[Profit]]/financials[[#This Row],[ Sales]]</f>
        <v>0.47916666666666669</v>
      </c>
      <c r="O198" s="3">
        <v>41883</v>
      </c>
      <c r="P198" s="5">
        <v>9</v>
      </c>
      <c r="Q198" s="4" t="str">
        <f>TEXT(financials[[#This Row],[Date]],"MMMM")</f>
        <v>September</v>
      </c>
      <c r="R198" s="5" t="str">
        <f>_xlfn.SWITCH(financials[[#This Row],[Month Name]],"January","Winter","February","Winter","March","Spring","April","Spring","May","Spring","June","Summer","July","Summer","August","Summer","September","Fall","October","Fall","November","Fall","December","Winter")</f>
        <v>Fall</v>
      </c>
      <c r="S198" s="13" t="s">
        <v>15</v>
      </c>
    </row>
    <row r="199" spans="2:19" x14ac:dyDescent="0.25">
      <c r="B199" s="14" t="s">
        <v>8</v>
      </c>
      <c r="C199" s="1" t="s">
        <v>17</v>
      </c>
      <c r="D199" s="4" t="s">
        <v>28</v>
      </c>
      <c r="E199" s="4" t="s">
        <v>34</v>
      </c>
      <c r="F199" s="11">
        <v>671</v>
      </c>
      <c r="G199" s="8">
        <v>10</v>
      </c>
      <c r="H199" s="8">
        <v>15</v>
      </c>
      <c r="I199" s="8">
        <v>10065</v>
      </c>
      <c r="J199" s="8">
        <v>402.6</v>
      </c>
      <c r="K199" s="8">
        <v>9662.4</v>
      </c>
      <c r="L199" s="8">
        <v>6710</v>
      </c>
      <c r="M199" s="8">
        <v>2952.3999999999996</v>
      </c>
      <c r="N199" s="25">
        <f>financials[[#This Row],[Profit]]/financials[[#This Row],[ Sales]]</f>
        <v>0.30555555555555552</v>
      </c>
      <c r="O199" s="3">
        <v>41548</v>
      </c>
      <c r="P199" s="5">
        <v>10</v>
      </c>
      <c r="Q199" s="4" t="str">
        <f>TEXT(financials[[#This Row],[Date]],"MMMM")</f>
        <v>October</v>
      </c>
      <c r="R199" s="5" t="str">
        <f>_xlfn.SWITCH(financials[[#This Row],[Month Name]],"January","Winter","February","Winter","March","Spring","April","Spring","May","Spring","June","Summer","July","Summer","August","Summer","September","Fall","October","Fall","November","Fall","December","Winter")</f>
        <v>Fall</v>
      </c>
      <c r="S199" s="13" t="s">
        <v>14</v>
      </c>
    </row>
    <row r="200" spans="2:19" x14ac:dyDescent="0.25">
      <c r="B200" s="14" t="s">
        <v>8</v>
      </c>
      <c r="C200" s="1" t="s">
        <v>20</v>
      </c>
      <c r="D200" s="4" t="s">
        <v>28</v>
      </c>
      <c r="E200" s="4" t="s">
        <v>34</v>
      </c>
      <c r="F200" s="11">
        <v>1514</v>
      </c>
      <c r="G200" s="8">
        <v>10</v>
      </c>
      <c r="H200" s="8">
        <v>15</v>
      </c>
      <c r="I200" s="8">
        <v>22710</v>
      </c>
      <c r="J200" s="8">
        <v>908.4</v>
      </c>
      <c r="K200" s="8">
        <v>21801.599999999999</v>
      </c>
      <c r="L200" s="8">
        <v>15140</v>
      </c>
      <c r="M200" s="8">
        <v>6661.5999999999985</v>
      </c>
      <c r="N200" s="25">
        <f>financials[[#This Row],[Profit]]/financials[[#This Row],[ Sales]]</f>
        <v>0.30555555555555552</v>
      </c>
      <c r="O200" s="3">
        <v>41548</v>
      </c>
      <c r="P200" s="5">
        <v>10</v>
      </c>
      <c r="Q200" s="4" t="str">
        <f>TEXT(financials[[#This Row],[Date]],"MMMM")</f>
        <v>October</v>
      </c>
      <c r="R200" s="5" t="str">
        <f>_xlfn.SWITCH(financials[[#This Row],[Month Name]],"January","Winter","February","Winter","March","Spring","April","Spring","May","Spring","June","Summer","July","Summer","August","Summer","September","Fall","October","Fall","November","Fall","December","Winter")</f>
        <v>Fall</v>
      </c>
      <c r="S200" s="13" t="s">
        <v>14</v>
      </c>
    </row>
    <row r="201" spans="2:19" x14ac:dyDescent="0.25">
      <c r="B201" s="14" t="s">
        <v>10</v>
      </c>
      <c r="C201" s="1" t="s">
        <v>17</v>
      </c>
      <c r="D201" s="4" t="s">
        <v>28</v>
      </c>
      <c r="E201" s="4" t="s">
        <v>34</v>
      </c>
      <c r="F201" s="11">
        <v>274</v>
      </c>
      <c r="G201" s="8">
        <v>10</v>
      </c>
      <c r="H201" s="8">
        <v>350</v>
      </c>
      <c r="I201" s="8">
        <v>95900</v>
      </c>
      <c r="J201" s="8">
        <v>3836</v>
      </c>
      <c r="K201" s="8">
        <v>92064</v>
      </c>
      <c r="L201" s="8">
        <v>71240</v>
      </c>
      <c r="M201" s="8">
        <v>20824</v>
      </c>
      <c r="N201" s="25">
        <f>financials[[#This Row],[Profit]]/financials[[#This Row],[ Sales]]</f>
        <v>0.22619047619047619</v>
      </c>
      <c r="O201" s="3">
        <v>41974</v>
      </c>
      <c r="P201" s="5">
        <v>12</v>
      </c>
      <c r="Q201" s="4" t="str">
        <f>TEXT(financials[[#This Row],[Date]],"MMMM")</f>
        <v>December</v>
      </c>
      <c r="R201" s="5" t="str">
        <f>_xlfn.SWITCH(financials[[#This Row],[Month Name]],"January","Winter","February","Winter","March","Spring","April","Spring","May","Spring","June","Summer","July","Summer","August","Summer","September","Fall","October","Fall","November","Fall","December","Winter")</f>
        <v>Winter</v>
      </c>
      <c r="S201" s="13" t="s">
        <v>15</v>
      </c>
    </row>
    <row r="202" spans="2:19" x14ac:dyDescent="0.25">
      <c r="B202" s="14" t="s">
        <v>9</v>
      </c>
      <c r="C202" s="1" t="s">
        <v>20</v>
      </c>
      <c r="D202" s="4" t="s">
        <v>28</v>
      </c>
      <c r="E202" s="4" t="s">
        <v>34</v>
      </c>
      <c r="F202" s="11">
        <v>1138</v>
      </c>
      <c r="G202" s="8">
        <v>10</v>
      </c>
      <c r="H202" s="8">
        <v>125</v>
      </c>
      <c r="I202" s="8">
        <v>142250</v>
      </c>
      <c r="J202" s="8">
        <v>5690</v>
      </c>
      <c r="K202" s="8">
        <v>136560</v>
      </c>
      <c r="L202" s="8">
        <v>136560</v>
      </c>
      <c r="M202" s="8">
        <v>0</v>
      </c>
      <c r="N202" s="25">
        <f>financials[[#This Row],[Profit]]/financials[[#This Row],[ Sales]]</f>
        <v>0</v>
      </c>
      <c r="O202" s="3">
        <v>41974</v>
      </c>
      <c r="P202" s="5">
        <v>12</v>
      </c>
      <c r="Q202" s="4" t="str">
        <f>TEXT(financials[[#This Row],[Date]],"MMMM")</f>
        <v>December</v>
      </c>
      <c r="R202" s="5" t="str">
        <f>_xlfn.SWITCH(financials[[#This Row],[Month Name]],"January","Winter","February","Winter","March","Spring","April","Spring","May","Spring","June","Summer","July","Summer","August","Summer","September","Fall","October","Fall","November","Fall","December","Winter")</f>
        <v>Winter</v>
      </c>
      <c r="S202" s="13" t="s">
        <v>15</v>
      </c>
    </row>
    <row r="203" spans="2:19" x14ac:dyDescent="0.25">
      <c r="B203" s="14" t="s">
        <v>11</v>
      </c>
      <c r="C203" s="1" t="s">
        <v>17</v>
      </c>
      <c r="D203" s="4" t="s">
        <v>29</v>
      </c>
      <c r="E203" s="4" t="s">
        <v>34</v>
      </c>
      <c r="F203" s="11">
        <v>1465</v>
      </c>
      <c r="G203" s="8">
        <v>120</v>
      </c>
      <c r="H203" s="8">
        <v>12</v>
      </c>
      <c r="I203" s="8">
        <v>17580</v>
      </c>
      <c r="J203" s="8">
        <v>703.2</v>
      </c>
      <c r="K203" s="8">
        <v>16876.8</v>
      </c>
      <c r="L203" s="8">
        <v>4395</v>
      </c>
      <c r="M203" s="8">
        <v>12481.8</v>
      </c>
      <c r="N203" s="25">
        <f>financials[[#This Row],[Profit]]/financials[[#This Row],[ Sales]]</f>
        <v>0.73958333333333337</v>
      </c>
      <c r="O203" s="3">
        <v>41699</v>
      </c>
      <c r="P203" s="5">
        <v>3</v>
      </c>
      <c r="Q203" s="4" t="str">
        <f>TEXT(financials[[#This Row],[Date]],"MMMM")</f>
        <v>March</v>
      </c>
      <c r="R203" s="5" t="str">
        <f>_xlfn.SWITCH(financials[[#This Row],[Month Name]],"January","Winter","February","Winter","March","Spring","April","Spring","May","Spring","June","Summer","July","Summer","August","Summer","September","Fall","October","Fall","November","Fall","December","Winter")</f>
        <v>Spring</v>
      </c>
      <c r="S203" s="13" t="s">
        <v>15</v>
      </c>
    </row>
    <row r="204" spans="2:19" x14ac:dyDescent="0.25">
      <c r="B204" s="14" t="s">
        <v>10</v>
      </c>
      <c r="C204" s="1" t="s">
        <v>16</v>
      </c>
      <c r="D204" s="4" t="s">
        <v>29</v>
      </c>
      <c r="E204" s="4" t="s">
        <v>34</v>
      </c>
      <c r="F204" s="11">
        <v>2646</v>
      </c>
      <c r="G204" s="8">
        <v>120</v>
      </c>
      <c r="H204" s="8">
        <v>20</v>
      </c>
      <c r="I204" s="8">
        <v>52920</v>
      </c>
      <c r="J204" s="8">
        <v>2116.8000000000002</v>
      </c>
      <c r="K204" s="8">
        <v>50803.199999999997</v>
      </c>
      <c r="L204" s="8">
        <v>26460</v>
      </c>
      <c r="M204" s="8">
        <v>24343.199999999997</v>
      </c>
      <c r="N204" s="25">
        <f>financials[[#This Row],[Profit]]/financials[[#This Row],[ Sales]]</f>
        <v>0.47916666666666663</v>
      </c>
      <c r="O204" s="3">
        <v>41518</v>
      </c>
      <c r="P204" s="5">
        <v>9</v>
      </c>
      <c r="Q204" s="4" t="str">
        <f>TEXT(financials[[#This Row],[Date]],"MMMM")</f>
        <v>September</v>
      </c>
      <c r="R204" s="5" t="str">
        <f>_xlfn.SWITCH(financials[[#This Row],[Month Name]],"January","Winter","February","Winter","March","Spring","April","Spring","May","Spring","June","Summer","July","Summer","August","Summer","September","Fall","October","Fall","November","Fall","December","Winter")</f>
        <v>Fall</v>
      </c>
      <c r="S204" s="13" t="s">
        <v>14</v>
      </c>
    </row>
    <row r="205" spans="2:19" x14ac:dyDescent="0.25">
      <c r="B205" s="14" t="s">
        <v>10</v>
      </c>
      <c r="C205" s="1" t="s">
        <v>18</v>
      </c>
      <c r="D205" s="4" t="s">
        <v>29</v>
      </c>
      <c r="E205" s="4" t="s">
        <v>34</v>
      </c>
      <c r="F205" s="11">
        <v>2177</v>
      </c>
      <c r="G205" s="8">
        <v>120</v>
      </c>
      <c r="H205" s="8">
        <v>350</v>
      </c>
      <c r="I205" s="8">
        <v>761950</v>
      </c>
      <c r="J205" s="8">
        <v>30478</v>
      </c>
      <c r="K205" s="8">
        <v>731472</v>
      </c>
      <c r="L205" s="8">
        <v>566020</v>
      </c>
      <c r="M205" s="8">
        <v>165452</v>
      </c>
      <c r="N205" s="25">
        <f>financials[[#This Row],[Profit]]/financials[[#This Row],[ Sales]]</f>
        <v>0.22619047619047619</v>
      </c>
      <c r="O205" s="3">
        <v>41913</v>
      </c>
      <c r="P205" s="5">
        <v>10</v>
      </c>
      <c r="Q205" s="4" t="str">
        <f>TEXT(financials[[#This Row],[Date]],"MMMM")</f>
        <v>October</v>
      </c>
      <c r="R205" s="5" t="str">
        <f>_xlfn.SWITCH(financials[[#This Row],[Month Name]],"January","Winter","February","Winter","March","Spring","April","Spring","May","Spring","June","Summer","July","Summer","August","Summer","September","Fall","October","Fall","November","Fall","December","Winter")</f>
        <v>Fall</v>
      </c>
      <c r="S205" s="13" t="s">
        <v>15</v>
      </c>
    </row>
    <row r="206" spans="2:19" x14ac:dyDescent="0.25">
      <c r="B206" s="14" t="s">
        <v>11</v>
      </c>
      <c r="C206" s="1" t="s">
        <v>18</v>
      </c>
      <c r="D206" s="4" t="s">
        <v>30</v>
      </c>
      <c r="E206" s="4" t="s">
        <v>34</v>
      </c>
      <c r="F206" s="11">
        <v>866</v>
      </c>
      <c r="G206" s="8">
        <v>250</v>
      </c>
      <c r="H206" s="8">
        <v>12</v>
      </c>
      <c r="I206" s="8">
        <v>10392</v>
      </c>
      <c r="J206" s="8">
        <v>415.68</v>
      </c>
      <c r="K206" s="8">
        <v>9976.32</v>
      </c>
      <c r="L206" s="8">
        <v>2598</v>
      </c>
      <c r="M206" s="8">
        <v>7378.32</v>
      </c>
      <c r="N206" s="25">
        <f>financials[[#This Row],[Profit]]/financials[[#This Row],[ Sales]]</f>
        <v>0.73958333333333337</v>
      </c>
      <c r="O206" s="3">
        <v>41760</v>
      </c>
      <c r="P206" s="5">
        <v>5</v>
      </c>
      <c r="Q206" s="4" t="str">
        <f>TEXT(financials[[#This Row],[Date]],"MMMM")</f>
        <v>May</v>
      </c>
      <c r="R206" s="5" t="str">
        <f>_xlfn.SWITCH(financials[[#This Row],[Month Name]],"January","Winter","February","Winter","March","Spring","April","Spring","May","Spring","June","Summer","July","Summer","August","Summer","September","Fall","October","Fall","November","Fall","December","Winter")</f>
        <v>Spring</v>
      </c>
      <c r="S206" s="13" t="s">
        <v>15</v>
      </c>
    </row>
    <row r="207" spans="2:19" x14ac:dyDescent="0.25">
      <c r="B207" s="14" t="s">
        <v>10</v>
      </c>
      <c r="C207" s="1" t="s">
        <v>17</v>
      </c>
      <c r="D207" s="4" t="s">
        <v>30</v>
      </c>
      <c r="E207" s="4" t="s">
        <v>34</v>
      </c>
      <c r="F207" s="11">
        <v>349</v>
      </c>
      <c r="G207" s="8">
        <v>250</v>
      </c>
      <c r="H207" s="8">
        <v>350</v>
      </c>
      <c r="I207" s="8">
        <v>122150</v>
      </c>
      <c r="J207" s="8">
        <v>4886</v>
      </c>
      <c r="K207" s="8">
        <v>117264</v>
      </c>
      <c r="L207" s="8">
        <v>90740</v>
      </c>
      <c r="M207" s="8">
        <v>26524</v>
      </c>
      <c r="N207" s="25">
        <f>financials[[#This Row],[Profit]]/financials[[#This Row],[ Sales]]</f>
        <v>0.22619047619047619</v>
      </c>
      <c r="O207" s="3">
        <v>41518</v>
      </c>
      <c r="P207" s="5">
        <v>9</v>
      </c>
      <c r="Q207" s="4" t="str">
        <f>TEXT(financials[[#This Row],[Date]],"MMMM")</f>
        <v>September</v>
      </c>
      <c r="R207" s="5" t="str">
        <f>_xlfn.SWITCH(financials[[#This Row],[Month Name]],"January","Winter","February","Winter","March","Spring","April","Spring","May","Spring","June","Summer","July","Summer","August","Summer","September","Fall","October","Fall","November","Fall","December","Winter")</f>
        <v>Fall</v>
      </c>
      <c r="S207" s="13" t="s">
        <v>14</v>
      </c>
    </row>
    <row r="208" spans="2:19" x14ac:dyDescent="0.25">
      <c r="B208" s="14" t="s">
        <v>10</v>
      </c>
      <c r="C208" s="1" t="s">
        <v>18</v>
      </c>
      <c r="D208" s="4" t="s">
        <v>30</v>
      </c>
      <c r="E208" s="4" t="s">
        <v>34</v>
      </c>
      <c r="F208" s="11">
        <v>2177</v>
      </c>
      <c r="G208" s="8">
        <v>250</v>
      </c>
      <c r="H208" s="8">
        <v>350</v>
      </c>
      <c r="I208" s="8">
        <v>761950</v>
      </c>
      <c r="J208" s="8">
        <v>30478</v>
      </c>
      <c r="K208" s="8">
        <v>731472</v>
      </c>
      <c r="L208" s="8">
        <v>566020</v>
      </c>
      <c r="M208" s="8">
        <v>165452</v>
      </c>
      <c r="N208" s="25">
        <f>financials[[#This Row],[Profit]]/financials[[#This Row],[ Sales]]</f>
        <v>0.22619047619047619</v>
      </c>
      <c r="O208" s="3">
        <v>41913</v>
      </c>
      <c r="P208" s="5">
        <v>10</v>
      </c>
      <c r="Q208" s="4" t="str">
        <f>TEXT(financials[[#This Row],[Date]],"MMMM")</f>
        <v>October</v>
      </c>
      <c r="R208" s="5" t="str">
        <f>_xlfn.SWITCH(financials[[#This Row],[Month Name]],"January","Winter","February","Winter","March","Spring","April","Spring","May","Spring","June","Summer","July","Summer","August","Summer","September","Fall","October","Fall","November","Fall","December","Winter")</f>
        <v>Fall</v>
      </c>
      <c r="S208" s="13" t="s">
        <v>15</v>
      </c>
    </row>
    <row r="209" spans="2:19" x14ac:dyDescent="0.25">
      <c r="B209" s="14" t="s">
        <v>8</v>
      </c>
      <c r="C209" s="1" t="s">
        <v>20</v>
      </c>
      <c r="D209" s="4" t="s">
        <v>30</v>
      </c>
      <c r="E209" s="4" t="s">
        <v>34</v>
      </c>
      <c r="F209" s="11">
        <v>1514</v>
      </c>
      <c r="G209" s="8">
        <v>250</v>
      </c>
      <c r="H209" s="8">
        <v>15</v>
      </c>
      <c r="I209" s="8">
        <v>22710</v>
      </c>
      <c r="J209" s="8">
        <v>908.4</v>
      </c>
      <c r="K209" s="8">
        <v>21801.599999999999</v>
      </c>
      <c r="L209" s="8">
        <v>15140</v>
      </c>
      <c r="M209" s="8">
        <v>6661.5999999999985</v>
      </c>
      <c r="N209" s="25">
        <f>financials[[#This Row],[Profit]]/financials[[#This Row],[ Sales]]</f>
        <v>0.30555555555555552</v>
      </c>
      <c r="O209" s="3">
        <v>41548</v>
      </c>
      <c r="P209" s="5">
        <v>10</v>
      </c>
      <c r="Q209" s="4" t="str">
        <f>TEXT(financials[[#This Row],[Date]],"MMMM")</f>
        <v>October</v>
      </c>
      <c r="R209" s="5" t="str">
        <f>_xlfn.SWITCH(financials[[#This Row],[Month Name]],"January","Winter","February","Winter","March","Spring","April","Spring","May","Spring","June","Summer","July","Summer","August","Summer","September","Fall","October","Fall","November","Fall","December","Winter")</f>
        <v>Fall</v>
      </c>
      <c r="S209" s="13" t="s">
        <v>14</v>
      </c>
    </row>
    <row r="210" spans="2:19" x14ac:dyDescent="0.25">
      <c r="B210" s="14" t="s">
        <v>10</v>
      </c>
      <c r="C210" s="1" t="s">
        <v>20</v>
      </c>
      <c r="D210" s="4" t="s">
        <v>31</v>
      </c>
      <c r="E210" s="4" t="s">
        <v>34</v>
      </c>
      <c r="F210" s="11">
        <v>1865</v>
      </c>
      <c r="G210" s="8">
        <v>260</v>
      </c>
      <c r="H210" s="8">
        <v>350</v>
      </c>
      <c r="I210" s="8">
        <v>652750</v>
      </c>
      <c r="J210" s="8">
        <v>26110</v>
      </c>
      <c r="K210" s="8">
        <v>626640</v>
      </c>
      <c r="L210" s="8">
        <v>484900</v>
      </c>
      <c r="M210" s="8">
        <v>141740</v>
      </c>
      <c r="N210" s="25">
        <f>financials[[#This Row],[Profit]]/financials[[#This Row],[ Sales]]</f>
        <v>0.22619047619047619</v>
      </c>
      <c r="O210" s="3">
        <v>41671</v>
      </c>
      <c r="P210" s="5">
        <v>2</v>
      </c>
      <c r="Q210" s="4" t="str">
        <f>TEXT(financials[[#This Row],[Date]],"MMMM")</f>
        <v>February</v>
      </c>
      <c r="R210" s="5" t="str">
        <f>_xlfn.SWITCH(financials[[#This Row],[Month Name]],"January","Winter","February","Winter","March","Spring","April","Spring","May","Spring","June","Summer","July","Summer","August","Summer","September","Fall","October","Fall","November","Fall","December","Winter")</f>
        <v>Winter</v>
      </c>
      <c r="S210" s="13" t="s">
        <v>15</v>
      </c>
    </row>
    <row r="211" spans="2:19" x14ac:dyDescent="0.25">
      <c r="B211" s="14" t="s">
        <v>9</v>
      </c>
      <c r="C211" s="1" t="s">
        <v>20</v>
      </c>
      <c r="D211" s="4" t="s">
        <v>31</v>
      </c>
      <c r="E211" s="4" t="s">
        <v>34</v>
      </c>
      <c r="F211" s="11">
        <v>1074</v>
      </c>
      <c r="G211" s="8">
        <v>260</v>
      </c>
      <c r="H211" s="8">
        <v>125</v>
      </c>
      <c r="I211" s="8">
        <v>134250</v>
      </c>
      <c r="J211" s="8">
        <v>5370</v>
      </c>
      <c r="K211" s="8">
        <v>128880</v>
      </c>
      <c r="L211" s="8">
        <v>128880</v>
      </c>
      <c r="M211" s="8">
        <v>0</v>
      </c>
      <c r="N211" s="25">
        <f>financials[[#This Row],[Profit]]/financials[[#This Row],[ Sales]]</f>
        <v>0</v>
      </c>
      <c r="O211" s="3">
        <v>41730</v>
      </c>
      <c r="P211" s="5">
        <v>4</v>
      </c>
      <c r="Q211" s="4" t="str">
        <f>TEXT(financials[[#This Row],[Date]],"MMMM")</f>
        <v>April</v>
      </c>
      <c r="R211" s="5" t="str">
        <f>_xlfn.SWITCH(financials[[#This Row],[Month Name]],"January","Winter","February","Winter","March","Spring","April","Spring","May","Spring","June","Summer","July","Summer","August","Summer","September","Fall","October","Fall","November","Fall","December","Winter")</f>
        <v>Spring</v>
      </c>
      <c r="S211" s="13" t="s">
        <v>15</v>
      </c>
    </row>
    <row r="212" spans="2:19" x14ac:dyDescent="0.25">
      <c r="B212" s="14" t="s">
        <v>10</v>
      </c>
      <c r="C212" s="1" t="s">
        <v>19</v>
      </c>
      <c r="D212" s="4" t="s">
        <v>31</v>
      </c>
      <c r="E212" s="4" t="s">
        <v>34</v>
      </c>
      <c r="F212" s="11">
        <v>1907</v>
      </c>
      <c r="G212" s="8">
        <v>260</v>
      </c>
      <c r="H212" s="8">
        <v>350</v>
      </c>
      <c r="I212" s="8">
        <v>667450</v>
      </c>
      <c r="J212" s="8">
        <v>26698</v>
      </c>
      <c r="K212" s="8">
        <v>640752</v>
      </c>
      <c r="L212" s="8">
        <v>495820</v>
      </c>
      <c r="M212" s="8">
        <v>144932</v>
      </c>
      <c r="N212" s="25">
        <f>financials[[#This Row],[Profit]]/financials[[#This Row],[ Sales]]</f>
        <v>0.22619047619047619</v>
      </c>
      <c r="O212" s="3">
        <v>41883</v>
      </c>
      <c r="P212" s="5">
        <v>9</v>
      </c>
      <c r="Q212" s="4" t="str">
        <f>TEXT(financials[[#This Row],[Date]],"MMMM")</f>
        <v>September</v>
      </c>
      <c r="R212" s="5" t="str">
        <f>_xlfn.SWITCH(financials[[#This Row],[Month Name]],"January","Winter","February","Winter","March","Spring","April","Spring","May","Spring","June","Summer","July","Summer","August","Summer","September","Fall","October","Fall","November","Fall","December","Winter")</f>
        <v>Fall</v>
      </c>
      <c r="S212" s="13" t="s">
        <v>15</v>
      </c>
    </row>
    <row r="213" spans="2:19" x14ac:dyDescent="0.25">
      <c r="B213" s="14" t="s">
        <v>8</v>
      </c>
      <c r="C213" s="1" t="s">
        <v>17</v>
      </c>
      <c r="D213" s="4" t="s">
        <v>31</v>
      </c>
      <c r="E213" s="4" t="s">
        <v>34</v>
      </c>
      <c r="F213" s="11">
        <v>671</v>
      </c>
      <c r="G213" s="8">
        <v>260</v>
      </c>
      <c r="H213" s="8">
        <v>15</v>
      </c>
      <c r="I213" s="8">
        <v>10065</v>
      </c>
      <c r="J213" s="8">
        <v>402.6</v>
      </c>
      <c r="K213" s="8">
        <v>9662.4</v>
      </c>
      <c r="L213" s="8">
        <v>6710</v>
      </c>
      <c r="M213" s="8">
        <v>2952.3999999999996</v>
      </c>
      <c r="N213" s="25">
        <f>financials[[#This Row],[Profit]]/financials[[#This Row],[ Sales]]</f>
        <v>0.30555555555555552</v>
      </c>
      <c r="O213" s="3">
        <v>41548</v>
      </c>
      <c r="P213" s="5">
        <v>10</v>
      </c>
      <c r="Q213" s="4" t="str">
        <f>TEXT(financials[[#This Row],[Date]],"MMMM")</f>
        <v>October</v>
      </c>
      <c r="R213" s="5" t="str">
        <f>_xlfn.SWITCH(financials[[#This Row],[Month Name]],"January","Winter","February","Winter","March","Spring","April","Spring","May","Spring","June","Summer","July","Summer","August","Summer","September","Fall","October","Fall","November","Fall","December","Winter")</f>
        <v>Fall</v>
      </c>
      <c r="S213" s="13" t="s">
        <v>14</v>
      </c>
    </row>
    <row r="214" spans="2:19" x14ac:dyDescent="0.25">
      <c r="B214" s="14" t="s">
        <v>10</v>
      </c>
      <c r="C214" s="1" t="s">
        <v>16</v>
      </c>
      <c r="D214" s="4" t="s">
        <v>31</v>
      </c>
      <c r="E214" s="4" t="s">
        <v>34</v>
      </c>
      <c r="F214" s="11">
        <v>1778</v>
      </c>
      <c r="G214" s="8">
        <v>260</v>
      </c>
      <c r="H214" s="8">
        <v>350</v>
      </c>
      <c r="I214" s="8">
        <v>622300</v>
      </c>
      <c r="J214" s="8">
        <v>24892</v>
      </c>
      <c r="K214" s="8">
        <v>597408</v>
      </c>
      <c r="L214" s="8">
        <v>462280</v>
      </c>
      <c r="M214" s="8">
        <v>135128</v>
      </c>
      <c r="N214" s="25">
        <f>financials[[#This Row],[Profit]]/financials[[#This Row],[ Sales]]</f>
        <v>0.22619047619047619</v>
      </c>
      <c r="O214" s="3">
        <v>41609</v>
      </c>
      <c r="P214" s="5">
        <v>12</v>
      </c>
      <c r="Q214" s="4" t="str">
        <f>TEXT(financials[[#This Row],[Date]],"MMMM")</f>
        <v>December</v>
      </c>
      <c r="R214" s="5" t="str">
        <f>_xlfn.SWITCH(financials[[#This Row],[Month Name]],"January","Winter","February","Winter","March","Spring","April","Spring","May","Spring","June","Summer","July","Summer","August","Summer","September","Fall","October","Fall","November","Fall","December","Winter")</f>
        <v>Winter</v>
      </c>
      <c r="S214" s="13" t="s">
        <v>14</v>
      </c>
    </row>
    <row r="215" spans="2:19" x14ac:dyDescent="0.25">
      <c r="B215" s="14" t="s">
        <v>10</v>
      </c>
      <c r="C215" s="1" t="s">
        <v>19</v>
      </c>
      <c r="D215" s="4" t="s">
        <v>27</v>
      </c>
      <c r="E215" s="4" t="s">
        <v>35</v>
      </c>
      <c r="F215" s="11">
        <v>1159</v>
      </c>
      <c r="G215" s="8">
        <v>5</v>
      </c>
      <c r="H215" s="8">
        <v>7</v>
      </c>
      <c r="I215" s="8">
        <v>8113</v>
      </c>
      <c r="J215" s="8">
        <v>405.65</v>
      </c>
      <c r="K215" s="8">
        <v>7707.35</v>
      </c>
      <c r="L215" s="8">
        <v>5795</v>
      </c>
      <c r="M215" s="8">
        <v>1912.3500000000004</v>
      </c>
      <c r="N215" s="25">
        <f>financials[[#This Row],[Profit]]/financials[[#This Row],[ Sales]]</f>
        <v>0.24812030075187974</v>
      </c>
      <c r="O215" s="3">
        <v>41548</v>
      </c>
      <c r="P215" s="5">
        <v>10</v>
      </c>
      <c r="Q215" s="4" t="str">
        <f>TEXT(financials[[#This Row],[Date]],"MMMM")</f>
        <v>October</v>
      </c>
      <c r="R215" s="5" t="str">
        <f>_xlfn.SWITCH(financials[[#This Row],[Month Name]],"January","Winter","February","Winter","March","Spring","April","Spring","May","Spring","June","Summer","July","Summer","August","Summer","September","Fall","October","Fall","November","Fall","December","Winter")</f>
        <v>Fall</v>
      </c>
      <c r="S215" s="13" t="s">
        <v>14</v>
      </c>
    </row>
    <row r="216" spans="2:19" x14ac:dyDescent="0.25">
      <c r="B216" s="14" t="s">
        <v>10</v>
      </c>
      <c r="C216" s="1" t="s">
        <v>19</v>
      </c>
      <c r="D216" s="4" t="s">
        <v>28</v>
      </c>
      <c r="E216" s="4" t="s">
        <v>35</v>
      </c>
      <c r="F216" s="11">
        <v>1372</v>
      </c>
      <c r="G216" s="8">
        <v>10</v>
      </c>
      <c r="H216" s="8">
        <v>7</v>
      </c>
      <c r="I216" s="8">
        <v>9604</v>
      </c>
      <c r="J216" s="8">
        <v>480.2</v>
      </c>
      <c r="K216" s="8">
        <v>9123.7999999999993</v>
      </c>
      <c r="L216" s="8">
        <v>6860</v>
      </c>
      <c r="M216" s="8">
        <v>2263.7999999999993</v>
      </c>
      <c r="N216" s="25">
        <f>financials[[#This Row],[Profit]]/financials[[#This Row],[ Sales]]</f>
        <v>0.24812030075187963</v>
      </c>
      <c r="O216" s="3">
        <v>41640</v>
      </c>
      <c r="P216" s="5">
        <v>1</v>
      </c>
      <c r="Q216" s="4" t="str">
        <f>TEXT(financials[[#This Row],[Date]],"MMMM")</f>
        <v>January</v>
      </c>
      <c r="R216" s="5" t="str">
        <f>_xlfn.SWITCH(financials[[#This Row],[Month Name]],"January","Winter","February","Winter","March","Spring","April","Spring","May","Spring","June","Summer","July","Summer","August","Summer","September","Fall","October","Fall","November","Fall","December","Winter")</f>
        <v>Winter</v>
      </c>
      <c r="S216" s="13" t="s">
        <v>15</v>
      </c>
    </row>
    <row r="217" spans="2:19" x14ac:dyDescent="0.25">
      <c r="B217" s="14" t="s">
        <v>10</v>
      </c>
      <c r="C217" s="1" t="s">
        <v>16</v>
      </c>
      <c r="D217" s="4" t="s">
        <v>28</v>
      </c>
      <c r="E217" s="4" t="s">
        <v>35</v>
      </c>
      <c r="F217" s="11">
        <v>2349</v>
      </c>
      <c r="G217" s="8">
        <v>10</v>
      </c>
      <c r="H217" s="8">
        <v>7</v>
      </c>
      <c r="I217" s="8">
        <v>16443</v>
      </c>
      <c r="J217" s="8">
        <v>822.15</v>
      </c>
      <c r="K217" s="8">
        <v>15620.85</v>
      </c>
      <c r="L217" s="8">
        <v>11745</v>
      </c>
      <c r="M217" s="8">
        <v>3875.8500000000004</v>
      </c>
      <c r="N217" s="25">
        <f>financials[[#This Row],[Profit]]/financials[[#This Row],[ Sales]]</f>
        <v>0.24812030075187971</v>
      </c>
      <c r="O217" s="3">
        <v>41518</v>
      </c>
      <c r="P217" s="5">
        <v>9</v>
      </c>
      <c r="Q217" s="4" t="str">
        <f>TEXT(financials[[#This Row],[Date]],"MMMM")</f>
        <v>September</v>
      </c>
      <c r="R217" s="5" t="str">
        <f>_xlfn.SWITCH(financials[[#This Row],[Month Name]],"January","Winter","February","Winter","March","Spring","April","Spring","May","Spring","June","Summer","July","Summer","August","Summer","September","Fall","October","Fall","November","Fall","December","Winter")</f>
        <v>Fall</v>
      </c>
      <c r="S217" s="13" t="s">
        <v>14</v>
      </c>
    </row>
    <row r="218" spans="2:19" x14ac:dyDescent="0.25">
      <c r="B218" s="14" t="s">
        <v>10</v>
      </c>
      <c r="C218" s="1" t="s">
        <v>20</v>
      </c>
      <c r="D218" s="4" t="s">
        <v>28</v>
      </c>
      <c r="E218" s="4" t="s">
        <v>35</v>
      </c>
      <c r="F218" s="11">
        <v>2689</v>
      </c>
      <c r="G218" s="8">
        <v>10</v>
      </c>
      <c r="H218" s="8">
        <v>7</v>
      </c>
      <c r="I218" s="8">
        <v>18823</v>
      </c>
      <c r="J218" s="8">
        <v>941.15</v>
      </c>
      <c r="K218" s="8">
        <v>17881.849999999999</v>
      </c>
      <c r="L218" s="8">
        <v>13445</v>
      </c>
      <c r="M218" s="8">
        <v>4436.8499999999985</v>
      </c>
      <c r="N218" s="25">
        <f>financials[[#This Row],[Profit]]/financials[[#This Row],[ Sales]]</f>
        <v>0.24812030075187963</v>
      </c>
      <c r="O218" s="3">
        <v>41913</v>
      </c>
      <c r="P218" s="5">
        <v>10</v>
      </c>
      <c r="Q218" s="4" t="str">
        <f>TEXT(financials[[#This Row],[Date]],"MMMM")</f>
        <v>October</v>
      </c>
      <c r="R218" s="5" t="str">
        <f>_xlfn.SWITCH(financials[[#This Row],[Month Name]],"January","Winter","February","Winter","March","Spring","April","Spring","May","Spring","June","Summer","July","Summer","August","Summer","September","Fall","October","Fall","November","Fall","December","Winter")</f>
        <v>Fall</v>
      </c>
      <c r="S218" s="13" t="s">
        <v>15</v>
      </c>
    </row>
    <row r="219" spans="2:19" x14ac:dyDescent="0.25">
      <c r="B219" s="14" t="s">
        <v>11</v>
      </c>
      <c r="C219" s="1" t="s">
        <v>16</v>
      </c>
      <c r="D219" s="4" t="s">
        <v>28</v>
      </c>
      <c r="E219" s="4" t="s">
        <v>35</v>
      </c>
      <c r="F219" s="11">
        <v>2431</v>
      </c>
      <c r="G219" s="8">
        <v>10</v>
      </c>
      <c r="H219" s="8">
        <v>12</v>
      </c>
      <c r="I219" s="8">
        <v>29172</v>
      </c>
      <c r="J219" s="8">
        <v>1458.6</v>
      </c>
      <c r="K219" s="8">
        <v>27713.4</v>
      </c>
      <c r="L219" s="8">
        <v>7293</v>
      </c>
      <c r="M219" s="8">
        <v>20420.400000000001</v>
      </c>
      <c r="N219" s="25">
        <f>financials[[#This Row],[Profit]]/financials[[#This Row],[ Sales]]</f>
        <v>0.73684210526315785</v>
      </c>
      <c r="O219" s="3">
        <v>41974</v>
      </c>
      <c r="P219" s="5">
        <v>12</v>
      </c>
      <c r="Q219" s="4" t="str">
        <f>TEXT(financials[[#This Row],[Date]],"MMMM")</f>
        <v>December</v>
      </c>
      <c r="R219" s="5" t="str">
        <f>_xlfn.SWITCH(financials[[#This Row],[Month Name]],"January","Winter","February","Winter","March","Spring","April","Spring","May","Spring","June","Summer","July","Summer","August","Summer","September","Fall","October","Fall","November","Fall","December","Winter")</f>
        <v>Winter</v>
      </c>
      <c r="S219" s="13" t="s">
        <v>15</v>
      </c>
    </row>
    <row r="220" spans="2:19" x14ac:dyDescent="0.25">
      <c r="B220" s="14" t="s">
        <v>11</v>
      </c>
      <c r="C220" s="1" t="s">
        <v>16</v>
      </c>
      <c r="D220" s="4" t="s">
        <v>29</v>
      </c>
      <c r="E220" s="4" t="s">
        <v>35</v>
      </c>
      <c r="F220" s="11">
        <v>2431</v>
      </c>
      <c r="G220" s="8">
        <v>120</v>
      </c>
      <c r="H220" s="8">
        <v>12</v>
      </c>
      <c r="I220" s="8">
        <v>29172</v>
      </c>
      <c r="J220" s="8">
        <v>1458.6</v>
      </c>
      <c r="K220" s="8">
        <v>27713.4</v>
      </c>
      <c r="L220" s="8">
        <v>7293</v>
      </c>
      <c r="M220" s="8">
        <v>20420.400000000001</v>
      </c>
      <c r="N220" s="25">
        <f>financials[[#This Row],[Profit]]/financials[[#This Row],[ Sales]]</f>
        <v>0.73684210526315785</v>
      </c>
      <c r="O220" s="3">
        <v>41974</v>
      </c>
      <c r="P220" s="5">
        <v>12</v>
      </c>
      <c r="Q220" s="4" t="str">
        <f>TEXT(financials[[#This Row],[Date]],"MMMM")</f>
        <v>December</v>
      </c>
      <c r="R220" s="5" t="str">
        <f>_xlfn.SWITCH(financials[[#This Row],[Month Name]],"January","Winter","February","Winter","March","Spring","April","Spring","May","Spring","June","Summer","July","Summer","August","Summer","September","Fall","October","Fall","November","Fall","December","Winter")</f>
        <v>Winter</v>
      </c>
      <c r="S220" s="13" t="s">
        <v>15</v>
      </c>
    </row>
    <row r="221" spans="2:19" x14ac:dyDescent="0.25">
      <c r="B221" s="14" t="s">
        <v>10</v>
      </c>
      <c r="C221" s="1" t="s">
        <v>20</v>
      </c>
      <c r="D221" s="4" t="s">
        <v>30</v>
      </c>
      <c r="E221" s="4" t="s">
        <v>35</v>
      </c>
      <c r="F221" s="11">
        <v>2689</v>
      </c>
      <c r="G221" s="8">
        <v>250</v>
      </c>
      <c r="H221" s="8">
        <v>7</v>
      </c>
      <c r="I221" s="8">
        <v>18823</v>
      </c>
      <c r="J221" s="8">
        <v>941.15</v>
      </c>
      <c r="K221" s="8">
        <v>17881.849999999999</v>
      </c>
      <c r="L221" s="8">
        <v>13445</v>
      </c>
      <c r="M221" s="8">
        <v>4436.8499999999985</v>
      </c>
      <c r="N221" s="25">
        <f>financials[[#This Row],[Profit]]/financials[[#This Row],[ Sales]]</f>
        <v>0.24812030075187963</v>
      </c>
      <c r="O221" s="3">
        <v>41913</v>
      </c>
      <c r="P221" s="5">
        <v>10</v>
      </c>
      <c r="Q221" s="4" t="str">
        <f>TEXT(financials[[#This Row],[Date]],"MMMM")</f>
        <v>October</v>
      </c>
      <c r="R221" s="5" t="str">
        <f>_xlfn.SWITCH(financials[[#This Row],[Month Name]],"January","Winter","February","Winter","March","Spring","April","Spring","May","Spring","June","Summer","July","Summer","August","Summer","September","Fall","October","Fall","November","Fall","December","Winter")</f>
        <v>Fall</v>
      </c>
      <c r="S221" s="13" t="s">
        <v>15</v>
      </c>
    </row>
    <row r="222" spans="2:19" x14ac:dyDescent="0.25">
      <c r="B222" s="14" t="s">
        <v>10</v>
      </c>
      <c r="C222" s="1" t="s">
        <v>20</v>
      </c>
      <c r="D222" s="4" t="s">
        <v>31</v>
      </c>
      <c r="E222" s="4" t="s">
        <v>35</v>
      </c>
      <c r="F222" s="11">
        <v>1683</v>
      </c>
      <c r="G222" s="8">
        <v>260</v>
      </c>
      <c r="H222" s="8">
        <v>7</v>
      </c>
      <c r="I222" s="8">
        <v>11781</v>
      </c>
      <c r="J222" s="8">
        <v>589.04999999999995</v>
      </c>
      <c r="K222" s="8">
        <v>11191.95</v>
      </c>
      <c r="L222" s="8">
        <v>8415</v>
      </c>
      <c r="M222" s="8">
        <v>2776.9500000000007</v>
      </c>
      <c r="N222" s="25">
        <f>financials[[#This Row],[Profit]]/financials[[#This Row],[ Sales]]</f>
        <v>0.24812030075187974</v>
      </c>
      <c r="O222" s="3">
        <v>41821</v>
      </c>
      <c r="P222" s="5">
        <v>7</v>
      </c>
      <c r="Q222" s="4" t="str">
        <f>TEXT(financials[[#This Row],[Date]],"MMMM")</f>
        <v>July</v>
      </c>
      <c r="R222" s="5" t="str">
        <f>_xlfn.SWITCH(financials[[#This Row],[Month Name]],"January","Winter","February","Winter","March","Spring","April","Spring","May","Spring","June","Summer","July","Summer","August","Summer","September","Fall","October","Fall","November","Fall","December","Winter")</f>
        <v>Summer</v>
      </c>
      <c r="S222" s="13" t="s">
        <v>15</v>
      </c>
    </row>
    <row r="223" spans="2:19" x14ac:dyDescent="0.25">
      <c r="B223" s="14" t="s">
        <v>11</v>
      </c>
      <c r="C223" s="1" t="s">
        <v>20</v>
      </c>
      <c r="D223" s="4" t="s">
        <v>31</v>
      </c>
      <c r="E223" s="4" t="s">
        <v>35</v>
      </c>
      <c r="F223" s="11">
        <v>1123</v>
      </c>
      <c r="G223" s="8">
        <v>260</v>
      </c>
      <c r="H223" s="8">
        <v>12</v>
      </c>
      <c r="I223" s="8">
        <v>13476</v>
      </c>
      <c r="J223" s="8">
        <v>673.8</v>
      </c>
      <c r="K223" s="8">
        <v>12802.2</v>
      </c>
      <c r="L223" s="8">
        <v>3369</v>
      </c>
      <c r="M223" s="8">
        <v>9433.2000000000007</v>
      </c>
      <c r="N223" s="25">
        <f>financials[[#This Row],[Profit]]/financials[[#This Row],[ Sales]]</f>
        <v>0.73684210526315796</v>
      </c>
      <c r="O223" s="3">
        <v>41852</v>
      </c>
      <c r="P223" s="5">
        <v>8</v>
      </c>
      <c r="Q223" s="4" t="str">
        <f>TEXT(financials[[#This Row],[Date]],"MMMM")</f>
        <v>August</v>
      </c>
      <c r="R223" s="5" t="str">
        <f>_xlfn.SWITCH(financials[[#This Row],[Month Name]],"January","Winter","February","Winter","March","Spring","April","Spring","May","Spring","June","Summer","July","Summer","August","Summer","September","Fall","October","Fall","November","Fall","December","Winter")</f>
        <v>Summer</v>
      </c>
      <c r="S223" s="13" t="s">
        <v>15</v>
      </c>
    </row>
    <row r="224" spans="2:19" x14ac:dyDescent="0.25">
      <c r="B224" s="14" t="s">
        <v>10</v>
      </c>
      <c r="C224" s="1" t="s">
        <v>19</v>
      </c>
      <c r="D224" s="4" t="s">
        <v>31</v>
      </c>
      <c r="E224" s="4" t="s">
        <v>35</v>
      </c>
      <c r="F224" s="11">
        <v>1159</v>
      </c>
      <c r="G224" s="8">
        <v>260</v>
      </c>
      <c r="H224" s="8">
        <v>7</v>
      </c>
      <c r="I224" s="8">
        <v>8113</v>
      </c>
      <c r="J224" s="8">
        <v>405.65</v>
      </c>
      <c r="K224" s="8">
        <v>7707.35</v>
      </c>
      <c r="L224" s="8">
        <v>5795</v>
      </c>
      <c r="M224" s="8">
        <v>1912.3500000000004</v>
      </c>
      <c r="N224" s="25">
        <f>financials[[#This Row],[Profit]]/financials[[#This Row],[ Sales]]</f>
        <v>0.24812030075187974</v>
      </c>
      <c r="O224" s="3">
        <v>41548</v>
      </c>
      <c r="P224" s="5">
        <v>10</v>
      </c>
      <c r="Q224" s="4" t="str">
        <f>TEXT(financials[[#This Row],[Date]],"MMMM")</f>
        <v>October</v>
      </c>
      <c r="R224" s="5" t="str">
        <f>_xlfn.SWITCH(financials[[#This Row],[Month Name]],"January","Winter","February","Winter","March","Spring","April","Spring","May","Spring","June","Summer","July","Summer","August","Summer","September","Fall","October","Fall","November","Fall","December","Winter")</f>
        <v>Fall</v>
      </c>
      <c r="S224" s="13" t="s">
        <v>14</v>
      </c>
    </row>
    <row r="225" spans="2:19" x14ac:dyDescent="0.25">
      <c r="B225" s="14" t="s">
        <v>11</v>
      </c>
      <c r="C225" s="1" t="s">
        <v>18</v>
      </c>
      <c r="D225" s="4" t="s">
        <v>26</v>
      </c>
      <c r="E225" s="4" t="s">
        <v>35</v>
      </c>
      <c r="F225" s="11">
        <v>1865</v>
      </c>
      <c r="G225" s="8">
        <v>3</v>
      </c>
      <c r="H225" s="8">
        <v>12</v>
      </c>
      <c r="I225" s="8">
        <v>22380</v>
      </c>
      <c r="J225" s="8">
        <v>1119</v>
      </c>
      <c r="K225" s="8">
        <v>21261</v>
      </c>
      <c r="L225" s="8">
        <v>5595</v>
      </c>
      <c r="M225" s="8">
        <v>15666</v>
      </c>
      <c r="N225" s="25">
        <f>financials[[#This Row],[Profit]]/financials[[#This Row],[ Sales]]</f>
        <v>0.73684210526315785</v>
      </c>
      <c r="O225" s="3">
        <v>41671</v>
      </c>
      <c r="P225" s="5">
        <v>2</v>
      </c>
      <c r="Q225" s="4" t="str">
        <f>TEXT(financials[[#This Row],[Date]],"MMMM")</f>
        <v>February</v>
      </c>
      <c r="R225" s="5" t="str">
        <f>_xlfn.SWITCH(financials[[#This Row],[Month Name]],"January","Winter","February","Winter","March","Spring","April","Spring","May","Spring","June","Summer","July","Summer","August","Summer","September","Fall","October","Fall","November","Fall","December","Winter")</f>
        <v>Winter</v>
      </c>
      <c r="S225" s="13" t="s">
        <v>15</v>
      </c>
    </row>
    <row r="226" spans="2:19" x14ac:dyDescent="0.25">
      <c r="B226" s="14" t="s">
        <v>11</v>
      </c>
      <c r="C226" s="1" t="s">
        <v>19</v>
      </c>
      <c r="D226" s="4" t="s">
        <v>26</v>
      </c>
      <c r="E226" s="4" t="s">
        <v>35</v>
      </c>
      <c r="F226" s="11">
        <v>1116</v>
      </c>
      <c r="G226" s="8">
        <v>3</v>
      </c>
      <c r="H226" s="8">
        <v>12</v>
      </c>
      <c r="I226" s="8">
        <v>13392</v>
      </c>
      <c r="J226" s="8">
        <v>669.6</v>
      </c>
      <c r="K226" s="8">
        <v>12722.4</v>
      </c>
      <c r="L226" s="8">
        <v>3348</v>
      </c>
      <c r="M226" s="8">
        <v>9374.4</v>
      </c>
      <c r="N226" s="25">
        <f>financials[[#This Row],[Profit]]/financials[[#This Row],[ Sales]]</f>
        <v>0.73684210526315785</v>
      </c>
      <c r="O226" s="3">
        <v>41671</v>
      </c>
      <c r="P226" s="5">
        <v>2</v>
      </c>
      <c r="Q226" s="4" t="str">
        <f>TEXT(financials[[#This Row],[Date]],"MMMM")</f>
        <v>February</v>
      </c>
      <c r="R226" s="5" t="str">
        <f>_xlfn.SWITCH(financials[[#This Row],[Month Name]],"January","Winter","February","Winter","March","Spring","April","Spring","May","Spring","June","Summer","July","Summer","August","Summer","September","Fall","October","Fall","November","Fall","December","Winter")</f>
        <v>Winter</v>
      </c>
      <c r="S226" s="13" t="s">
        <v>15</v>
      </c>
    </row>
    <row r="227" spans="2:19" x14ac:dyDescent="0.25">
      <c r="B227" s="14" t="s">
        <v>10</v>
      </c>
      <c r="C227" s="1" t="s">
        <v>18</v>
      </c>
      <c r="D227" s="4" t="s">
        <v>26</v>
      </c>
      <c r="E227" s="4" t="s">
        <v>35</v>
      </c>
      <c r="F227" s="11">
        <v>1563</v>
      </c>
      <c r="G227" s="8">
        <v>3</v>
      </c>
      <c r="H227" s="8">
        <v>20</v>
      </c>
      <c r="I227" s="8">
        <v>31260</v>
      </c>
      <c r="J227" s="8">
        <v>1563</v>
      </c>
      <c r="K227" s="8">
        <v>29697</v>
      </c>
      <c r="L227" s="8">
        <v>15630</v>
      </c>
      <c r="M227" s="8">
        <v>14067</v>
      </c>
      <c r="N227" s="25">
        <f>financials[[#This Row],[Profit]]/financials[[#This Row],[ Sales]]</f>
        <v>0.47368421052631576</v>
      </c>
      <c r="O227" s="3">
        <v>41760</v>
      </c>
      <c r="P227" s="5">
        <v>5</v>
      </c>
      <c r="Q227" s="4" t="str">
        <f>TEXT(financials[[#This Row],[Date]],"MMMM")</f>
        <v>May</v>
      </c>
      <c r="R227" s="5" t="str">
        <f>_xlfn.SWITCH(financials[[#This Row],[Month Name]],"January","Winter","February","Winter","March","Spring","April","Spring","May","Spring","June","Summer","July","Summer","August","Summer","September","Fall","October","Fall","November","Fall","December","Winter")</f>
        <v>Spring</v>
      </c>
      <c r="S227" s="13" t="s">
        <v>15</v>
      </c>
    </row>
    <row r="228" spans="2:19" x14ac:dyDescent="0.25">
      <c r="B228" s="14" t="s">
        <v>7</v>
      </c>
      <c r="C228" s="1" t="s">
        <v>17</v>
      </c>
      <c r="D228" s="4" t="s">
        <v>26</v>
      </c>
      <c r="E228" s="4" t="s">
        <v>35</v>
      </c>
      <c r="F228" s="11">
        <v>991</v>
      </c>
      <c r="G228" s="8">
        <v>3</v>
      </c>
      <c r="H228" s="8">
        <v>300</v>
      </c>
      <c r="I228" s="8">
        <v>297300</v>
      </c>
      <c r="J228" s="8">
        <v>14865</v>
      </c>
      <c r="K228" s="8">
        <v>282435</v>
      </c>
      <c r="L228" s="8">
        <v>247750</v>
      </c>
      <c r="M228" s="8">
        <v>34685</v>
      </c>
      <c r="N228" s="25">
        <f>financials[[#This Row],[Profit]]/financials[[#This Row],[ Sales]]</f>
        <v>0.12280701754385964</v>
      </c>
      <c r="O228" s="3">
        <v>41791</v>
      </c>
      <c r="P228" s="5">
        <v>6</v>
      </c>
      <c r="Q228" s="4" t="str">
        <f>TEXT(financials[[#This Row],[Date]],"MMMM")</f>
        <v>June</v>
      </c>
      <c r="R228" s="5" t="str">
        <f>_xlfn.SWITCH(financials[[#This Row],[Month Name]],"January","Winter","February","Winter","March","Spring","April","Spring","May","Spring","June","Summer","July","Summer","August","Summer","September","Fall","October","Fall","November","Fall","December","Winter")</f>
        <v>Summer</v>
      </c>
      <c r="S228" s="13" t="s">
        <v>15</v>
      </c>
    </row>
    <row r="229" spans="2:19" x14ac:dyDescent="0.25">
      <c r="B229" s="14" t="s">
        <v>10</v>
      </c>
      <c r="C229" s="1" t="s">
        <v>19</v>
      </c>
      <c r="D229" s="4" t="s">
        <v>26</v>
      </c>
      <c r="E229" s="4" t="s">
        <v>35</v>
      </c>
      <c r="F229" s="11">
        <v>1016</v>
      </c>
      <c r="G229" s="8">
        <v>3</v>
      </c>
      <c r="H229" s="8">
        <v>7</v>
      </c>
      <c r="I229" s="8">
        <v>7112</v>
      </c>
      <c r="J229" s="8">
        <v>355.6</v>
      </c>
      <c r="K229" s="8">
        <v>6756.4</v>
      </c>
      <c r="L229" s="8">
        <v>5080</v>
      </c>
      <c r="M229" s="8">
        <v>1676.3999999999996</v>
      </c>
      <c r="N229" s="25">
        <f>financials[[#This Row],[Profit]]/financials[[#This Row],[ Sales]]</f>
        <v>0.24812030075187966</v>
      </c>
      <c r="O229" s="3">
        <v>41579</v>
      </c>
      <c r="P229" s="5">
        <v>11</v>
      </c>
      <c r="Q229" s="4" t="str">
        <f>TEXT(financials[[#This Row],[Date]],"MMMM")</f>
        <v>November</v>
      </c>
      <c r="R229" s="5" t="str">
        <f>_xlfn.SWITCH(financials[[#This Row],[Month Name]],"January","Winter","February","Winter","March","Spring","April","Spring","May","Spring","June","Summer","July","Summer","August","Summer","September","Fall","October","Fall","November","Fall","December","Winter")</f>
        <v>Fall</v>
      </c>
      <c r="S229" s="13" t="s">
        <v>14</v>
      </c>
    </row>
    <row r="230" spans="2:19" x14ac:dyDescent="0.25">
      <c r="B230" s="14" t="s">
        <v>8</v>
      </c>
      <c r="C230" s="1" t="s">
        <v>20</v>
      </c>
      <c r="D230" s="4" t="s">
        <v>26</v>
      </c>
      <c r="E230" s="4" t="s">
        <v>35</v>
      </c>
      <c r="F230" s="11">
        <v>2791</v>
      </c>
      <c r="G230" s="8">
        <v>3</v>
      </c>
      <c r="H230" s="8">
        <v>15</v>
      </c>
      <c r="I230" s="8">
        <v>41865</v>
      </c>
      <c r="J230" s="8">
        <v>2093.25</v>
      </c>
      <c r="K230" s="8">
        <v>39771.75</v>
      </c>
      <c r="L230" s="8">
        <v>27910</v>
      </c>
      <c r="M230" s="8">
        <v>11861.75</v>
      </c>
      <c r="N230" s="25">
        <f>financials[[#This Row],[Profit]]/financials[[#This Row],[ Sales]]</f>
        <v>0.2982456140350877</v>
      </c>
      <c r="O230" s="3">
        <v>41944</v>
      </c>
      <c r="P230" s="5">
        <v>11</v>
      </c>
      <c r="Q230" s="4" t="str">
        <f>TEXT(financials[[#This Row],[Date]],"MMMM")</f>
        <v>November</v>
      </c>
      <c r="R230" s="5" t="str">
        <f>_xlfn.SWITCH(financials[[#This Row],[Month Name]],"January","Winter","February","Winter","March","Spring","April","Spring","May","Spring","June","Summer","July","Summer","August","Summer","September","Fall","October","Fall","November","Fall","December","Winter")</f>
        <v>Fall</v>
      </c>
      <c r="S230" s="13" t="s">
        <v>15</v>
      </c>
    </row>
    <row r="231" spans="2:19" x14ac:dyDescent="0.25">
      <c r="B231" s="14" t="s">
        <v>10</v>
      </c>
      <c r="C231" s="1" t="s">
        <v>17</v>
      </c>
      <c r="D231" s="4" t="s">
        <v>26</v>
      </c>
      <c r="E231" s="4" t="s">
        <v>35</v>
      </c>
      <c r="F231" s="11">
        <v>570</v>
      </c>
      <c r="G231" s="8">
        <v>3</v>
      </c>
      <c r="H231" s="8">
        <v>7</v>
      </c>
      <c r="I231" s="8">
        <v>3990</v>
      </c>
      <c r="J231" s="8">
        <v>199.5</v>
      </c>
      <c r="K231" s="8">
        <v>3790.5</v>
      </c>
      <c r="L231" s="8">
        <v>2850</v>
      </c>
      <c r="M231" s="8">
        <v>940.5</v>
      </c>
      <c r="N231" s="25">
        <f>financials[[#This Row],[Profit]]/financials[[#This Row],[ Sales]]</f>
        <v>0.24812030075187969</v>
      </c>
      <c r="O231" s="3">
        <v>41974</v>
      </c>
      <c r="P231" s="5">
        <v>12</v>
      </c>
      <c r="Q231" s="4" t="str">
        <f>TEXT(financials[[#This Row],[Date]],"MMMM")</f>
        <v>December</v>
      </c>
      <c r="R231" s="5" t="str">
        <f>_xlfn.SWITCH(financials[[#This Row],[Month Name]],"January","Winter","February","Winter","March","Spring","April","Spring","May","Spring","June","Summer","July","Summer","August","Summer","September","Fall","October","Fall","November","Fall","December","Winter")</f>
        <v>Winter</v>
      </c>
      <c r="S231" s="13" t="s">
        <v>15</v>
      </c>
    </row>
    <row r="232" spans="2:19" x14ac:dyDescent="0.25">
      <c r="B232" s="14" t="s">
        <v>10</v>
      </c>
      <c r="C232" s="1" t="s">
        <v>18</v>
      </c>
      <c r="D232" s="4" t="s">
        <v>26</v>
      </c>
      <c r="E232" s="4" t="s">
        <v>35</v>
      </c>
      <c r="F232" s="11">
        <v>2487</v>
      </c>
      <c r="G232" s="8">
        <v>3</v>
      </c>
      <c r="H232" s="8">
        <v>7</v>
      </c>
      <c r="I232" s="8">
        <v>17409</v>
      </c>
      <c r="J232" s="8">
        <v>870.45</v>
      </c>
      <c r="K232" s="8">
        <v>16538.55</v>
      </c>
      <c r="L232" s="8">
        <v>12435</v>
      </c>
      <c r="M232" s="8">
        <v>4103.5499999999993</v>
      </c>
      <c r="N232" s="25">
        <f>financials[[#This Row],[Profit]]/financials[[#This Row],[ Sales]]</f>
        <v>0.24812030075187966</v>
      </c>
      <c r="O232" s="3">
        <v>41974</v>
      </c>
      <c r="P232" s="5">
        <v>12</v>
      </c>
      <c r="Q232" s="4" t="str">
        <f>TEXT(financials[[#This Row],[Date]],"MMMM")</f>
        <v>December</v>
      </c>
      <c r="R232" s="5" t="str">
        <f>_xlfn.SWITCH(financials[[#This Row],[Month Name]],"January","Winter","February","Winter","March","Spring","April","Spring","May","Spring","June","Summer","July","Summer","August","Summer","September","Fall","October","Fall","November","Fall","December","Winter")</f>
        <v>Winter</v>
      </c>
      <c r="S232" s="13" t="s">
        <v>15</v>
      </c>
    </row>
    <row r="233" spans="2:19" x14ac:dyDescent="0.25">
      <c r="B233" s="14" t="s">
        <v>10</v>
      </c>
      <c r="C233" s="1" t="s">
        <v>18</v>
      </c>
      <c r="D233" s="4" t="s">
        <v>27</v>
      </c>
      <c r="E233" s="4" t="s">
        <v>35</v>
      </c>
      <c r="F233" s="11">
        <v>1384.5</v>
      </c>
      <c r="G233" s="8">
        <v>5</v>
      </c>
      <c r="H233" s="8">
        <v>350</v>
      </c>
      <c r="I233" s="8">
        <v>484575</v>
      </c>
      <c r="J233" s="8">
        <v>24228.75</v>
      </c>
      <c r="K233" s="8">
        <v>460346.25</v>
      </c>
      <c r="L233" s="8">
        <v>359970</v>
      </c>
      <c r="M233" s="8">
        <v>100376.25</v>
      </c>
      <c r="N233" s="25">
        <f>financials[[#This Row],[Profit]]/financials[[#This Row],[ Sales]]</f>
        <v>0.21804511278195488</v>
      </c>
      <c r="O233" s="3">
        <v>41640</v>
      </c>
      <c r="P233" s="5">
        <v>1</v>
      </c>
      <c r="Q233" s="4" t="str">
        <f>TEXT(financials[[#This Row],[Date]],"MMMM")</f>
        <v>January</v>
      </c>
      <c r="R233" s="5" t="str">
        <f>_xlfn.SWITCH(financials[[#This Row],[Month Name]],"January","Winter","February","Winter","March","Spring","April","Spring","May","Spring","June","Summer","July","Summer","August","Summer","September","Fall","October","Fall","November","Fall","December","Winter")</f>
        <v>Winter</v>
      </c>
      <c r="S233" s="13" t="s">
        <v>15</v>
      </c>
    </row>
    <row r="234" spans="2:19" x14ac:dyDescent="0.25">
      <c r="B234" s="14" t="s">
        <v>9</v>
      </c>
      <c r="C234" s="1" t="s">
        <v>17</v>
      </c>
      <c r="D234" s="4" t="s">
        <v>27</v>
      </c>
      <c r="E234" s="4" t="s">
        <v>35</v>
      </c>
      <c r="F234" s="11">
        <v>3627</v>
      </c>
      <c r="G234" s="8">
        <v>5</v>
      </c>
      <c r="H234" s="8">
        <v>125</v>
      </c>
      <c r="I234" s="8">
        <v>453375</v>
      </c>
      <c r="J234" s="8">
        <v>22668.75</v>
      </c>
      <c r="K234" s="8">
        <v>430706.25</v>
      </c>
      <c r="L234" s="8">
        <v>435240</v>
      </c>
      <c r="M234" s="8">
        <v>-4533.75</v>
      </c>
      <c r="N234" s="25">
        <f>financials[[#This Row],[Profit]]/financials[[#This Row],[ Sales]]</f>
        <v>-1.0526315789473684E-2</v>
      </c>
      <c r="O234" s="3">
        <v>41821</v>
      </c>
      <c r="P234" s="5">
        <v>7</v>
      </c>
      <c r="Q234" s="4" t="str">
        <f>TEXT(financials[[#This Row],[Date]],"MMMM")</f>
        <v>July</v>
      </c>
      <c r="R234" s="5" t="str">
        <f>_xlfn.SWITCH(financials[[#This Row],[Month Name]],"January","Winter","February","Winter","March","Spring","April","Spring","May","Spring","June","Summer","July","Summer","August","Summer","September","Fall","October","Fall","November","Fall","December","Winter")</f>
        <v>Summer</v>
      </c>
      <c r="S234" s="13" t="s">
        <v>15</v>
      </c>
    </row>
    <row r="235" spans="2:19" x14ac:dyDescent="0.25">
      <c r="B235" s="14" t="s">
        <v>10</v>
      </c>
      <c r="C235" s="1" t="s">
        <v>20</v>
      </c>
      <c r="D235" s="4" t="s">
        <v>27</v>
      </c>
      <c r="E235" s="4" t="s">
        <v>35</v>
      </c>
      <c r="F235" s="11">
        <v>720</v>
      </c>
      <c r="G235" s="8">
        <v>5</v>
      </c>
      <c r="H235" s="8">
        <v>350</v>
      </c>
      <c r="I235" s="8">
        <v>252000</v>
      </c>
      <c r="J235" s="8">
        <v>12600</v>
      </c>
      <c r="K235" s="8">
        <v>239400</v>
      </c>
      <c r="L235" s="8">
        <v>187200</v>
      </c>
      <c r="M235" s="8">
        <v>52200</v>
      </c>
      <c r="N235" s="25">
        <f>financials[[#This Row],[Profit]]/financials[[#This Row],[ Sales]]</f>
        <v>0.21804511278195488</v>
      </c>
      <c r="O235" s="3">
        <v>41518</v>
      </c>
      <c r="P235" s="5">
        <v>9</v>
      </c>
      <c r="Q235" s="4" t="str">
        <f>TEXT(financials[[#This Row],[Date]],"MMMM")</f>
        <v>September</v>
      </c>
      <c r="R235" s="5" t="str">
        <f>_xlfn.SWITCH(financials[[#This Row],[Month Name]],"January","Winter","February","Winter","March","Spring","April","Spring","May","Spring","June","Summer","July","Summer","August","Summer","September","Fall","October","Fall","November","Fall","December","Winter")</f>
        <v>Fall</v>
      </c>
      <c r="S235" s="13" t="s">
        <v>14</v>
      </c>
    </row>
    <row r="236" spans="2:19" x14ac:dyDescent="0.25">
      <c r="B236" s="14" t="s">
        <v>11</v>
      </c>
      <c r="C236" s="1" t="s">
        <v>19</v>
      </c>
      <c r="D236" s="4" t="s">
        <v>27</v>
      </c>
      <c r="E236" s="4" t="s">
        <v>35</v>
      </c>
      <c r="F236" s="11">
        <v>2342</v>
      </c>
      <c r="G236" s="8">
        <v>5</v>
      </c>
      <c r="H236" s="8">
        <v>12</v>
      </c>
      <c r="I236" s="8">
        <v>28104</v>
      </c>
      <c r="J236" s="8">
        <v>1405.2</v>
      </c>
      <c r="K236" s="8">
        <v>26698.799999999999</v>
      </c>
      <c r="L236" s="8">
        <v>7026</v>
      </c>
      <c r="M236" s="8">
        <v>19672.8</v>
      </c>
      <c r="N236" s="25">
        <f>financials[[#This Row],[Profit]]/financials[[#This Row],[ Sales]]</f>
        <v>0.73684210526315785</v>
      </c>
      <c r="O236" s="3">
        <v>41944</v>
      </c>
      <c r="P236" s="5">
        <v>11</v>
      </c>
      <c r="Q236" s="4" t="str">
        <f>TEXT(financials[[#This Row],[Date]],"MMMM")</f>
        <v>November</v>
      </c>
      <c r="R236" s="5" t="str">
        <f>_xlfn.SWITCH(financials[[#This Row],[Month Name]],"January","Winter","February","Winter","March","Spring","April","Spring","May","Spring","June","Summer","July","Summer","August","Summer","September","Fall","October","Fall","November","Fall","December","Winter")</f>
        <v>Fall</v>
      </c>
      <c r="S236" s="13" t="s">
        <v>15</v>
      </c>
    </row>
    <row r="237" spans="2:19" x14ac:dyDescent="0.25">
      <c r="B237" s="14" t="s">
        <v>7</v>
      </c>
      <c r="C237" s="1" t="s">
        <v>20</v>
      </c>
      <c r="D237" s="4" t="s">
        <v>27</v>
      </c>
      <c r="E237" s="4" t="s">
        <v>35</v>
      </c>
      <c r="F237" s="11">
        <v>1100</v>
      </c>
      <c r="G237" s="8">
        <v>5</v>
      </c>
      <c r="H237" s="8">
        <v>300</v>
      </c>
      <c r="I237" s="8">
        <v>330000</v>
      </c>
      <c r="J237" s="8">
        <v>16500</v>
      </c>
      <c r="K237" s="8">
        <v>313500</v>
      </c>
      <c r="L237" s="8">
        <v>275000</v>
      </c>
      <c r="M237" s="8">
        <v>38500</v>
      </c>
      <c r="N237" s="25">
        <f>financials[[#This Row],[Profit]]/financials[[#This Row],[ Sales]]</f>
        <v>0.12280701754385964</v>
      </c>
      <c r="O237" s="3">
        <v>41609</v>
      </c>
      <c r="P237" s="5">
        <v>12</v>
      </c>
      <c r="Q237" s="4" t="str">
        <f>TEXT(financials[[#This Row],[Date]],"MMMM")</f>
        <v>December</v>
      </c>
      <c r="R237" s="5" t="str">
        <f>_xlfn.SWITCH(financials[[#This Row],[Month Name]],"January","Winter","February","Winter","March","Spring","April","Spring","May","Spring","June","Summer","July","Summer","August","Summer","September","Fall","October","Fall","November","Fall","December","Winter")</f>
        <v>Winter</v>
      </c>
      <c r="S237" s="13" t="s">
        <v>14</v>
      </c>
    </row>
    <row r="238" spans="2:19" x14ac:dyDescent="0.25">
      <c r="B238" s="14" t="s">
        <v>10</v>
      </c>
      <c r="C238" s="1" t="s">
        <v>18</v>
      </c>
      <c r="D238" s="4" t="s">
        <v>28</v>
      </c>
      <c r="E238" s="4" t="s">
        <v>35</v>
      </c>
      <c r="F238" s="11">
        <v>1303</v>
      </c>
      <c r="G238" s="8">
        <v>10</v>
      </c>
      <c r="H238" s="8">
        <v>20</v>
      </c>
      <c r="I238" s="8">
        <v>26060</v>
      </c>
      <c r="J238" s="8">
        <v>1303</v>
      </c>
      <c r="K238" s="8">
        <v>24757</v>
      </c>
      <c r="L238" s="8">
        <v>13030</v>
      </c>
      <c r="M238" s="8">
        <v>11727</v>
      </c>
      <c r="N238" s="25">
        <f>financials[[#This Row],[Profit]]/financials[[#This Row],[ Sales]]</f>
        <v>0.47368421052631576</v>
      </c>
      <c r="O238" s="3">
        <v>41671</v>
      </c>
      <c r="P238" s="5">
        <v>2</v>
      </c>
      <c r="Q238" s="4" t="str">
        <f>TEXT(financials[[#This Row],[Date]],"MMMM")</f>
        <v>February</v>
      </c>
      <c r="R238" s="5" t="str">
        <f>_xlfn.SWITCH(financials[[#This Row],[Month Name]],"January","Winter","February","Winter","March","Spring","April","Spring","May","Spring","June","Summer","July","Summer","August","Summer","September","Fall","October","Fall","November","Fall","December","Winter")</f>
        <v>Winter</v>
      </c>
      <c r="S238" s="13" t="s">
        <v>15</v>
      </c>
    </row>
    <row r="239" spans="2:19" x14ac:dyDescent="0.25">
      <c r="B239" s="14" t="s">
        <v>9</v>
      </c>
      <c r="C239" s="1" t="s">
        <v>17</v>
      </c>
      <c r="D239" s="4" t="s">
        <v>28</v>
      </c>
      <c r="E239" s="4" t="s">
        <v>35</v>
      </c>
      <c r="F239" s="11">
        <v>2992</v>
      </c>
      <c r="G239" s="8">
        <v>10</v>
      </c>
      <c r="H239" s="8">
        <v>125</v>
      </c>
      <c r="I239" s="8">
        <v>374000</v>
      </c>
      <c r="J239" s="8">
        <v>18700</v>
      </c>
      <c r="K239" s="8">
        <v>355300</v>
      </c>
      <c r="L239" s="8">
        <v>359040</v>
      </c>
      <c r="M239" s="8">
        <v>-3740</v>
      </c>
      <c r="N239" s="25">
        <f>financials[[#This Row],[Profit]]/financials[[#This Row],[ Sales]]</f>
        <v>-1.0526315789473684E-2</v>
      </c>
      <c r="O239" s="3">
        <v>41699</v>
      </c>
      <c r="P239" s="5">
        <v>3</v>
      </c>
      <c r="Q239" s="4" t="str">
        <f>TEXT(financials[[#This Row],[Date]],"MMMM")</f>
        <v>March</v>
      </c>
      <c r="R239" s="5" t="str">
        <f>_xlfn.SWITCH(financials[[#This Row],[Month Name]],"January","Winter","February","Winter","March","Spring","April","Spring","May","Spring","June","Summer","July","Summer","August","Summer","September","Fall","October","Fall","November","Fall","December","Winter")</f>
        <v>Spring</v>
      </c>
      <c r="S239" s="13" t="s">
        <v>15</v>
      </c>
    </row>
    <row r="240" spans="2:19" x14ac:dyDescent="0.25">
      <c r="B240" s="14" t="s">
        <v>9</v>
      </c>
      <c r="C240" s="1" t="s">
        <v>18</v>
      </c>
      <c r="D240" s="4" t="s">
        <v>28</v>
      </c>
      <c r="E240" s="4" t="s">
        <v>35</v>
      </c>
      <c r="F240" s="11">
        <v>2385</v>
      </c>
      <c r="G240" s="8">
        <v>10</v>
      </c>
      <c r="H240" s="8">
        <v>125</v>
      </c>
      <c r="I240" s="8">
        <v>298125</v>
      </c>
      <c r="J240" s="8">
        <v>14906.25</v>
      </c>
      <c r="K240" s="8">
        <v>283218.75</v>
      </c>
      <c r="L240" s="8">
        <v>286200</v>
      </c>
      <c r="M240" s="8">
        <v>-2981.25</v>
      </c>
      <c r="N240" s="25">
        <f>financials[[#This Row],[Profit]]/financials[[#This Row],[ Sales]]</f>
        <v>-1.0526315789473684E-2</v>
      </c>
      <c r="O240" s="3">
        <v>41699</v>
      </c>
      <c r="P240" s="5">
        <v>3</v>
      </c>
      <c r="Q240" s="4" t="str">
        <f>TEXT(financials[[#This Row],[Date]],"MMMM")</f>
        <v>March</v>
      </c>
      <c r="R240" s="5" t="str">
        <f>_xlfn.SWITCH(financials[[#This Row],[Month Name]],"January","Winter","February","Winter","March","Spring","April","Spring","May","Spring","June","Summer","July","Summer","August","Summer","September","Fall","October","Fall","November","Fall","December","Winter")</f>
        <v>Spring</v>
      </c>
      <c r="S240" s="13" t="s">
        <v>15</v>
      </c>
    </row>
    <row r="241" spans="2:19" x14ac:dyDescent="0.25">
      <c r="B241" s="14" t="s">
        <v>7</v>
      </c>
      <c r="C241" s="1" t="s">
        <v>20</v>
      </c>
      <c r="D241" s="4" t="s">
        <v>28</v>
      </c>
      <c r="E241" s="4" t="s">
        <v>35</v>
      </c>
      <c r="F241" s="11">
        <v>1607</v>
      </c>
      <c r="G241" s="8">
        <v>10</v>
      </c>
      <c r="H241" s="8">
        <v>300</v>
      </c>
      <c r="I241" s="8">
        <v>482100</v>
      </c>
      <c r="J241" s="8">
        <v>24105</v>
      </c>
      <c r="K241" s="8">
        <v>457995</v>
      </c>
      <c r="L241" s="8">
        <v>401750</v>
      </c>
      <c r="M241" s="8">
        <v>56245</v>
      </c>
      <c r="N241" s="25">
        <f>financials[[#This Row],[Profit]]/financials[[#This Row],[ Sales]]</f>
        <v>0.12280701754385964</v>
      </c>
      <c r="O241" s="3">
        <v>41730</v>
      </c>
      <c r="P241" s="5">
        <v>4</v>
      </c>
      <c r="Q241" s="4" t="str">
        <f>TEXT(financials[[#This Row],[Date]],"MMMM")</f>
        <v>April</v>
      </c>
      <c r="R241" s="5" t="str">
        <f>_xlfn.SWITCH(financials[[#This Row],[Month Name]],"January","Winter","February","Winter","March","Spring","April","Spring","May","Spring","June","Summer","July","Summer","August","Summer","September","Fall","October","Fall","November","Fall","December","Winter")</f>
        <v>Spring</v>
      </c>
      <c r="S241" s="13" t="s">
        <v>15</v>
      </c>
    </row>
    <row r="242" spans="2:19" x14ac:dyDescent="0.25">
      <c r="B242" s="14" t="s">
        <v>10</v>
      </c>
      <c r="C242" s="1" t="s">
        <v>17</v>
      </c>
      <c r="D242" s="4" t="s">
        <v>28</v>
      </c>
      <c r="E242" s="4" t="s">
        <v>35</v>
      </c>
      <c r="F242" s="11">
        <v>2327</v>
      </c>
      <c r="G242" s="8">
        <v>10</v>
      </c>
      <c r="H242" s="8">
        <v>7</v>
      </c>
      <c r="I242" s="8">
        <v>16289</v>
      </c>
      <c r="J242" s="8">
        <v>814.45</v>
      </c>
      <c r="K242" s="8">
        <v>15474.55</v>
      </c>
      <c r="L242" s="8">
        <v>11635</v>
      </c>
      <c r="M242" s="8">
        <v>3839.5499999999993</v>
      </c>
      <c r="N242" s="25">
        <f>financials[[#This Row],[Profit]]/financials[[#This Row],[ Sales]]</f>
        <v>0.24812030075187966</v>
      </c>
      <c r="O242" s="3">
        <v>41760</v>
      </c>
      <c r="P242" s="5">
        <v>5</v>
      </c>
      <c r="Q242" s="4" t="str">
        <f>TEXT(financials[[#This Row],[Date]],"MMMM")</f>
        <v>May</v>
      </c>
      <c r="R242" s="5" t="str">
        <f>_xlfn.SWITCH(financials[[#This Row],[Month Name]],"January","Winter","February","Winter","March","Spring","April","Spring","May","Spring","June","Summer","July","Summer","August","Summer","September","Fall","October","Fall","November","Fall","December","Winter")</f>
        <v>Spring</v>
      </c>
      <c r="S242" s="13" t="s">
        <v>15</v>
      </c>
    </row>
    <row r="243" spans="2:19" x14ac:dyDescent="0.25">
      <c r="B243" s="14" t="s">
        <v>7</v>
      </c>
      <c r="C243" s="1" t="s">
        <v>17</v>
      </c>
      <c r="D243" s="4" t="s">
        <v>28</v>
      </c>
      <c r="E243" s="4" t="s">
        <v>35</v>
      </c>
      <c r="F243" s="11">
        <v>991</v>
      </c>
      <c r="G243" s="8">
        <v>10</v>
      </c>
      <c r="H243" s="8">
        <v>300</v>
      </c>
      <c r="I243" s="8">
        <v>297300</v>
      </c>
      <c r="J243" s="8">
        <v>14865</v>
      </c>
      <c r="K243" s="8">
        <v>282435</v>
      </c>
      <c r="L243" s="8">
        <v>247750</v>
      </c>
      <c r="M243" s="8">
        <v>34685</v>
      </c>
      <c r="N243" s="25">
        <f>financials[[#This Row],[Profit]]/financials[[#This Row],[ Sales]]</f>
        <v>0.12280701754385964</v>
      </c>
      <c r="O243" s="3">
        <v>41791</v>
      </c>
      <c r="P243" s="5">
        <v>6</v>
      </c>
      <c r="Q243" s="4" t="str">
        <f>TEXT(financials[[#This Row],[Date]],"MMMM")</f>
        <v>June</v>
      </c>
      <c r="R243" s="5" t="str">
        <f>_xlfn.SWITCH(financials[[#This Row],[Month Name]],"January","Winter","February","Winter","March","Spring","April","Spring","May","Spring","June","Summer","July","Summer","August","Summer","September","Fall","October","Fall","November","Fall","December","Winter")</f>
        <v>Summer</v>
      </c>
      <c r="S243" s="13" t="s">
        <v>15</v>
      </c>
    </row>
    <row r="244" spans="2:19" x14ac:dyDescent="0.25">
      <c r="B244" s="14" t="s">
        <v>10</v>
      </c>
      <c r="C244" s="1" t="s">
        <v>17</v>
      </c>
      <c r="D244" s="4" t="s">
        <v>28</v>
      </c>
      <c r="E244" s="4" t="s">
        <v>35</v>
      </c>
      <c r="F244" s="11">
        <v>602</v>
      </c>
      <c r="G244" s="8">
        <v>10</v>
      </c>
      <c r="H244" s="8">
        <v>350</v>
      </c>
      <c r="I244" s="8">
        <v>210700</v>
      </c>
      <c r="J244" s="8">
        <v>10535</v>
      </c>
      <c r="K244" s="8">
        <v>200165</v>
      </c>
      <c r="L244" s="8">
        <v>156520</v>
      </c>
      <c r="M244" s="8">
        <v>43645</v>
      </c>
      <c r="N244" s="25">
        <f>financials[[#This Row],[Profit]]/financials[[#This Row],[ Sales]]</f>
        <v>0.21804511278195488</v>
      </c>
      <c r="O244" s="3">
        <v>41791</v>
      </c>
      <c r="P244" s="5">
        <v>6</v>
      </c>
      <c r="Q244" s="4" t="str">
        <f>TEXT(financials[[#This Row],[Date]],"MMMM")</f>
        <v>June</v>
      </c>
      <c r="R244" s="5" t="str">
        <f>_xlfn.SWITCH(financials[[#This Row],[Month Name]],"January","Winter","February","Winter","March","Spring","April","Spring","May","Spring","June","Summer","July","Summer","August","Summer","September","Fall","October","Fall","November","Fall","December","Winter")</f>
        <v>Summer</v>
      </c>
      <c r="S244" s="13" t="s">
        <v>15</v>
      </c>
    </row>
    <row r="245" spans="2:19" x14ac:dyDescent="0.25">
      <c r="B245" s="14" t="s">
        <v>8</v>
      </c>
      <c r="C245" s="1" t="s">
        <v>18</v>
      </c>
      <c r="D245" s="4" t="s">
        <v>28</v>
      </c>
      <c r="E245" s="4" t="s">
        <v>35</v>
      </c>
      <c r="F245" s="11">
        <v>2620</v>
      </c>
      <c r="G245" s="8">
        <v>10</v>
      </c>
      <c r="H245" s="8">
        <v>15</v>
      </c>
      <c r="I245" s="8">
        <v>39300</v>
      </c>
      <c r="J245" s="8">
        <v>1965</v>
      </c>
      <c r="K245" s="8">
        <v>37335</v>
      </c>
      <c r="L245" s="8">
        <v>26200</v>
      </c>
      <c r="M245" s="8">
        <v>11135</v>
      </c>
      <c r="N245" s="25">
        <f>financials[[#This Row],[Profit]]/financials[[#This Row],[ Sales]]</f>
        <v>0.2982456140350877</v>
      </c>
      <c r="O245" s="3">
        <v>41883</v>
      </c>
      <c r="P245" s="5">
        <v>9</v>
      </c>
      <c r="Q245" s="4" t="str">
        <f>TEXT(financials[[#This Row],[Date]],"MMMM")</f>
        <v>September</v>
      </c>
      <c r="R245" s="5" t="str">
        <f>_xlfn.SWITCH(financials[[#This Row],[Month Name]],"January","Winter","February","Winter","March","Spring","April","Spring","May","Spring","June","Summer","July","Summer","August","Summer","September","Fall","October","Fall","November","Fall","December","Winter")</f>
        <v>Fall</v>
      </c>
      <c r="S245" s="13" t="s">
        <v>15</v>
      </c>
    </row>
    <row r="246" spans="2:19" x14ac:dyDescent="0.25">
      <c r="B246" s="14" t="s">
        <v>10</v>
      </c>
      <c r="C246" s="1" t="s">
        <v>16</v>
      </c>
      <c r="D246" s="4" t="s">
        <v>28</v>
      </c>
      <c r="E246" s="4" t="s">
        <v>35</v>
      </c>
      <c r="F246" s="11">
        <v>1228</v>
      </c>
      <c r="G246" s="8">
        <v>10</v>
      </c>
      <c r="H246" s="8">
        <v>350</v>
      </c>
      <c r="I246" s="8">
        <v>429800</v>
      </c>
      <c r="J246" s="8">
        <v>21490</v>
      </c>
      <c r="K246" s="8">
        <v>408310</v>
      </c>
      <c r="L246" s="8">
        <v>319280</v>
      </c>
      <c r="M246" s="8">
        <v>89030</v>
      </c>
      <c r="N246" s="25">
        <f>financials[[#This Row],[Profit]]/financials[[#This Row],[ Sales]]</f>
        <v>0.21804511278195488</v>
      </c>
      <c r="O246" s="3">
        <v>41548</v>
      </c>
      <c r="P246" s="5">
        <v>10</v>
      </c>
      <c r="Q246" s="4" t="str">
        <f>TEXT(financials[[#This Row],[Date]],"MMMM")</f>
        <v>October</v>
      </c>
      <c r="R246" s="5" t="str">
        <f>_xlfn.SWITCH(financials[[#This Row],[Month Name]],"January","Winter","February","Winter","March","Spring","April","Spring","May","Spring","June","Summer","July","Summer","August","Summer","September","Fall","October","Fall","November","Fall","December","Winter")</f>
        <v>Fall</v>
      </c>
      <c r="S246" s="13" t="s">
        <v>14</v>
      </c>
    </row>
    <row r="247" spans="2:19" x14ac:dyDescent="0.25">
      <c r="B247" s="14" t="s">
        <v>10</v>
      </c>
      <c r="C247" s="1" t="s">
        <v>16</v>
      </c>
      <c r="D247" s="4" t="s">
        <v>28</v>
      </c>
      <c r="E247" s="4" t="s">
        <v>35</v>
      </c>
      <c r="F247" s="11">
        <v>1389</v>
      </c>
      <c r="G247" s="8">
        <v>10</v>
      </c>
      <c r="H247" s="8">
        <v>20</v>
      </c>
      <c r="I247" s="8">
        <v>27780</v>
      </c>
      <c r="J247" s="8">
        <v>1389</v>
      </c>
      <c r="K247" s="8">
        <v>26391</v>
      </c>
      <c r="L247" s="8">
        <v>13890</v>
      </c>
      <c r="M247" s="8">
        <v>12501</v>
      </c>
      <c r="N247" s="25">
        <f>financials[[#This Row],[Profit]]/financials[[#This Row],[ Sales]]</f>
        <v>0.47368421052631576</v>
      </c>
      <c r="O247" s="3">
        <v>41548</v>
      </c>
      <c r="P247" s="5">
        <v>10</v>
      </c>
      <c r="Q247" s="4" t="str">
        <f>TEXT(financials[[#This Row],[Date]],"MMMM")</f>
        <v>October</v>
      </c>
      <c r="R247" s="5" t="str">
        <f>_xlfn.SWITCH(financials[[#This Row],[Month Name]],"January","Winter","February","Winter","March","Spring","April","Spring","May","Spring","June","Summer","July","Summer","August","Summer","September","Fall","October","Fall","November","Fall","December","Winter")</f>
        <v>Fall</v>
      </c>
      <c r="S247" s="13" t="s">
        <v>14</v>
      </c>
    </row>
    <row r="248" spans="2:19" x14ac:dyDescent="0.25">
      <c r="B248" s="14" t="s">
        <v>9</v>
      </c>
      <c r="C248" s="1" t="s">
        <v>17</v>
      </c>
      <c r="D248" s="4" t="s">
        <v>28</v>
      </c>
      <c r="E248" s="4" t="s">
        <v>35</v>
      </c>
      <c r="F248" s="11">
        <v>861</v>
      </c>
      <c r="G248" s="8">
        <v>10</v>
      </c>
      <c r="H248" s="8">
        <v>125</v>
      </c>
      <c r="I248" s="8">
        <v>107625</v>
      </c>
      <c r="J248" s="8">
        <v>5381.25</v>
      </c>
      <c r="K248" s="8">
        <v>102243.75</v>
      </c>
      <c r="L248" s="8">
        <v>103320</v>
      </c>
      <c r="M248" s="8">
        <v>-1076.25</v>
      </c>
      <c r="N248" s="25">
        <f>financials[[#This Row],[Profit]]/financials[[#This Row],[ Sales]]</f>
        <v>-1.0526315789473684E-2</v>
      </c>
      <c r="O248" s="3">
        <v>41913</v>
      </c>
      <c r="P248" s="5">
        <v>10</v>
      </c>
      <c r="Q248" s="4" t="str">
        <f>TEXT(financials[[#This Row],[Date]],"MMMM")</f>
        <v>October</v>
      </c>
      <c r="R248" s="5" t="str">
        <f>_xlfn.SWITCH(financials[[#This Row],[Month Name]],"January","Winter","February","Winter","March","Spring","April","Spring","May","Spring","June","Summer","July","Summer","August","Summer","September","Fall","October","Fall","November","Fall","December","Winter")</f>
        <v>Fall</v>
      </c>
      <c r="S248" s="13" t="s">
        <v>15</v>
      </c>
    </row>
    <row r="249" spans="2:19" x14ac:dyDescent="0.25">
      <c r="B249" s="14" t="s">
        <v>9</v>
      </c>
      <c r="C249" s="1" t="s">
        <v>18</v>
      </c>
      <c r="D249" s="4" t="s">
        <v>28</v>
      </c>
      <c r="E249" s="4" t="s">
        <v>35</v>
      </c>
      <c r="F249" s="11">
        <v>704</v>
      </c>
      <c r="G249" s="8">
        <v>10</v>
      </c>
      <c r="H249" s="8">
        <v>125</v>
      </c>
      <c r="I249" s="8">
        <v>88000</v>
      </c>
      <c r="J249" s="8">
        <v>4400</v>
      </c>
      <c r="K249" s="8">
        <v>83600</v>
      </c>
      <c r="L249" s="8">
        <v>84480</v>
      </c>
      <c r="M249" s="8">
        <v>-880</v>
      </c>
      <c r="N249" s="25">
        <f>financials[[#This Row],[Profit]]/financials[[#This Row],[ Sales]]</f>
        <v>-1.0526315789473684E-2</v>
      </c>
      <c r="O249" s="3">
        <v>41548</v>
      </c>
      <c r="P249" s="5">
        <v>10</v>
      </c>
      <c r="Q249" s="4" t="str">
        <f>TEXT(financials[[#This Row],[Date]],"MMMM")</f>
        <v>October</v>
      </c>
      <c r="R249" s="5" t="str">
        <f>_xlfn.SWITCH(financials[[#This Row],[Month Name]],"January","Winter","February","Winter","March","Spring","April","Spring","May","Spring","June","Summer","July","Summer","August","Summer","September","Fall","October","Fall","November","Fall","December","Winter")</f>
        <v>Fall</v>
      </c>
      <c r="S249" s="13" t="s">
        <v>14</v>
      </c>
    </row>
    <row r="250" spans="2:19" x14ac:dyDescent="0.25">
      <c r="B250" s="14" t="s">
        <v>10</v>
      </c>
      <c r="C250" s="1" t="s">
        <v>16</v>
      </c>
      <c r="D250" s="4" t="s">
        <v>28</v>
      </c>
      <c r="E250" s="4" t="s">
        <v>35</v>
      </c>
      <c r="F250" s="11">
        <v>1802</v>
      </c>
      <c r="G250" s="8">
        <v>10</v>
      </c>
      <c r="H250" s="8">
        <v>20</v>
      </c>
      <c r="I250" s="8">
        <v>36040</v>
      </c>
      <c r="J250" s="8">
        <v>1802</v>
      </c>
      <c r="K250" s="8">
        <v>34238</v>
      </c>
      <c r="L250" s="8">
        <v>18020</v>
      </c>
      <c r="M250" s="8">
        <v>16218</v>
      </c>
      <c r="N250" s="25">
        <f>financials[[#This Row],[Profit]]/financials[[#This Row],[ Sales]]</f>
        <v>0.47368421052631576</v>
      </c>
      <c r="O250" s="3">
        <v>41609</v>
      </c>
      <c r="P250" s="5">
        <v>12</v>
      </c>
      <c r="Q250" s="4" t="str">
        <f>TEXT(financials[[#This Row],[Date]],"MMMM")</f>
        <v>December</v>
      </c>
      <c r="R250" s="5" t="str">
        <f>_xlfn.SWITCH(financials[[#This Row],[Month Name]],"January","Winter","February","Winter","March","Spring","April","Spring","May","Spring","June","Summer","July","Summer","August","Summer","September","Fall","October","Fall","November","Fall","December","Winter")</f>
        <v>Winter</v>
      </c>
      <c r="S250" s="13" t="s">
        <v>14</v>
      </c>
    </row>
    <row r="251" spans="2:19" x14ac:dyDescent="0.25">
      <c r="B251" s="14" t="s">
        <v>10</v>
      </c>
      <c r="C251" s="1" t="s">
        <v>17</v>
      </c>
      <c r="D251" s="4" t="s">
        <v>28</v>
      </c>
      <c r="E251" s="4" t="s">
        <v>35</v>
      </c>
      <c r="F251" s="11">
        <v>2663</v>
      </c>
      <c r="G251" s="8">
        <v>10</v>
      </c>
      <c r="H251" s="8">
        <v>20</v>
      </c>
      <c r="I251" s="8">
        <v>53260</v>
      </c>
      <c r="J251" s="8">
        <v>2663</v>
      </c>
      <c r="K251" s="8">
        <v>50597</v>
      </c>
      <c r="L251" s="8">
        <v>26630</v>
      </c>
      <c r="M251" s="8">
        <v>23967</v>
      </c>
      <c r="N251" s="25">
        <f>financials[[#This Row],[Profit]]/financials[[#This Row],[ Sales]]</f>
        <v>0.47368421052631576</v>
      </c>
      <c r="O251" s="3">
        <v>41974</v>
      </c>
      <c r="P251" s="5">
        <v>12</v>
      </c>
      <c r="Q251" s="4" t="str">
        <f>TEXT(financials[[#This Row],[Date]],"MMMM")</f>
        <v>December</v>
      </c>
      <c r="R251" s="5" t="str">
        <f>_xlfn.SWITCH(financials[[#This Row],[Month Name]],"January","Winter","February","Winter","March","Spring","April","Spring","May","Spring","June","Summer","July","Summer","August","Summer","September","Fall","October","Fall","November","Fall","December","Winter")</f>
        <v>Winter</v>
      </c>
      <c r="S251" s="13" t="s">
        <v>15</v>
      </c>
    </row>
    <row r="252" spans="2:19" x14ac:dyDescent="0.25">
      <c r="B252" s="14" t="s">
        <v>10</v>
      </c>
      <c r="C252" s="1" t="s">
        <v>18</v>
      </c>
      <c r="D252" s="4" t="s">
        <v>28</v>
      </c>
      <c r="E252" s="4" t="s">
        <v>35</v>
      </c>
      <c r="F252" s="11">
        <v>2136</v>
      </c>
      <c r="G252" s="8">
        <v>10</v>
      </c>
      <c r="H252" s="8">
        <v>7</v>
      </c>
      <c r="I252" s="8">
        <v>14952</v>
      </c>
      <c r="J252" s="8">
        <v>747.6</v>
      </c>
      <c r="K252" s="8">
        <v>14204.4</v>
      </c>
      <c r="L252" s="8">
        <v>10680</v>
      </c>
      <c r="M252" s="8">
        <v>3524.3999999999996</v>
      </c>
      <c r="N252" s="25">
        <f>financials[[#This Row],[Profit]]/financials[[#This Row],[ Sales]]</f>
        <v>0.24812030075187969</v>
      </c>
      <c r="O252" s="3">
        <v>41609</v>
      </c>
      <c r="P252" s="5">
        <v>12</v>
      </c>
      <c r="Q252" s="4" t="str">
        <f>TEXT(financials[[#This Row],[Date]],"MMMM")</f>
        <v>December</v>
      </c>
      <c r="R252" s="5" t="str">
        <f>_xlfn.SWITCH(financials[[#This Row],[Month Name]],"January","Winter","February","Winter","March","Spring","April","Spring","May","Spring","June","Summer","July","Summer","August","Summer","September","Fall","October","Fall","November","Fall","December","Winter")</f>
        <v>Winter</v>
      </c>
      <c r="S252" s="13" t="s">
        <v>14</v>
      </c>
    </row>
    <row r="253" spans="2:19" x14ac:dyDescent="0.25">
      <c r="B253" s="14" t="s">
        <v>8</v>
      </c>
      <c r="C253" s="1" t="s">
        <v>19</v>
      </c>
      <c r="D253" s="4" t="s">
        <v>28</v>
      </c>
      <c r="E253" s="4" t="s">
        <v>35</v>
      </c>
      <c r="F253" s="11">
        <v>2116</v>
      </c>
      <c r="G253" s="8">
        <v>10</v>
      </c>
      <c r="H253" s="8">
        <v>15</v>
      </c>
      <c r="I253" s="8">
        <v>31740</v>
      </c>
      <c r="J253" s="8">
        <v>1587</v>
      </c>
      <c r="K253" s="8">
        <v>30153</v>
      </c>
      <c r="L253" s="8">
        <v>21160</v>
      </c>
      <c r="M253" s="8">
        <v>8993</v>
      </c>
      <c r="N253" s="25">
        <f>financials[[#This Row],[Profit]]/financials[[#This Row],[ Sales]]</f>
        <v>0.2982456140350877</v>
      </c>
      <c r="O253" s="3">
        <v>41609</v>
      </c>
      <c r="P253" s="5">
        <v>12</v>
      </c>
      <c r="Q253" s="4" t="str">
        <f>TEXT(financials[[#This Row],[Date]],"MMMM")</f>
        <v>December</v>
      </c>
      <c r="R253" s="5" t="str">
        <f>_xlfn.SWITCH(financials[[#This Row],[Month Name]],"January","Winter","February","Winter","March","Spring","April","Spring","May","Spring","June","Summer","July","Summer","August","Summer","September","Fall","October","Fall","November","Fall","December","Winter")</f>
        <v>Winter</v>
      </c>
      <c r="S253" s="13" t="s">
        <v>14</v>
      </c>
    </row>
    <row r="254" spans="2:19" x14ac:dyDescent="0.25">
      <c r="B254" s="14" t="s">
        <v>8</v>
      </c>
      <c r="C254" s="1" t="s">
        <v>17</v>
      </c>
      <c r="D254" s="4" t="s">
        <v>29</v>
      </c>
      <c r="E254" s="4" t="s">
        <v>35</v>
      </c>
      <c r="F254" s="11">
        <v>555</v>
      </c>
      <c r="G254" s="8">
        <v>120</v>
      </c>
      <c r="H254" s="8">
        <v>15</v>
      </c>
      <c r="I254" s="8">
        <v>8325</v>
      </c>
      <c r="J254" s="8">
        <v>416.25</v>
      </c>
      <c r="K254" s="8">
        <v>7908.75</v>
      </c>
      <c r="L254" s="8">
        <v>5550</v>
      </c>
      <c r="M254" s="8">
        <v>2358.75</v>
      </c>
      <c r="N254" s="25">
        <f>financials[[#This Row],[Profit]]/financials[[#This Row],[ Sales]]</f>
        <v>0.2982456140350877</v>
      </c>
      <c r="O254" s="3">
        <v>41640</v>
      </c>
      <c r="P254" s="5">
        <v>1</v>
      </c>
      <c r="Q254" s="4" t="str">
        <f>TEXT(financials[[#This Row],[Date]],"MMMM")</f>
        <v>January</v>
      </c>
      <c r="R254" s="5" t="str">
        <f>_xlfn.SWITCH(financials[[#This Row],[Month Name]],"January","Winter","February","Winter","March","Spring","April","Spring","May","Spring","June","Summer","July","Summer","August","Summer","September","Fall","October","Fall","November","Fall","December","Winter")</f>
        <v>Winter</v>
      </c>
      <c r="S254" s="13" t="s">
        <v>15</v>
      </c>
    </row>
    <row r="255" spans="2:19" x14ac:dyDescent="0.25">
      <c r="B255" s="14" t="s">
        <v>8</v>
      </c>
      <c r="C255" s="1" t="s">
        <v>20</v>
      </c>
      <c r="D255" s="4" t="s">
        <v>29</v>
      </c>
      <c r="E255" s="4" t="s">
        <v>35</v>
      </c>
      <c r="F255" s="11">
        <v>2861</v>
      </c>
      <c r="G255" s="8">
        <v>120</v>
      </c>
      <c r="H255" s="8">
        <v>15</v>
      </c>
      <c r="I255" s="8">
        <v>42915</v>
      </c>
      <c r="J255" s="8">
        <v>2145.75</v>
      </c>
      <c r="K255" s="8">
        <v>40769.25</v>
      </c>
      <c r="L255" s="8">
        <v>28610</v>
      </c>
      <c r="M255" s="8">
        <v>12159.25</v>
      </c>
      <c r="N255" s="25">
        <f>financials[[#This Row],[Profit]]/financials[[#This Row],[ Sales]]</f>
        <v>0.2982456140350877</v>
      </c>
      <c r="O255" s="3">
        <v>41640</v>
      </c>
      <c r="P255" s="5">
        <v>1</v>
      </c>
      <c r="Q255" s="4" t="str">
        <f>TEXT(financials[[#This Row],[Date]],"MMMM")</f>
        <v>January</v>
      </c>
      <c r="R255" s="5" t="str">
        <f>_xlfn.SWITCH(financials[[#This Row],[Month Name]],"January","Winter","February","Winter","March","Spring","April","Spring","May","Spring","June","Summer","July","Summer","August","Summer","September","Fall","October","Fall","November","Fall","December","Winter")</f>
        <v>Winter</v>
      </c>
      <c r="S255" s="13" t="s">
        <v>15</v>
      </c>
    </row>
    <row r="256" spans="2:19" x14ac:dyDescent="0.25">
      <c r="B256" s="14" t="s">
        <v>9</v>
      </c>
      <c r="C256" s="1" t="s">
        <v>19</v>
      </c>
      <c r="D256" s="4" t="s">
        <v>29</v>
      </c>
      <c r="E256" s="4" t="s">
        <v>35</v>
      </c>
      <c r="F256" s="11">
        <v>807</v>
      </c>
      <c r="G256" s="8">
        <v>120</v>
      </c>
      <c r="H256" s="8">
        <v>125</v>
      </c>
      <c r="I256" s="8">
        <v>100875</v>
      </c>
      <c r="J256" s="8">
        <v>5043.75</v>
      </c>
      <c r="K256" s="8">
        <v>95831.25</v>
      </c>
      <c r="L256" s="8">
        <v>96840</v>
      </c>
      <c r="M256" s="8">
        <v>-1008.75</v>
      </c>
      <c r="N256" s="25">
        <f>financials[[#This Row],[Profit]]/financials[[#This Row],[ Sales]]</f>
        <v>-1.0526315789473684E-2</v>
      </c>
      <c r="O256" s="3">
        <v>41671</v>
      </c>
      <c r="P256" s="5">
        <v>2</v>
      </c>
      <c r="Q256" s="4" t="str">
        <f>TEXT(financials[[#This Row],[Date]],"MMMM")</f>
        <v>February</v>
      </c>
      <c r="R256" s="5" t="str">
        <f>_xlfn.SWITCH(financials[[#This Row],[Month Name]],"January","Winter","February","Winter","March","Spring","April","Spring","May","Spring","June","Summer","July","Summer","August","Summer","September","Fall","October","Fall","November","Fall","December","Winter")</f>
        <v>Winter</v>
      </c>
      <c r="S256" s="13" t="s">
        <v>15</v>
      </c>
    </row>
    <row r="257" spans="2:19" x14ac:dyDescent="0.25">
      <c r="B257" s="14" t="s">
        <v>10</v>
      </c>
      <c r="C257" s="1" t="s">
        <v>17</v>
      </c>
      <c r="D257" s="4" t="s">
        <v>29</v>
      </c>
      <c r="E257" s="4" t="s">
        <v>35</v>
      </c>
      <c r="F257" s="11">
        <v>602</v>
      </c>
      <c r="G257" s="8">
        <v>120</v>
      </c>
      <c r="H257" s="8">
        <v>350</v>
      </c>
      <c r="I257" s="8">
        <v>210700</v>
      </c>
      <c r="J257" s="8">
        <v>10535</v>
      </c>
      <c r="K257" s="8">
        <v>200165</v>
      </c>
      <c r="L257" s="8">
        <v>156520</v>
      </c>
      <c r="M257" s="8">
        <v>43645</v>
      </c>
      <c r="N257" s="25">
        <f>financials[[#This Row],[Profit]]/financials[[#This Row],[ Sales]]</f>
        <v>0.21804511278195488</v>
      </c>
      <c r="O257" s="3">
        <v>41791</v>
      </c>
      <c r="P257" s="5">
        <v>6</v>
      </c>
      <c r="Q257" s="4" t="str">
        <f>TEXT(financials[[#This Row],[Date]],"MMMM")</f>
        <v>June</v>
      </c>
      <c r="R257" s="5" t="str">
        <f>_xlfn.SWITCH(financials[[#This Row],[Month Name]],"January","Winter","February","Winter","March","Spring","April","Spring","May","Spring","June","Summer","July","Summer","August","Summer","September","Fall","October","Fall","November","Fall","December","Winter")</f>
        <v>Summer</v>
      </c>
      <c r="S257" s="13" t="s">
        <v>15</v>
      </c>
    </row>
    <row r="258" spans="2:19" x14ac:dyDescent="0.25">
      <c r="B258" s="14" t="s">
        <v>10</v>
      </c>
      <c r="C258" s="1" t="s">
        <v>17</v>
      </c>
      <c r="D258" s="4" t="s">
        <v>29</v>
      </c>
      <c r="E258" s="4" t="s">
        <v>35</v>
      </c>
      <c r="F258" s="11">
        <v>2832</v>
      </c>
      <c r="G258" s="8">
        <v>120</v>
      </c>
      <c r="H258" s="8">
        <v>20</v>
      </c>
      <c r="I258" s="8">
        <v>56640</v>
      </c>
      <c r="J258" s="8">
        <v>2832</v>
      </c>
      <c r="K258" s="8">
        <v>53808</v>
      </c>
      <c r="L258" s="8">
        <v>28320</v>
      </c>
      <c r="M258" s="8">
        <v>25488</v>
      </c>
      <c r="N258" s="25">
        <f>financials[[#This Row],[Profit]]/financials[[#This Row],[ Sales]]</f>
        <v>0.47368421052631576</v>
      </c>
      <c r="O258" s="3">
        <v>41852</v>
      </c>
      <c r="P258" s="5">
        <v>8</v>
      </c>
      <c r="Q258" s="4" t="str">
        <f>TEXT(financials[[#This Row],[Date]],"MMMM")</f>
        <v>August</v>
      </c>
      <c r="R258" s="5" t="str">
        <f>_xlfn.SWITCH(financials[[#This Row],[Month Name]],"January","Winter","February","Winter","March","Spring","April","Spring","May","Spring","June","Summer","July","Summer","August","Summer","September","Fall","October","Fall","November","Fall","December","Winter")</f>
        <v>Summer</v>
      </c>
      <c r="S258" s="13" t="s">
        <v>15</v>
      </c>
    </row>
    <row r="259" spans="2:19" x14ac:dyDescent="0.25">
      <c r="B259" s="14" t="s">
        <v>10</v>
      </c>
      <c r="C259" s="1" t="s">
        <v>18</v>
      </c>
      <c r="D259" s="4" t="s">
        <v>29</v>
      </c>
      <c r="E259" s="4" t="s">
        <v>35</v>
      </c>
      <c r="F259" s="11">
        <v>1579</v>
      </c>
      <c r="G259" s="8">
        <v>120</v>
      </c>
      <c r="H259" s="8">
        <v>20</v>
      </c>
      <c r="I259" s="8">
        <v>31580</v>
      </c>
      <c r="J259" s="8">
        <v>1579</v>
      </c>
      <c r="K259" s="8">
        <v>30001</v>
      </c>
      <c r="L259" s="8">
        <v>15790</v>
      </c>
      <c r="M259" s="8">
        <v>14211</v>
      </c>
      <c r="N259" s="25">
        <f>financials[[#This Row],[Profit]]/financials[[#This Row],[ Sales]]</f>
        <v>0.47368421052631576</v>
      </c>
      <c r="O259" s="3">
        <v>41852</v>
      </c>
      <c r="P259" s="5">
        <v>8</v>
      </c>
      <c r="Q259" s="4" t="str">
        <f>TEXT(financials[[#This Row],[Date]],"MMMM")</f>
        <v>August</v>
      </c>
      <c r="R259" s="5" t="str">
        <f>_xlfn.SWITCH(financials[[#This Row],[Month Name]],"January","Winter","February","Winter","March","Spring","April","Spring","May","Spring","June","Summer","July","Summer","August","Summer","September","Fall","October","Fall","November","Fall","December","Winter")</f>
        <v>Summer</v>
      </c>
      <c r="S259" s="13" t="s">
        <v>15</v>
      </c>
    </row>
    <row r="260" spans="2:19" x14ac:dyDescent="0.25">
      <c r="B260" s="14" t="s">
        <v>9</v>
      </c>
      <c r="C260" s="1" t="s">
        <v>17</v>
      </c>
      <c r="D260" s="4" t="s">
        <v>29</v>
      </c>
      <c r="E260" s="4" t="s">
        <v>35</v>
      </c>
      <c r="F260" s="11">
        <v>861</v>
      </c>
      <c r="G260" s="8">
        <v>120</v>
      </c>
      <c r="H260" s="8">
        <v>125</v>
      </c>
      <c r="I260" s="8">
        <v>107625</v>
      </c>
      <c r="J260" s="8">
        <v>5381.25</v>
      </c>
      <c r="K260" s="8">
        <v>102243.75</v>
      </c>
      <c r="L260" s="8">
        <v>103320</v>
      </c>
      <c r="M260" s="8">
        <v>-1076.25</v>
      </c>
      <c r="N260" s="25">
        <f>financials[[#This Row],[Profit]]/financials[[#This Row],[ Sales]]</f>
        <v>-1.0526315789473684E-2</v>
      </c>
      <c r="O260" s="3">
        <v>41913</v>
      </c>
      <c r="P260" s="5">
        <v>10</v>
      </c>
      <c r="Q260" s="4" t="str">
        <f>TEXT(financials[[#This Row],[Date]],"MMMM")</f>
        <v>October</v>
      </c>
      <c r="R260" s="5" t="str">
        <f>_xlfn.SWITCH(financials[[#This Row],[Month Name]],"January","Winter","February","Winter","March","Spring","April","Spring","May","Spring","June","Summer","July","Summer","August","Summer","September","Fall","October","Fall","November","Fall","December","Winter")</f>
        <v>Fall</v>
      </c>
      <c r="S260" s="13" t="s">
        <v>15</v>
      </c>
    </row>
    <row r="261" spans="2:19" x14ac:dyDescent="0.25">
      <c r="B261" s="14" t="s">
        <v>9</v>
      </c>
      <c r="C261" s="1" t="s">
        <v>18</v>
      </c>
      <c r="D261" s="4" t="s">
        <v>29</v>
      </c>
      <c r="E261" s="4" t="s">
        <v>35</v>
      </c>
      <c r="F261" s="11">
        <v>704</v>
      </c>
      <c r="G261" s="8">
        <v>120</v>
      </c>
      <c r="H261" s="8">
        <v>125</v>
      </c>
      <c r="I261" s="8">
        <v>88000</v>
      </c>
      <c r="J261" s="8">
        <v>4400</v>
      </c>
      <c r="K261" s="8">
        <v>83600</v>
      </c>
      <c r="L261" s="8">
        <v>84480</v>
      </c>
      <c r="M261" s="8">
        <v>-880</v>
      </c>
      <c r="N261" s="25">
        <f>financials[[#This Row],[Profit]]/financials[[#This Row],[ Sales]]</f>
        <v>-1.0526315789473684E-2</v>
      </c>
      <c r="O261" s="3">
        <v>41548</v>
      </c>
      <c r="P261" s="5">
        <v>10</v>
      </c>
      <c r="Q261" s="4" t="str">
        <f>TEXT(financials[[#This Row],[Date]],"MMMM")</f>
        <v>October</v>
      </c>
      <c r="R261" s="5" t="str">
        <f>_xlfn.SWITCH(financials[[#This Row],[Month Name]],"January","Winter","February","Winter","March","Spring","April","Spring","May","Spring","June","Summer","July","Summer","August","Summer","September","Fall","October","Fall","November","Fall","December","Winter")</f>
        <v>Fall</v>
      </c>
      <c r="S261" s="13" t="s">
        <v>14</v>
      </c>
    </row>
    <row r="262" spans="2:19" x14ac:dyDescent="0.25">
      <c r="B262" s="14" t="s">
        <v>10</v>
      </c>
      <c r="C262" s="1" t="s">
        <v>18</v>
      </c>
      <c r="D262" s="4" t="s">
        <v>29</v>
      </c>
      <c r="E262" s="4" t="s">
        <v>35</v>
      </c>
      <c r="F262" s="11">
        <v>1033</v>
      </c>
      <c r="G262" s="8">
        <v>120</v>
      </c>
      <c r="H262" s="8">
        <v>20</v>
      </c>
      <c r="I262" s="8">
        <v>20660</v>
      </c>
      <c r="J262" s="8">
        <v>1033</v>
      </c>
      <c r="K262" s="8">
        <v>19627</v>
      </c>
      <c r="L262" s="8">
        <v>10330</v>
      </c>
      <c r="M262" s="8">
        <v>9297</v>
      </c>
      <c r="N262" s="25">
        <f>financials[[#This Row],[Profit]]/financials[[#This Row],[ Sales]]</f>
        <v>0.47368421052631576</v>
      </c>
      <c r="O262" s="3">
        <v>41609</v>
      </c>
      <c r="P262" s="5">
        <v>12</v>
      </c>
      <c r="Q262" s="4" t="str">
        <f>TEXT(financials[[#This Row],[Date]],"MMMM")</f>
        <v>December</v>
      </c>
      <c r="R262" s="5" t="str">
        <f>_xlfn.SWITCH(financials[[#This Row],[Month Name]],"January","Winter","February","Winter","March","Spring","April","Spring","May","Spring","June","Summer","July","Summer","August","Summer","September","Fall","October","Fall","November","Fall","December","Winter")</f>
        <v>Winter</v>
      </c>
      <c r="S262" s="13" t="s">
        <v>14</v>
      </c>
    </row>
    <row r="263" spans="2:19" x14ac:dyDescent="0.25">
      <c r="B263" s="14" t="s">
        <v>7</v>
      </c>
      <c r="C263" s="1" t="s">
        <v>19</v>
      </c>
      <c r="D263" s="4" t="s">
        <v>29</v>
      </c>
      <c r="E263" s="4" t="s">
        <v>35</v>
      </c>
      <c r="F263" s="11">
        <v>1250</v>
      </c>
      <c r="G263" s="8">
        <v>120</v>
      </c>
      <c r="H263" s="8">
        <v>300</v>
      </c>
      <c r="I263" s="8">
        <v>375000</v>
      </c>
      <c r="J263" s="8">
        <v>18750</v>
      </c>
      <c r="K263" s="8">
        <v>356250</v>
      </c>
      <c r="L263" s="8">
        <v>312500</v>
      </c>
      <c r="M263" s="8">
        <v>43750</v>
      </c>
      <c r="N263" s="25">
        <f>financials[[#This Row],[Profit]]/financials[[#This Row],[ Sales]]</f>
        <v>0.12280701754385964</v>
      </c>
      <c r="O263" s="3">
        <v>41974</v>
      </c>
      <c r="P263" s="5">
        <v>12</v>
      </c>
      <c r="Q263" s="4" t="str">
        <f>TEXT(financials[[#This Row],[Date]],"MMMM")</f>
        <v>December</v>
      </c>
      <c r="R263" s="5" t="str">
        <f>_xlfn.SWITCH(financials[[#This Row],[Month Name]],"January","Winter","February","Winter","March","Spring","April","Spring","May","Spring","June","Summer","July","Summer","August","Summer","September","Fall","October","Fall","November","Fall","December","Winter")</f>
        <v>Winter</v>
      </c>
      <c r="S263" s="13" t="s">
        <v>15</v>
      </c>
    </row>
    <row r="264" spans="2:19" x14ac:dyDescent="0.25">
      <c r="B264" s="14" t="s">
        <v>10</v>
      </c>
      <c r="C264" s="1" t="s">
        <v>16</v>
      </c>
      <c r="D264" s="4" t="s">
        <v>30</v>
      </c>
      <c r="E264" s="4" t="s">
        <v>35</v>
      </c>
      <c r="F264" s="11">
        <v>1389</v>
      </c>
      <c r="G264" s="8">
        <v>250</v>
      </c>
      <c r="H264" s="8">
        <v>20</v>
      </c>
      <c r="I264" s="8">
        <v>27780</v>
      </c>
      <c r="J264" s="8">
        <v>1389</v>
      </c>
      <c r="K264" s="8">
        <v>26391</v>
      </c>
      <c r="L264" s="8">
        <v>13890</v>
      </c>
      <c r="M264" s="8">
        <v>12501</v>
      </c>
      <c r="N264" s="25">
        <f>financials[[#This Row],[Profit]]/financials[[#This Row],[ Sales]]</f>
        <v>0.47368421052631576</v>
      </c>
      <c r="O264" s="3">
        <v>41548</v>
      </c>
      <c r="P264" s="5">
        <v>10</v>
      </c>
      <c r="Q264" s="4" t="str">
        <f>TEXT(financials[[#This Row],[Date]],"MMMM")</f>
        <v>October</v>
      </c>
      <c r="R264" s="5" t="str">
        <f>_xlfn.SWITCH(financials[[#This Row],[Month Name]],"January","Winter","February","Winter","March","Spring","April","Spring","May","Spring","June","Summer","July","Summer","August","Summer","September","Fall","October","Fall","November","Fall","December","Winter")</f>
        <v>Fall</v>
      </c>
      <c r="S264" s="13" t="s">
        <v>14</v>
      </c>
    </row>
    <row r="265" spans="2:19" x14ac:dyDescent="0.25">
      <c r="B265" s="14" t="s">
        <v>10</v>
      </c>
      <c r="C265" s="1" t="s">
        <v>17</v>
      </c>
      <c r="D265" s="4" t="s">
        <v>30</v>
      </c>
      <c r="E265" s="4" t="s">
        <v>35</v>
      </c>
      <c r="F265" s="11">
        <v>1265</v>
      </c>
      <c r="G265" s="8">
        <v>250</v>
      </c>
      <c r="H265" s="8">
        <v>20</v>
      </c>
      <c r="I265" s="8">
        <v>25300</v>
      </c>
      <c r="J265" s="8">
        <v>1265</v>
      </c>
      <c r="K265" s="8">
        <v>24035</v>
      </c>
      <c r="L265" s="8">
        <v>12650</v>
      </c>
      <c r="M265" s="8">
        <v>11385</v>
      </c>
      <c r="N265" s="25">
        <f>financials[[#This Row],[Profit]]/financials[[#This Row],[ Sales]]</f>
        <v>0.47368421052631576</v>
      </c>
      <c r="O265" s="3">
        <v>41579</v>
      </c>
      <c r="P265" s="5">
        <v>11</v>
      </c>
      <c r="Q265" s="4" t="str">
        <f>TEXT(financials[[#This Row],[Date]],"MMMM")</f>
        <v>November</v>
      </c>
      <c r="R265" s="5" t="str">
        <f>_xlfn.SWITCH(financials[[#This Row],[Month Name]],"January","Winter","February","Winter","March","Spring","April","Spring","May","Spring","June","Summer","July","Summer","August","Summer","September","Fall","October","Fall","November","Fall","December","Winter")</f>
        <v>Fall</v>
      </c>
      <c r="S265" s="13" t="s">
        <v>14</v>
      </c>
    </row>
    <row r="266" spans="2:19" x14ac:dyDescent="0.25">
      <c r="B266" s="14" t="s">
        <v>10</v>
      </c>
      <c r="C266" s="1" t="s">
        <v>19</v>
      </c>
      <c r="D266" s="4" t="s">
        <v>30</v>
      </c>
      <c r="E266" s="4" t="s">
        <v>35</v>
      </c>
      <c r="F266" s="11">
        <v>2297</v>
      </c>
      <c r="G266" s="8">
        <v>250</v>
      </c>
      <c r="H266" s="8">
        <v>20</v>
      </c>
      <c r="I266" s="8">
        <v>45940</v>
      </c>
      <c r="J266" s="8">
        <v>2297</v>
      </c>
      <c r="K266" s="8">
        <v>43643</v>
      </c>
      <c r="L266" s="8">
        <v>22970</v>
      </c>
      <c r="M266" s="8">
        <v>20673</v>
      </c>
      <c r="N266" s="25">
        <f>financials[[#This Row],[Profit]]/financials[[#This Row],[ Sales]]</f>
        <v>0.47368421052631576</v>
      </c>
      <c r="O266" s="3">
        <v>41579</v>
      </c>
      <c r="P266" s="5">
        <v>11</v>
      </c>
      <c r="Q266" s="4" t="str">
        <f>TEXT(financials[[#This Row],[Date]],"MMMM")</f>
        <v>November</v>
      </c>
      <c r="R266" s="5" t="str">
        <f>_xlfn.SWITCH(financials[[#This Row],[Month Name]],"January","Winter","February","Winter","March","Spring","April","Spring","May","Spring","June","Summer","July","Summer","August","Summer","September","Fall","October","Fall","November","Fall","December","Winter")</f>
        <v>Fall</v>
      </c>
      <c r="S266" s="13" t="s">
        <v>14</v>
      </c>
    </row>
    <row r="267" spans="2:19" x14ac:dyDescent="0.25">
      <c r="B267" s="14" t="s">
        <v>10</v>
      </c>
      <c r="C267" s="1" t="s">
        <v>17</v>
      </c>
      <c r="D267" s="4" t="s">
        <v>30</v>
      </c>
      <c r="E267" s="4" t="s">
        <v>35</v>
      </c>
      <c r="F267" s="11">
        <v>2663</v>
      </c>
      <c r="G267" s="8">
        <v>250</v>
      </c>
      <c r="H267" s="8">
        <v>20</v>
      </c>
      <c r="I267" s="8">
        <v>53260</v>
      </c>
      <c r="J267" s="8">
        <v>2663</v>
      </c>
      <c r="K267" s="8">
        <v>50597</v>
      </c>
      <c r="L267" s="8">
        <v>26630</v>
      </c>
      <c r="M267" s="8">
        <v>23967</v>
      </c>
      <c r="N267" s="25">
        <f>financials[[#This Row],[Profit]]/financials[[#This Row],[ Sales]]</f>
        <v>0.47368421052631576</v>
      </c>
      <c r="O267" s="3">
        <v>41974</v>
      </c>
      <c r="P267" s="5">
        <v>12</v>
      </c>
      <c r="Q267" s="4" t="str">
        <f>TEXT(financials[[#This Row],[Date]],"MMMM")</f>
        <v>December</v>
      </c>
      <c r="R267" s="5" t="str">
        <f>_xlfn.SWITCH(financials[[#This Row],[Month Name]],"January","Winter","February","Winter","March","Spring","April","Spring","May","Spring","June","Summer","July","Summer","August","Summer","September","Fall","October","Fall","November","Fall","December","Winter")</f>
        <v>Winter</v>
      </c>
      <c r="S267" s="13" t="s">
        <v>15</v>
      </c>
    </row>
    <row r="268" spans="2:19" x14ac:dyDescent="0.25">
      <c r="B268" s="14" t="s">
        <v>10</v>
      </c>
      <c r="C268" s="1" t="s">
        <v>17</v>
      </c>
      <c r="D268" s="4" t="s">
        <v>30</v>
      </c>
      <c r="E268" s="4" t="s">
        <v>35</v>
      </c>
      <c r="F268" s="11">
        <v>570</v>
      </c>
      <c r="G268" s="8">
        <v>250</v>
      </c>
      <c r="H268" s="8">
        <v>7</v>
      </c>
      <c r="I268" s="8">
        <v>3990</v>
      </c>
      <c r="J268" s="8">
        <v>199.5</v>
      </c>
      <c r="K268" s="8">
        <v>3790.5</v>
      </c>
      <c r="L268" s="8">
        <v>2850</v>
      </c>
      <c r="M268" s="8">
        <v>940.5</v>
      </c>
      <c r="N268" s="25">
        <f>financials[[#This Row],[Profit]]/financials[[#This Row],[ Sales]]</f>
        <v>0.24812030075187969</v>
      </c>
      <c r="O268" s="3">
        <v>41974</v>
      </c>
      <c r="P268" s="5">
        <v>12</v>
      </c>
      <c r="Q268" s="4" t="str">
        <f>TEXT(financials[[#This Row],[Date]],"MMMM")</f>
        <v>December</v>
      </c>
      <c r="R268" s="5" t="str">
        <f>_xlfn.SWITCH(financials[[#This Row],[Month Name]],"January","Winter","February","Winter","March","Spring","April","Spring","May","Spring","June","Summer","July","Summer","August","Summer","September","Fall","October","Fall","November","Fall","December","Winter")</f>
        <v>Winter</v>
      </c>
      <c r="S268" s="13" t="s">
        <v>15</v>
      </c>
    </row>
    <row r="269" spans="2:19" x14ac:dyDescent="0.25">
      <c r="B269" s="14" t="s">
        <v>10</v>
      </c>
      <c r="C269" s="1" t="s">
        <v>18</v>
      </c>
      <c r="D269" s="4" t="s">
        <v>30</v>
      </c>
      <c r="E269" s="4" t="s">
        <v>35</v>
      </c>
      <c r="F269" s="11">
        <v>2487</v>
      </c>
      <c r="G269" s="8">
        <v>250</v>
      </c>
      <c r="H269" s="8">
        <v>7</v>
      </c>
      <c r="I269" s="8">
        <v>17409</v>
      </c>
      <c r="J269" s="8">
        <v>870.45</v>
      </c>
      <c r="K269" s="8">
        <v>16538.55</v>
      </c>
      <c r="L269" s="8">
        <v>12435</v>
      </c>
      <c r="M269" s="8">
        <v>4103.5499999999993</v>
      </c>
      <c r="N269" s="25">
        <f>financials[[#This Row],[Profit]]/financials[[#This Row],[ Sales]]</f>
        <v>0.24812030075187966</v>
      </c>
      <c r="O269" s="3">
        <v>41974</v>
      </c>
      <c r="P269" s="5">
        <v>12</v>
      </c>
      <c r="Q269" s="4" t="str">
        <f>TEXT(financials[[#This Row],[Date]],"MMMM")</f>
        <v>December</v>
      </c>
      <c r="R269" s="5" t="str">
        <f>_xlfn.SWITCH(financials[[#This Row],[Month Name]],"January","Winter","February","Winter","March","Spring","April","Spring","May","Spring","June","Summer","July","Summer","August","Summer","September","Fall","October","Fall","November","Fall","December","Winter")</f>
        <v>Winter</v>
      </c>
      <c r="S269" s="13" t="s">
        <v>15</v>
      </c>
    </row>
    <row r="270" spans="2:19" x14ac:dyDescent="0.25">
      <c r="B270" s="14" t="s">
        <v>10</v>
      </c>
      <c r="C270" s="1" t="s">
        <v>19</v>
      </c>
      <c r="D270" s="4" t="s">
        <v>31</v>
      </c>
      <c r="E270" s="4" t="s">
        <v>35</v>
      </c>
      <c r="F270" s="11">
        <v>1350</v>
      </c>
      <c r="G270" s="8">
        <v>260</v>
      </c>
      <c r="H270" s="8">
        <v>350</v>
      </c>
      <c r="I270" s="8">
        <v>472500</v>
      </c>
      <c r="J270" s="8">
        <v>23625</v>
      </c>
      <c r="K270" s="8">
        <v>448875</v>
      </c>
      <c r="L270" s="8">
        <v>351000</v>
      </c>
      <c r="M270" s="8">
        <v>97875</v>
      </c>
      <c r="N270" s="25">
        <f>financials[[#This Row],[Profit]]/financials[[#This Row],[ Sales]]</f>
        <v>0.21804511278195488</v>
      </c>
      <c r="O270" s="3">
        <v>41671</v>
      </c>
      <c r="P270" s="5">
        <v>2</v>
      </c>
      <c r="Q270" s="4" t="str">
        <f>TEXT(financials[[#This Row],[Date]],"MMMM")</f>
        <v>February</v>
      </c>
      <c r="R270" s="5" t="str">
        <f>_xlfn.SWITCH(financials[[#This Row],[Month Name]],"January","Winter","February","Winter","March","Spring","April","Spring","May","Spring","June","Summer","July","Summer","August","Summer","September","Fall","October","Fall","November","Fall","December","Winter")</f>
        <v>Winter</v>
      </c>
      <c r="S270" s="13" t="s">
        <v>15</v>
      </c>
    </row>
    <row r="271" spans="2:19" x14ac:dyDescent="0.25">
      <c r="B271" s="14" t="s">
        <v>10</v>
      </c>
      <c r="C271" s="1" t="s">
        <v>16</v>
      </c>
      <c r="D271" s="4" t="s">
        <v>31</v>
      </c>
      <c r="E271" s="4" t="s">
        <v>35</v>
      </c>
      <c r="F271" s="11">
        <v>552</v>
      </c>
      <c r="G271" s="8">
        <v>260</v>
      </c>
      <c r="H271" s="8">
        <v>350</v>
      </c>
      <c r="I271" s="8">
        <v>193200</v>
      </c>
      <c r="J271" s="8">
        <v>9660</v>
      </c>
      <c r="K271" s="8">
        <v>183540</v>
      </c>
      <c r="L271" s="8">
        <v>143520</v>
      </c>
      <c r="M271" s="8">
        <v>40020</v>
      </c>
      <c r="N271" s="25">
        <f>financials[[#This Row],[Profit]]/financials[[#This Row],[ Sales]]</f>
        <v>0.21804511278195488</v>
      </c>
      <c r="O271" s="3">
        <v>41852</v>
      </c>
      <c r="P271" s="5">
        <v>8</v>
      </c>
      <c r="Q271" s="4" t="str">
        <f>TEXT(financials[[#This Row],[Date]],"MMMM")</f>
        <v>August</v>
      </c>
      <c r="R271" s="5" t="str">
        <f>_xlfn.SWITCH(financials[[#This Row],[Month Name]],"January","Winter","February","Winter","March","Spring","April","Spring","May","Spring","June","Summer","July","Summer","August","Summer","September","Fall","October","Fall","November","Fall","December","Winter")</f>
        <v>Summer</v>
      </c>
      <c r="S271" s="13" t="s">
        <v>15</v>
      </c>
    </row>
    <row r="272" spans="2:19" x14ac:dyDescent="0.25">
      <c r="B272" s="14" t="s">
        <v>10</v>
      </c>
      <c r="C272" s="1" t="s">
        <v>16</v>
      </c>
      <c r="D272" s="4" t="s">
        <v>31</v>
      </c>
      <c r="E272" s="4" t="s">
        <v>35</v>
      </c>
      <c r="F272" s="11">
        <v>1228</v>
      </c>
      <c r="G272" s="8">
        <v>260</v>
      </c>
      <c r="H272" s="8">
        <v>350</v>
      </c>
      <c r="I272" s="8">
        <v>429800</v>
      </c>
      <c r="J272" s="8">
        <v>21490</v>
      </c>
      <c r="K272" s="8">
        <v>408310</v>
      </c>
      <c r="L272" s="8">
        <v>319280</v>
      </c>
      <c r="M272" s="8">
        <v>89030</v>
      </c>
      <c r="N272" s="25">
        <f>financials[[#This Row],[Profit]]/financials[[#This Row],[ Sales]]</f>
        <v>0.21804511278195488</v>
      </c>
      <c r="O272" s="3">
        <v>41548</v>
      </c>
      <c r="P272" s="5">
        <v>10</v>
      </c>
      <c r="Q272" s="4" t="str">
        <f>TEXT(financials[[#This Row],[Date]],"MMMM")</f>
        <v>October</v>
      </c>
      <c r="R272" s="5" t="str">
        <f>_xlfn.SWITCH(financials[[#This Row],[Month Name]],"January","Winter","February","Winter","March","Spring","April","Spring","May","Spring","June","Summer","July","Summer","August","Summer","September","Fall","October","Fall","November","Fall","December","Winter")</f>
        <v>Fall</v>
      </c>
      <c r="S272" s="13" t="s">
        <v>14</v>
      </c>
    </row>
    <row r="273" spans="2:19" x14ac:dyDescent="0.25">
      <c r="B273" s="14" t="s">
        <v>7</v>
      </c>
      <c r="C273" s="1" t="s">
        <v>19</v>
      </c>
      <c r="D273" s="4" t="s">
        <v>31</v>
      </c>
      <c r="E273" s="4" t="s">
        <v>35</v>
      </c>
      <c r="F273" s="11">
        <v>1250</v>
      </c>
      <c r="G273" s="8">
        <v>260</v>
      </c>
      <c r="H273" s="8">
        <v>300</v>
      </c>
      <c r="I273" s="8">
        <v>375000</v>
      </c>
      <c r="J273" s="8">
        <v>18750</v>
      </c>
      <c r="K273" s="8">
        <v>356250</v>
      </c>
      <c r="L273" s="8">
        <v>312500</v>
      </c>
      <c r="M273" s="8">
        <v>43750</v>
      </c>
      <c r="N273" s="25">
        <f>financials[[#This Row],[Profit]]/financials[[#This Row],[ Sales]]</f>
        <v>0.12280701754385964</v>
      </c>
      <c r="O273" s="3">
        <v>41974</v>
      </c>
      <c r="P273" s="5">
        <v>12</v>
      </c>
      <c r="Q273" s="4" t="str">
        <f>TEXT(financials[[#This Row],[Date]],"MMMM")</f>
        <v>December</v>
      </c>
      <c r="R273" s="5" t="str">
        <f>_xlfn.SWITCH(financials[[#This Row],[Month Name]],"January","Winter","February","Winter","March","Spring","April","Spring","May","Spring","June","Summer","July","Summer","August","Summer","September","Fall","October","Fall","November","Fall","December","Winter")</f>
        <v>Winter</v>
      </c>
      <c r="S273" s="13" t="s">
        <v>15</v>
      </c>
    </row>
    <row r="274" spans="2:19" x14ac:dyDescent="0.25">
      <c r="B274" s="14" t="s">
        <v>8</v>
      </c>
      <c r="C274" s="1" t="s">
        <v>18</v>
      </c>
      <c r="D274" s="4" t="s">
        <v>28</v>
      </c>
      <c r="E274" s="4" t="s">
        <v>35</v>
      </c>
      <c r="F274" s="11">
        <v>3801</v>
      </c>
      <c r="G274" s="8">
        <v>10</v>
      </c>
      <c r="H274" s="8">
        <v>15</v>
      </c>
      <c r="I274" s="8">
        <v>57015</v>
      </c>
      <c r="J274" s="8">
        <v>3420.8999999999996</v>
      </c>
      <c r="K274" s="8">
        <v>53594.100000000006</v>
      </c>
      <c r="L274" s="8">
        <v>38010</v>
      </c>
      <c r="M274" s="8">
        <v>15584.100000000002</v>
      </c>
      <c r="N274" s="25">
        <f>financials[[#This Row],[Profit]]/financials[[#This Row],[ Sales]]</f>
        <v>0.29078014184397166</v>
      </c>
      <c r="O274" s="3">
        <v>41730</v>
      </c>
      <c r="P274" s="5">
        <v>4</v>
      </c>
      <c r="Q274" s="4" t="str">
        <f>TEXT(financials[[#This Row],[Date]],"MMMM")</f>
        <v>April</v>
      </c>
      <c r="R274" s="5" t="str">
        <f>_xlfn.SWITCH(financials[[#This Row],[Month Name]],"January","Winter","February","Winter","March","Spring","April","Spring","May","Spring","June","Summer","July","Summer","August","Summer","September","Fall","October","Fall","November","Fall","December","Winter")</f>
        <v>Spring</v>
      </c>
      <c r="S274" s="13" t="s">
        <v>15</v>
      </c>
    </row>
    <row r="275" spans="2:19" x14ac:dyDescent="0.25">
      <c r="B275" s="14" t="s">
        <v>10</v>
      </c>
      <c r="C275" s="1" t="s">
        <v>17</v>
      </c>
      <c r="D275" s="4" t="s">
        <v>26</v>
      </c>
      <c r="E275" s="4" t="s">
        <v>35</v>
      </c>
      <c r="F275" s="11">
        <v>1117.5</v>
      </c>
      <c r="G275" s="8">
        <v>3</v>
      </c>
      <c r="H275" s="8">
        <v>20</v>
      </c>
      <c r="I275" s="8">
        <v>22350</v>
      </c>
      <c r="J275" s="8">
        <v>1341</v>
      </c>
      <c r="K275" s="8">
        <v>21009</v>
      </c>
      <c r="L275" s="8">
        <v>11175</v>
      </c>
      <c r="M275" s="8">
        <v>9834</v>
      </c>
      <c r="N275" s="25">
        <f>financials[[#This Row],[Profit]]/financials[[#This Row],[ Sales]]</f>
        <v>0.46808510638297873</v>
      </c>
      <c r="O275" s="3">
        <v>41640</v>
      </c>
      <c r="P275" s="5">
        <v>1</v>
      </c>
      <c r="Q275" s="4" t="str">
        <f>TEXT(financials[[#This Row],[Date]],"MMMM")</f>
        <v>January</v>
      </c>
      <c r="R275" s="5" t="str">
        <f>_xlfn.SWITCH(financials[[#This Row],[Month Name]],"January","Winter","February","Winter","March","Spring","April","Spring","May","Spring","June","Summer","July","Summer","August","Summer","September","Fall","October","Fall","November","Fall","December","Winter")</f>
        <v>Winter</v>
      </c>
      <c r="S275" s="13" t="s">
        <v>15</v>
      </c>
    </row>
    <row r="276" spans="2:19" x14ac:dyDescent="0.25">
      <c r="B276" s="14" t="s">
        <v>8</v>
      </c>
      <c r="C276" s="1" t="s">
        <v>16</v>
      </c>
      <c r="D276" s="4" t="s">
        <v>26</v>
      </c>
      <c r="E276" s="4" t="s">
        <v>35</v>
      </c>
      <c r="F276" s="11">
        <v>2844</v>
      </c>
      <c r="G276" s="8">
        <v>3</v>
      </c>
      <c r="H276" s="8">
        <v>15</v>
      </c>
      <c r="I276" s="8">
        <v>42660</v>
      </c>
      <c r="J276" s="8">
        <v>2559.6</v>
      </c>
      <c r="K276" s="8">
        <v>40100.400000000001</v>
      </c>
      <c r="L276" s="8">
        <v>28440</v>
      </c>
      <c r="M276" s="8">
        <v>11660.400000000001</v>
      </c>
      <c r="N276" s="25">
        <f>financials[[#This Row],[Profit]]/financials[[#This Row],[ Sales]]</f>
        <v>0.29078014184397166</v>
      </c>
      <c r="O276" s="3">
        <v>41791</v>
      </c>
      <c r="P276" s="5">
        <v>6</v>
      </c>
      <c r="Q276" s="4" t="str">
        <f>TEXT(financials[[#This Row],[Date]],"MMMM")</f>
        <v>June</v>
      </c>
      <c r="R276" s="5" t="str">
        <f>_xlfn.SWITCH(financials[[#This Row],[Month Name]],"January","Winter","February","Winter","March","Spring","April","Spring","May","Spring","June","Summer","July","Summer","August","Summer","September","Fall","October","Fall","November","Fall","December","Winter")</f>
        <v>Summer</v>
      </c>
      <c r="S276" s="13" t="s">
        <v>15</v>
      </c>
    </row>
    <row r="277" spans="2:19" x14ac:dyDescent="0.25">
      <c r="B277" s="14" t="s">
        <v>11</v>
      </c>
      <c r="C277" s="1" t="s">
        <v>20</v>
      </c>
      <c r="D277" s="4" t="s">
        <v>26</v>
      </c>
      <c r="E277" s="4" t="s">
        <v>35</v>
      </c>
      <c r="F277" s="11">
        <v>562</v>
      </c>
      <c r="G277" s="8">
        <v>3</v>
      </c>
      <c r="H277" s="8">
        <v>12</v>
      </c>
      <c r="I277" s="8">
        <v>6744</v>
      </c>
      <c r="J277" s="8">
        <v>404.64</v>
      </c>
      <c r="K277" s="8">
        <v>6339.36</v>
      </c>
      <c r="L277" s="8">
        <v>1686</v>
      </c>
      <c r="M277" s="8">
        <v>4653.3599999999997</v>
      </c>
      <c r="N277" s="25">
        <f>financials[[#This Row],[Profit]]/financials[[#This Row],[ Sales]]</f>
        <v>0.73404255319148937</v>
      </c>
      <c r="O277" s="3">
        <v>41883</v>
      </c>
      <c r="P277" s="5">
        <v>9</v>
      </c>
      <c r="Q277" s="4" t="str">
        <f>TEXT(financials[[#This Row],[Date]],"MMMM")</f>
        <v>September</v>
      </c>
      <c r="R277" s="5" t="str">
        <f>_xlfn.SWITCH(financials[[#This Row],[Month Name]],"January","Winter","February","Winter","March","Spring","April","Spring","May","Spring","June","Summer","July","Summer","August","Summer","September","Fall","October","Fall","November","Fall","December","Winter")</f>
        <v>Fall</v>
      </c>
      <c r="S277" s="13" t="s">
        <v>15</v>
      </c>
    </row>
    <row r="278" spans="2:19" x14ac:dyDescent="0.25">
      <c r="B278" s="14" t="s">
        <v>11</v>
      </c>
      <c r="C278" s="1" t="s">
        <v>16</v>
      </c>
      <c r="D278" s="4" t="s">
        <v>26</v>
      </c>
      <c r="E278" s="4" t="s">
        <v>35</v>
      </c>
      <c r="F278" s="11">
        <v>2299</v>
      </c>
      <c r="G278" s="8">
        <v>3</v>
      </c>
      <c r="H278" s="8">
        <v>12</v>
      </c>
      <c r="I278" s="8">
        <v>27588</v>
      </c>
      <c r="J278" s="8">
        <v>1655.28</v>
      </c>
      <c r="K278" s="8">
        <v>25932.720000000001</v>
      </c>
      <c r="L278" s="8">
        <v>6897</v>
      </c>
      <c r="M278" s="8">
        <v>19035.72</v>
      </c>
      <c r="N278" s="25">
        <f>financials[[#This Row],[Profit]]/financials[[#This Row],[ Sales]]</f>
        <v>0.73404255319148937</v>
      </c>
      <c r="O278" s="3">
        <v>41548</v>
      </c>
      <c r="P278" s="5">
        <v>10</v>
      </c>
      <c r="Q278" s="4" t="str">
        <f>TEXT(financials[[#This Row],[Date]],"MMMM")</f>
        <v>October</v>
      </c>
      <c r="R278" s="5" t="str">
        <f>_xlfn.SWITCH(financials[[#This Row],[Month Name]],"January","Winter","February","Winter","March","Spring","April","Spring","May","Spring","June","Summer","July","Summer","August","Summer","September","Fall","October","Fall","November","Fall","December","Winter")</f>
        <v>Fall</v>
      </c>
      <c r="S278" s="13" t="s">
        <v>14</v>
      </c>
    </row>
    <row r="279" spans="2:19" x14ac:dyDescent="0.25">
      <c r="B279" s="14" t="s">
        <v>8</v>
      </c>
      <c r="C279" s="1" t="s">
        <v>17</v>
      </c>
      <c r="D279" s="4" t="s">
        <v>26</v>
      </c>
      <c r="E279" s="4" t="s">
        <v>35</v>
      </c>
      <c r="F279" s="11">
        <v>2030</v>
      </c>
      <c r="G279" s="8">
        <v>3</v>
      </c>
      <c r="H279" s="8">
        <v>15</v>
      </c>
      <c r="I279" s="8">
        <v>30450</v>
      </c>
      <c r="J279" s="8">
        <v>1827</v>
      </c>
      <c r="K279" s="8">
        <v>28623</v>
      </c>
      <c r="L279" s="8">
        <v>20300</v>
      </c>
      <c r="M279" s="8">
        <v>8323</v>
      </c>
      <c r="N279" s="25">
        <f>financials[[#This Row],[Profit]]/financials[[#This Row],[ Sales]]</f>
        <v>0.29078014184397161</v>
      </c>
      <c r="O279" s="3">
        <v>41944</v>
      </c>
      <c r="P279" s="5">
        <v>11</v>
      </c>
      <c r="Q279" s="4" t="str">
        <f>TEXT(financials[[#This Row],[Date]],"MMMM")</f>
        <v>November</v>
      </c>
      <c r="R279" s="5" t="str">
        <f>_xlfn.SWITCH(financials[[#This Row],[Month Name]],"January","Winter","February","Winter","March","Spring","April","Spring","May","Spring","June","Summer","July","Summer","August","Summer","September","Fall","October","Fall","November","Fall","December","Winter")</f>
        <v>Fall</v>
      </c>
      <c r="S279" s="13" t="s">
        <v>15</v>
      </c>
    </row>
    <row r="280" spans="2:19" x14ac:dyDescent="0.25">
      <c r="B280" s="14" t="s">
        <v>10</v>
      </c>
      <c r="C280" s="1" t="s">
        <v>17</v>
      </c>
      <c r="D280" s="4" t="s">
        <v>26</v>
      </c>
      <c r="E280" s="4" t="s">
        <v>35</v>
      </c>
      <c r="F280" s="11">
        <v>263</v>
      </c>
      <c r="G280" s="8">
        <v>3</v>
      </c>
      <c r="H280" s="8">
        <v>7</v>
      </c>
      <c r="I280" s="8">
        <v>1841</v>
      </c>
      <c r="J280" s="8">
        <v>110.46</v>
      </c>
      <c r="K280" s="8">
        <v>1730.54</v>
      </c>
      <c r="L280" s="8">
        <v>1315</v>
      </c>
      <c r="M280" s="8">
        <v>415.53999999999996</v>
      </c>
      <c r="N280" s="25">
        <f>financials[[#This Row],[Profit]]/financials[[#This Row],[ Sales]]</f>
        <v>0.24012158054711244</v>
      </c>
      <c r="O280" s="3">
        <v>41579</v>
      </c>
      <c r="P280" s="5">
        <v>11</v>
      </c>
      <c r="Q280" s="4" t="str">
        <f>TEXT(financials[[#This Row],[Date]],"MMMM")</f>
        <v>November</v>
      </c>
      <c r="R280" s="5" t="str">
        <f>_xlfn.SWITCH(financials[[#This Row],[Month Name]],"January","Winter","February","Winter","March","Spring","April","Spring","May","Spring","June","Summer","July","Summer","August","Summer","September","Fall","October","Fall","November","Fall","December","Winter")</f>
        <v>Fall</v>
      </c>
      <c r="S280" s="13" t="s">
        <v>14</v>
      </c>
    </row>
    <row r="281" spans="2:19" x14ac:dyDescent="0.25">
      <c r="B281" s="14" t="s">
        <v>9</v>
      </c>
      <c r="C281" s="1" t="s">
        <v>19</v>
      </c>
      <c r="D281" s="4" t="s">
        <v>26</v>
      </c>
      <c r="E281" s="4" t="s">
        <v>35</v>
      </c>
      <c r="F281" s="11">
        <v>887</v>
      </c>
      <c r="G281" s="8">
        <v>3</v>
      </c>
      <c r="H281" s="8">
        <v>125</v>
      </c>
      <c r="I281" s="8">
        <v>110875</v>
      </c>
      <c r="J281" s="8">
        <v>6652.5</v>
      </c>
      <c r="K281" s="8">
        <v>104222.5</v>
      </c>
      <c r="L281" s="8">
        <v>106440</v>
      </c>
      <c r="M281" s="8">
        <v>-2217.5</v>
      </c>
      <c r="N281" s="25">
        <f>financials[[#This Row],[Profit]]/financials[[#This Row],[ Sales]]</f>
        <v>-2.1276595744680851E-2</v>
      </c>
      <c r="O281" s="3">
        <v>41609</v>
      </c>
      <c r="P281" s="5">
        <v>12</v>
      </c>
      <c r="Q281" s="4" t="str">
        <f>TEXT(financials[[#This Row],[Date]],"MMMM")</f>
        <v>December</v>
      </c>
      <c r="R281" s="5" t="str">
        <f>_xlfn.SWITCH(financials[[#This Row],[Month Name]],"January","Winter","February","Winter","March","Spring","April","Spring","May","Spring","June","Summer","July","Summer","August","Summer","September","Fall","October","Fall","November","Fall","December","Winter")</f>
        <v>Winter</v>
      </c>
      <c r="S281" s="13" t="s">
        <v>14</v>
      </c>
    </row>
    <row r="282" spans="2:19" x14ac:dyDescent="0.25">
      <c r="B282" s="14" t="s">
        <v>10</v>
      </c>
      <c r="C282" s="1" t="s">
        <v>20</v>
      </c>
      <c r="D282" s="4" t="s">
        <v>27</v>
      </c>
      <c r="E282" s="4" t="s">
        <v>35</v>
      </c>
      <c r="F282" s="11">
        <v>980</v>
      </c>
      <c r="G282" s="8">
        <v>5</v>
      </c>
      <c r="H282" s="8">
        <v>350</v>
      </c>
      <c r="I282" s="8">
        <v>343000</v>
      </c>
      <c r="J282" s="8">
        <v>20580</v>
      </c>
      <c r="K282" s="8">
        <v>322420</v>
      </c>
      <c r="L282" s="8">
        <v>254800</v>
      </c>
      <c r="M282" s="8">
        <v>67620</v>
      </c>
      <c r="N282" s="25">
        <f>financials[[#This Row],[Profit]]/financials[[#This Row],[ Sales]]</f>
        <v>0.20972644376899696</v>
      </c>
      <c r="O282" s="3">
        <v>41730</v>
      </c>
      <c r="P282" s="5">
        <v>4</v>
      </c>
      <c r="Q282" s="4" t="str">
        <f>TEXT(financials[[#This Row],[Date]],"MMMM")</f>
        <v>April</v>
      </c>
      <c r="R282" s="5" t="str">
        <f>_xlfn.SWITCH(financials[[#This Row],[Month Name]],"January","Winter","February","Winter","March","Spring","April","Spring","May","Spring","June","Summer","July","Summer","August","Summer","September","Fall","October","Fall","November","Fall","December","Winter")</f>
        <v>Spring</v>
      </c>
      <c r="S282" s="13" t="s">
        <v>15</v>
      </c>
    </row>
    <row r="283" spans="2:19" x14ac:dyDescent="0.25">
      <c r="B283" s="14" t="s">
        <v>10</v>
      </c>
      <c r="C283" s="1" t="s">
        <v>19</v>
      </c>
      <c r="D283" s="4" t="s">
        <v>27</v>
      </c>
      <c r="E283" s="4" t="s">
        <v>35</v>
      </c>
      <c r="F283" s="11">
        <v>1460</v>
      </c>
      <c r="G283" s="8">
        <v>5</v>
      </c>
      <c r="H283" s="8">
        <v>350</v>
      </c>
      <c r="I283" s="8">
        <v>511000</v>
      </c>
      <c r="J283" s="8">
        <v>30660</v>
      </c>
      <c r="K283" s="8">
        <v>480340</v>
      </c>
      <c r="L283" s="8">
        <v>379600</v>
      </c>
      <c r="M283" s="8">
        <v>100740</v>
      </c>
      <c r="N283" s="25">
        <f>financials[[#This Row],[Profit]]/financials[[#This Row],[ Sales]]</f>
        <v>0.20972644376899696</v>
      </c>
      <c r="O283" s="3">
        <v>41760</v>
      </c>
      <c r="P283" s="5">
        <v>5</v>
      </c>
      <c r="Q283" s="4" t="str">
        <f>TEXT(financials[[#This Row],[Date]],"MMMM")</f>
        <v>May</v>
      </c>
      <c r="R283" s="5" t="str">
        <f>_xlfn.SWITCH(financials[[#This Row],[Month Name]],"January","Winter","February","Winter","March","Spring","April","Spring","May","Spring","June","Summer","July","Summer","August","Summer","September","Fall","October","Fall","November","Fall","December","Winter")</f>
        <v>Spring</v>
      </c>
      <c r="S283" s="13" t="s">
        <v>15</v>
      </c>
    </row>
    <row r="284" spans="2:19" x14ac:dyDescent="0.25">
      <c r="B284" s="14" t="s">
        <v>10</v>
      </c>
      <c r="C284" s="1" t="s">
        <v>18</v>
      </c>
      <c r="D284" s="4" t="s">
        <v>27</v>
      </c>
      <c r="E284" s="4" t="s">
        <v>35</v>
      </c>
      <c r="F284" s="11">
        <v>1403</v>
      </c>
      <c r="G284" s="8">
        <v>5</v>
      </c>
      <c r="H284" s="8">
        <v>7</v>
      </c>
      <c r="I284" s="8">
        <v>9821</v>
      </c>
      <c r="J284" s="8">
        <v>589.26</v>
      </c>
      <c r="K284" s="8">
        <v>9231.74</v>
      </c>
      <c r="L284" s="8">
        <v>7015</v>
      </c>
      <c r="M284" s="8">
        <v>2216.7399999999998</v>
      </c>
      <c r="N284" s="25">
        <f>financials[[#This Row],[Profit]]/financials[[#This Row],[ Sales]]</f>
        <v>0.24012158054711244</v>
      </c>
      <c r="O284" s="3">
        <v>41548</v>
      </c>
      <c r="P284" s="5">
        <v>10</v>
      </c>
      <c r="Q284" s="4" t="str">
        <f>TEXT(financials[[#This Row],[Date]],"MMMM")</f>
        <v>October</v>
      </c>
      <c r="R284" s="5" t="str">
        <f>_xlfn.SWITCH(financials[[#This Row],[Month Name]],"January","Winter","February","Winter","March","Spring","April","Spring","May","Spring","June","Summer","July","Summer","August","Summer","September","Fall","October","Fall","November","Fall","December","Winter")</f>
        <v>Fall</v>
      </c>
      <c r="S284" s="13" t="s">
        <v>14</v>
      </c>
    </row>
    <row r="285" spans="2:19" x14ac:dyDescent="0.25">
      <c r="B285" s="14" t="s">
        <v>11</v>
      </c>
      <c r="C285" s="1" t="s">
        <v>17</v>
      </c>
      <c r="D285" s="4" t="s">
        <v>27</v>
      </c>
      <c r="E285" s="4" t="s">
        <v>35</v>
      </c>
      <c r="F285" s="11">
        <v>2723</v>
      </c>
      <c r="G285" s="8">
        <v>5</v>
      </c>
      <c r="H285" s="8">
        <v>12</v>
      </c>
      <c r="I285" s="8">
        <v>32676</v>
      </c>
      <c r="J285" s="8">
        <v>1960.56</v>
      </c>
      <c r="K285" s="8">
        <v>30715.439999999999</v>
      </c>
      <c r="L285" s="8">
        <v>8169</v>
      </c>
      <c r="M285" s="8">
        <v>22546.44</v>
      </c>
      <c r="N285" s="25">
        <f>financials[[#This Row],[Profit]]/financials[[#This Row],[ Sales]]</f>
        <v>0.73404255319148937</v>
      </c>
      <c r="O285" s="3">
        <v>41944</v>
      </c>
      <c r="P285" s="5">
        <v>11</v>
      </c>
      <c r="Q285" s="4" t="str">
        <f>TEXT(financials[[#This Row],[Date]],"MMMM")</f>
        <v>November</v>
      </c>
      <c r="R285" s="5" t="str">
        <f>_xlfn.SWITCH(financials[[#This Row],[Month Name]],"January","Winter","February","Winter","March","Spring","April","Spring","May","Spring","June","Summer","July","Summer","August","Summer","September","Fall","October","Fall","November","Fall","December","Winter")</f>
        <v>Fall</v>
      </c>
      <c r="S285" s="13" t="s">
        <v>15</v>
      </c>
    </row>
    <row r="286" spans="2:19" x14ac:dyDescent="0.25">
      <c r="B286" s="14" t="s">
        <v>10</v>
      </c>
      <c r="C286" s="1" t="s">
        <v>18</v>
      </c>
      <c r="D286" s="4" t="s">
        <v>28</v>
      </c>
      <c r="E286" s="4" t="s">
        <v>35</v>
      </c>
      <c r="F286" s="11">
        <v>1496</v>
      </c>
      <c r="G286" s="8">
        <v>10</v>
      </c>
      <c r="H286" s="8">
        <v>350</v>
      </c>
      <c r="I286" s="8">
        <v>523600</v>
      </c>
      <c r="J286" s="8">
        <v>31416</v>
      </c>
      <c r="K286" s="8">
        <v>492184</v>
      </c>
      <c r="L286" s="8">
        <v>388960</v>
      </c>
      <c r="M286" s="8">
        <v>103224</v>
      </c>
      <c r="N286" s="25">
        <f>financials[[#This Row],[Profit]]/financials[[#This Row],[ Sales]]</f>
        <v>0.20972644376899696</v>
      </c>
      <c r="O286" s="3">
        <v>41791</v>
      </c>
      <c r="P286" s="5">
        <v>6</v>
      </c>
      <c r="Q286" s="4" t="str">
        <f>TEXT(financials[[#This Row],[Date]],"MMMM")</f>
        <v>June</v>
      </c>
      <c r="R286" s="5" t="str">
        <f>_xlfn.SWITCH(financials[[#This Row],[Month Name]],"January","Winter","February","Winter","March","Spring","April","Spring","May","Spring","June","Summer","July","Summer","August","Summer","September","Fall","October","Fall","November","Fall","December","Winter")</f>
        <v>Summer</v>
      </c>
      <c r="S286" s="13" t="s">
        <v>15</v>
      </c>
    </row>
    <row r="287" spans="2:19" x14ac:dyDescent="0.25">
      <c r="B287" s="14" t="s">
        <v>11</v>
      </c>
      <c r="C287" s="1" t="s">
        <v>16</v>
      </c>
      <c r="D287" s="4" t="s">
        <v>28</v>
      </c>
      <c r="E287" s="4" t="s">
        <v>35</v>
      </c>
      <c r="F287" s="11">
        <v>2299</v>
      </c>
      <c r="G287" s="8">
        <v>10</v>
      </c>
      <c r="H287" s="8">
        <v>12</v>
      </c>
      <c r="I287" s="8">
        <v>27588</v>
      </c>
      <c r="J287" s="8">
        <v>1655.28</v>
      </c>
      <c r="K287" s="8">
        <v>25932.720000000001</v>
      </c>
      <c r="L287" s="8">
        <v>6897</v>
      </c>
      <c r="M287" s="8">
        <v>19035.72</v>
      </c>
      <c r="N287" s="25">
        <f>financials[[#This Row],[Profit]]/financials[[#This Row],[ Sales]]</f>
        <v>0.73404255319148937</v>
      </c>
      <c r="O287" s="3">
        <v>41548</v>
      </c>
      <c r="P287" s="5">
        <v>10</v>
      </c>
      <c r="Q287" s="4" t="str">
        <f>TEXT(financials[[#This Row],[Date]],"MMMM")</f>
        <v>October</v>
      </c>
      <c r="R287" s="5" t="str">
        <f>_xlfn.SWITCH(financials[[#This Row],[Month Name]],"January","Winter","February","Winter","March","Spring","April","Spring","May","Spring","June","Summer","July","Summer","August","Summer","September","Fall","October","Fall","November","Fall","December","Winter")</f>
        <v>Fall</v>
      </c>
      <c r="S287" s="13" t="s">
        <v>14</v>
      </c>
    </row>
    <row r="288" spans="2:19" x14ac:dyDescent="0.25">
      <c r="B288" s="14" t="s">
        <v>10</v>
      </c>
      <c r="C288" s="1" t="s">
        <v>17</v>
      </c>
      <c r="D288" s="4" t="s">
        <v>28</v>
      </c>
      <c r="E288" s="4" t="s">
        <v>35</v>
      </c>
      <c r="F288" s="11">
        <v>727</v>
      </c>
      <c r="G288" s="8">
        <v>10</v>
      </c>
      <c r="H288" s="8">
        <v>350</v>
      </c>
      <c r="I288" s="8">
        <v>254450</v>
      </c>
      <c r="J288" s="8">
        <v>15267</v>
      </c>
      <c r="K288" s="8">
        <v>239183</v>
      </c>
      <c r="L288" s="8">
        <v>189020</v>
      </c>
      <c r="M288" s="8">
        <v>50163</v>
      </c>
      <c r="N288" s="25">
        <f>financials[[#This Row],[Profit]]/financials[[#This Row],[ Sales]]</f>
        <v>0.20972644376899696</v>
      </c>
      <c r="O288" s="3">
        <v>41548</v>
      </c>
      <c r="P288" s="5">
        <v>10</v>
      </c>
      <c r="Q288" s="4" t="str">
        <f>TEXT(financials[[#This Row],[Date]],"MMMM")</f>
        <v>October</v>
      </c>
      <c r="R288" s="5" t="str">
        <f>_xlfn.SWITCH(financials[[#This Row],[Month Name]],"January","Winter","February","Winter","March","Spring","April","Spring","May","Spring","June","Summer","July","Summer","August","Summer","September","Fall","October","Fall","November","Fall","December","Winter")</f>
        <v>Fall</v>
      </c>
      <c r="S288" s="13" t="s">
        <v>14</v>
      </c>
    </row>
    <row r="289" spans="2:19" x14ac:dyDescent="0.25">
      <c r="B289" s="14" t="s">
        <v>9</v>
      </c>
      <c r="C289" s="1" t="s">
        <v>16</v>
      </c>
      <c r="D289" s="4" t="s">
        <v>29</v>
      </c>
      <c r="E289" s="4" t="s">
        <v>35</v>
      </c>
      <c r="F289" s="11">
        <v>952</v>
      </c>
      <c r="G289" s="8">
        <v>120</v>
      </c>
      <c r="H289" s="8">
        <v>125</v>
      </c>
      <c r="I289" s="8">
        <v>119000</v>
      </c>
      <c r="J289" s="8">
        <v>7140</v>
      </c>
      <c r="K289" s="8">
        <v>111860</v>
      </c>
      <c r="L289" s="8">
        <v>114240</v>
      </c>
      <c r="M289" s="8">
        <v>-2380</v>
      </c>
      <c r="N289" s="25">
        <f>financials[[#This Row],[Profit]]/financials[[#This Row],[ Sales]]</f>
        <v>-2.1276595744680851E-2</v>
      </c>
      <c r="O289" s="3">
        <v>41671</v>
      </c>
      <c r="P289" s="5">
        <v>2</v>
      </c>
      <c r="Q289" s="4" t="str">
        <f>TEXT(financials[[#This Row],[Date]],"MMMM")</f>
        <v>February</v>
      </c>
      <c r="R289" s="5" t="str">
        <f>_xlfn.SWITCH(financials[[#This Row],[Month Name]],"January","Winter","February","Winter","March","Spring","April","Spring","May","Spring","June","Summer","July","Summer","August","Summer","September","Fall","October","Fall","November","Fall","December","Winter")</f>
        <v>Winter</v>
      </c>
      <c r="S289" s="13" t="s">
        <v>15</v>
      </c>
    </row>
    <row r="290" spans="2:19" x14ac:dyDescent="0.25">
      <c r="B290" s="14" t="s">
        <v>9</v>
      </c>
      <c r="C290" s="1" t="s">
        <v>17</v>
      </c>
      <c r="D290" s="4" t="s">
        <v>29</v>
      </c>
      <c r="E290" s="4" t="s">
        <v>35</v>
      </c>
      <c r="F290" s="11">
        <v>2755</v>
      </c>
      <c r="G290" s="8">
        <v>120</v>
      </c>
      <c r="H290" s="8">
        <v>125</v>
      </c>
      <c r="I290" s="8">
        <v>344375</v>
      </c>
      <c r="J290" s="8">
        <v>20662.5</v>
      </c>
      <c r="K290" s="8">
        <v>323712.5</v>
      </c>
      <c r="L290" s="8">
        <v>330600</v>
      </c>
      <c r="M290" s="8">
        <v>-6887.5</v>
      </c>
      <c r="N290" s="25">
        <f>financials[[#This Row],[Profit]]/financials[[#This Row],[ Sales]]</f>
        <v>-2.1276595744680851E-2</v>
      </c>
      <c r="O290" s="3">
        <v>41671</v>
      </c>
      <c r="P290" s="5">
        <v>2</v>
      </c>
      <c r="Q290" s="4" t="str">
        <f>TEXT(financials[[#This Row],[Date]],"MMMM")</f>
        <v>February</v>
      </c>
      <c r="R290" s="5" t="str">
        <f>_xlfn.SWITCH(financials[[#This Row],[Month Name]],"January","Winter","February","Winter","March","Spring","April","Spring","May","Spring","June","Summer","July","Summer","August","Summer","September","Fall","October","Fall","November","Fall","December","Winter")</f>
        <v>Winter</v>
      </c>
      <c r="S290" s="13" t="s">
        <v>15</v>
      </c>
    </row>
    <row r="291" spans="2:19" x14ac:dyDescent="0.25">
      <c r="B291" s="14" t="s">
        <v>8</v>
      </c>
      <c r="C291" s="1" t="s">
        <v>19</v>
      </c>
      <c r="D291" s="4" t="s">
        <v>29</v>
      </c>
      <c r="E291" s="4" t="s">
        <v>35</v>
      </c>
      <c r="F291" s="11">
        <v>1530</v>
      </c>
      <c r="G291" s="8">
        <v>120</v>
      </c>
      <c r="H291" s="8">
        <v>15</v>
      </c>
      <c r="I291" s="8">
        <v>22950</v>
      </c>
      <c r="J291" s="8">
        <v>1377</v>
      </c>
      <c r="K291" s="8">
        <v>21573</v>
      </c>
      <c r="L291" s="8">
        <v>15300</v>
      </c>
      <c r="M291" s="8">
        <v>6273</v>
      </c>
      <c r="N291" s="25">
        <f>financials[[#This Row],[Profit]]/financials[[#This Row],[ Sales]]</f>
        <v>0.29078014184397161</v>
      </c>
      <c r="O291" s="3">
        <v>41760</v>
      </c>
      <c r="P291" s="5">
        <v>5</v>
      </c>
      <c r="Q291" s="4" t="str">
        <f>TEXT(financials[[#This Row],[Date]],"MMMM")</f>
        <v>May</v>
      </c>
      <c r="R291" s="5" t="str">
        <f>_xlfn.SWITCH(financials[[#This Row],[Month Name]],"January","Winter","February","Winter","March","Spring","April","Spring","May","Spring","June","Summer","July","Summer","August","Summer","September","Fall","October","Fall","November","Fall","December","Winter")</f>
        <v>Spring</v>
      </c>
      <c r="S291" s="13" t="s">
        <v>15</v>
      </c>
    </row>
    <row r="292" spans="2:19" x14ac:dyDescent="0.25">
      <c r="B292" s="14" t="s">
        <v>10</v>
      </c>
      <c r="C292" s="1" t="s">
        <v>18</v>
      </c>
      <c r="D292" s="4" t="s">
        <v>29</v>
      </c>
      <c r="E292" s="4" t="s">
        <v>35</v>
      </c>
      <c r="F292" s="11">
        <v>1496</v>
      </c>
      <c r="G292" s="8">
        <v>120</v>
      </c>
      <c r="H292" s="8">
        <v>350</v>
      </c>
      <c r="I292" s="8">
        <v>523600</v>
      </c>
      <c r="J292" s="8">
        <v>31416</v>
      </c>
      <c r="K292" s="8">
        <v>492184</v>
      </c>
      <c r="L292" s="8">
        <v>388960</v>
      </c>
      <c r="M292" s="8">
        <v>103224</v>
      </c>
      <c r="N292" s="25">
        <f>financials[[#This Row],[Profit]]/financials[[#This Row],[ Sales]]</f>
        <v>0.20972644376899696</v>
      </c>
      <c r="O292" s="3">
        <v>41791</v>
      </c>
      <c r="P292" s="5">
        <v>6</v>
      </c>
      <c r="Q292" s="4" t="str">
        <f>TEXT(financials[[#This Row],[Date]],"MMMM")</f>
        <v>June</v>
      </c>
      <c r="R292" s="5" t="str">
        <f>_xlfn.SWITCH(financials[[#This Row],[Month Name]],"January","Winter","February","Winter","March","Spring","April","Spring","May","Spring","June","Summer","July","Summer","August","Summer","September","Fall","October","Fall","November","Fall","December","Winter")</f>
        <v>Summer</v>
      </c>
      <c r="S292" s="13" t="s">
        <v>15</v>
      </c>
    </row>
    <row r="293" spans="2:19" x14ac:dyDescent="0.25">
      <c r="B293" s="14" t="s">
        <v>10</v>
      </c>
      <c r="C293" s="1" t="s">
        <v>20</v>
      </c>
      <c r="D293" s="4" t="s">
        <v>29</v>
      </c>
      <c r="E293" s="4" t="s">
        <v>35</v>
      </c>
      <c r="F293" s="11">
        <v>1498</v>
      </c>
      <c r="G293" s="8">
        <v>120</v>
      </c>
      <c r="H293" s="8">
        <v>7</v>
      </c>
      <c r="I293" s="8">
        <v>10486</v>
      </c>
      <c r="J293" s="8">
        <v>629.16</v>
      </c>
      <c r="K293" s="8">
        <v>9856.84</v>
      </c>
      <c r="L293" s="8">
        <v>7490</v>
      </c>
      <c r="M293" s="8">
        <v>2366.84</v>
      </c>
      <c r="N293" s="25">
        <f>financials[[#This Row],[Profit]]/financials[[#This Row],[ Sales]]</f>
        <v>0.24012158054711247</v>
      </c>
      <c r="O293" s="3">
        <v>41791</v>
      </c>
      <c r="P293" s="5">
        <v>6</v>
      </c>
      <c r="Q293" s="4" t="str">
        <f>TEXT(financials[[#This Row],[Date]],"MMMM")</f>
        <v>June</v>
      </c>
      <c r="R293" s="5" t="str">
        <f>_xlfn.SWITCH(financials[[#This Row],[Month Name]],"January","Winter","February","Winter","March","Spring","April","Spring","May","Spring","June","Summer","July","Summer","August","Summer","September","Fall","October","Fall","November","Fall","December","Winter")</f>
        <v>Summer</v>
      </c>
      <c r="S293" s="13" t="s">
        <v>15</v>
      </c>
    </row>
    <row r="294" spans="2:19" x14ac:dyDescent="0.25">
      <c r="B294" s="14" t="s">
        <v>7</v>
      </c>
      <c r="C294" s="1" t="s">
        <v>18</v>
      </c>
      <c r="D294" s="4" t="s">
        <v>29</v>
      </c>
      <c r="E294" s="4" t="s">
        <v>35</v>
      </c>
      <c r="F294" s="11">
        <v>1221</v>
      </c>
      <c r="G294" s="8">
        <v>120</v>
      </c>
      <c r="H294" s="8">
        <v>300</v>
      </c>
      <c r="I294" s="8">
        <v>366300</v>
      </c>
      <c r="J294" s="8">
        <v>21978</v>
      </c>
      <c r="K294" s="8">
        <v>344322</v>
      </c>
      <c r="L294" s="8">
        <v>305250</v>
      </c>
      <c r="M294" s="8">
        <v>39072</v>
      </c>
      <c r="N294" s="25">
        <f>financials[[#This Row],[Profit]]/financials[[#This Row],[ Sales]]</f>
        <v>0.11347517730496454</v>
      </c>
      <c r="O294" s="3">
        <v>41548</v>
      </c>
      <c r="P294" s="5">
        <v>10</v>
      </c>
      <c r="Q294" s="4" t="str">
        <f>TEXT(financials[[#This Row],[Date]],"MMMM")</f>
        <v>October</v>
      </c>
      <c r="R294" s="5" t="str">
        <f>_xlfn.SWITCH(financials[[#This Row],[Month Name]],"January","Winter","February","Winter","March","Spring","April","Spring","May","Spring","June","Summer","July","Summer","August","Summer","September","Fall","October","Fall","November","Fall","December","Winter")</f>
        <v>Fall</v>
      </c>
      <c r="S294" s="13" t="s">
        <v>14</v>
      </c>
    </row>
    <row r="295" spans="2:19" x14ac:dyDescent="0.25">
      <c r="B295" s="14" t="s">
        <v>10</v>
      </c>
      <c r="C295" s="1" t="s">
        <v>18</v>
      </c>
      <c r="D295" s="4" t="s">
        <v>29</v>
      </c>
      <c r="E295" s="4" t="s">
        <v>35</v>
      </c>
      <c r="F295" s="11">
        <v>2076</v>
      </c>
      <c r="G295" s="8">
        <v>120</v>
      </c>
      <c r="H295" s="8">
        <v>350</v>
      </c>
      <c r="I295" s="8">
        <v>726600</v>
      </c>
      <c r="J295" s="8">
        <v>43596</v>
      </c>
      <c r="K295" s="8">
        <v>683004</v>
      </c>
      <c r="L295" s="8">
        <v>539760</v>
      </c>
      <c r="M295" s="8">
        <v>143244</v>
      </c>
      <c r="N295" s="25">
        <f>financials[[#This Row],[Profit]]/financials[[#This Row],[ Sales]]</f>
        <v>0.20972644376899696</v>
      </c>
      <c r="O295" s="3">
        <v>41548</v>
      </c>
      <c r="P295" s="5">
        <v>10</v>
      </c>
      <c r="Q295" s="4" t="str">
        <f>TEXT(financials[[#This Row],[Date]],"MMMM")</f>
        <v>October</v>
      </c>
      <c r="R295" s="5" t="str">
        <f>_xlfn.SWITCH(financials[[#This Row],[Month Name]],"January","Winter","February","Winter","March","Spring","April","Spring","May","Spring","June","Summer","July","Summer","August","Summer","September","Fall","October","Fall","November","Fall","December","Winter")</f>
        <v>Fall</v>
      </c>
      <c r="S295" s="13" t="s">
        <v>14</v>
      </c>
    </row>
    <row r="296" spans="2:19" x14ac:dyDescent="0.25">
      <c r="B296" s="14" t="s">
        <v>8</v>
      </c>
      <c r="C296" s="1" t="s">
        <v>16</v>
      </c>
      <c r="D296" s="4" t="s">
        <v>30</v>
      </c>
      <c r="E296" s="4" t="s">
        <v>35</v>
      </c>
      <c r="F296" s="11">
        <v>2844</v>
      </c>
      <c r="G296" s="8">
        <v>250</v>
      </c>
      <c r="H296" s="8">
        <v>15</v>
      </c>
      <c r="I296" s="8">
        <v>42660</v>
      </c>
      <c r="J296" s="8">
        <v>2559.6</v>
      </c>
      <c r="K296" s="8">
        <v>40100.400000000001</v>
      </c>
      <c r="L296" s="8">
        <v>28440</v>
      </c>
      <c r="M296" s="8">
        <v>11660.400000000001</v>
      </c>
      <c r="N296" s="25">
        <f>financials[[#This Row],[Profit]]/financials[[#This Row],[ Sales]]</f>
        <v>0.29078014184397166</v>
      </c>
      <c r="O296" s="3">
        <v>41791</v>
      </c>
      <c r="P296" s="5">
        <v>6</v>
      </c>
      <c r="Q296" s="4" t="str">
        <f>TEXT(financials[[#This Row],[Date]],"MMMM")</f>
        <v>June</v>
      </c>
      <c r="R296" s="5" t="str">
        <f>_xlfn.SWITCH(financials[[#This Row],[Month Name]],"January","Winter","February","Winter","March","Spring","April","Spring","May","Spring","June","Summer","July","Summer","August","Summer","September","Fall","October","Fall","November","Fall","December","Winter")</f>
        <v>Summer</v>
      </c>
      <c r="S296" s="13" t="s">
        <v>15</v>
      </c>
    </row>
    <row r="297" spans="2:19" x14ac:dyDescent="0.25">
      <c r="B297" s="14" t="s">
        <v>10</v>
      </c>
      <c r="C297" s="1" t="s">
        <v>20</v>
      </c>
      <c r="D297" s="4" t="s">
        <v>30</v>
      </c>
      <c r="E297" s="4" t="s">
        <v>35</v>
      </c>
      <c r="F297" s="11">
        <v>1498</v>
      </c>
      <c r="G297" s="8">
        <v>250</v>
      </c>
      <c r="H297" s="8">
        <v>7</v>
      </c>
      <c r="I297" s="8">
        <v>10486</v>
      </c>
      <c r="J297" s="8">
        <v>629.16</v>
      </c>
      <c r="K297" s="8">
        <v>9856.84</v>
      </c>
      <c r="L297" s="8">
        <v>7490</v>
      </c>
      <c r="M297" s="8">
        <v>2366.84</v>
      </c>
      <c r="N297" s="25">
        <f>financials[[#This Row],[Profit]]/financials[[#This Row],[ Sales]]</f>
        <v>0.24012158054711247</v>
      </c>
      <c r="O297" s="3">
        <v>41791</v>
      </c>
      <c r="P297" s="5">
        <v>6</v>
      </c>
      <c r="Q297" s="4" t="str">
        <f>TEXT(financials[[#This Row],[Date]],"MMMM")</f>
        <v>June</v>
      </c>
      <c r="R297" s="5" t="str">
        <f>_xlfn.SWITCH(financials[[#This Row],[Month Name]],"January","Winter","February","Winter","March","Spring","April","Spring","May","Spring","June","Summer","July","Summer","August","Summer","September","Fall","October","Fall","November","Fall","December","Winter")</f>
        <v>Summer</v>
      </c>
      <c r="S297" s="13" t="s">
        <v>15</v>
      </c>
    </row>
    <row r="298" spans="2:19" x14ac:dyDescent="0.25">
      <c r="B298" s="14" t="s">
        <v>7</v>
      </c>
      <c r="C298" s="1" t="s">
        <v>18</v>
      </c>
      <c r="D298" s="4" t="s">
        <v>30</v>
      </c>
      <c r="E298" s="4" t="s">
        <v>35</v>
      </c>
      <c r="F298" s="11">
        <v>1221</v>
      </c>
      <c r="G298" s="8">
        <v>250</v>
      </c>
      <c r="H298" s="8">
        <v>300</v>
      </c>
      <c r="I298" s="8">
        <v>366300</v>
      </c>
      <c r="J298" s="8">
        <v>21978</v>
      </c>
      <c r="K298" s="8">
        <v>344322</v>
      </c>
      <c r="L298" s="8">
        <v>305250</v>
      </c>
      <c r="M298" s="8">
        <v>39072</v>
      </c>
      <c r="N298" s="25">
        <f>financials[[#This Row],[Profit]]/financials[[#This Row],[ Sales]]</f>
        <v>0.11347517730496454</v>
      </c>
      <c r="O298" s="3">
        <v>41548</v>
      </c>
      <c r="P298" s="5">
        <v>10</v>
      </c>
      <c r="Q298" s="4" t="str">
        <f>TEXT(financials[[#This Row],[Date]],"MMMM")</f>
        <v>October</v>
      </c>
      <c r="R298" s="5" t="str">
        <f>_xlfn.SWITCH(financials[[#This Row],[Month Name]],"January","Winter","February","Winter","March","Spring","April","Spring","May","Spring","June","Summer","July","Summer","August","Summer","September","Fall","October","Fall","November","Fall","December","Winter")</f>
        <v>Fall</v>
      </c>
      <c r="S298" s="13" t="s">
        <v>14</v>
      </c>
    </row>
    <row r="299" spans="2:19" x14ac:dyDescent="0.25">
      <c r="B299" s="14" t="s">
        <v>10</v>
      </c>
      <c r="C299" s="1" t="s">
        <v>20</v>
      </c>
      <c r="D299" s="4" t="s">
        <v>30</v>
      </c>
      <c r="E299" s="4" t="s">
        <v>35</v>
      </c>
      <c r="F299" s="11">
        <v>1123</v>
      </c>
      <c r="G299" s="8">
        <v>250</v>
      </c>
      <c r="H299" s="8">
        <v>20</v>
      </c>
      <c r="I299" s="8">
        <v>22460</v>
      </c>
      <c r="J299" s="8">
        <v>1347.6</v>
      </c>
      <c r="K299" s="8">
        <v>21112.400000000001</v>
      </c>
      <c r="L299" s="8">
        <v>11230</v>
      </c>
      <c r="M299" s="8">
        <v>9882.4000000000015</v>
      </c>
      <c r="N299" s="25">
        <f>financials[[#This Row],[Profit]]/financials[[#This Row],[ Sales]]</f>
        <v>0.46808510638297873</v>
      </c>
      <c r="O299" s="3">
        <v>41579</v>
      </c>
      <c r="P299" s="5">
        <v>11</v>
      </c>
      <c r="Q299" s="4" t="str">
        <f>TEXT(financials[[#This Row],[Date]],"MMMM")</f>
        <v>November</v>
      </c>
      <c r="R299" s="5" t="str">
        <f>_xlfn.SWITCH(financials[[#This Row],[Month Name]],"January","Winter","February","Winter","March","Spring","April","Spring","May","Spring","June","Summer","July","Summer","August","Summer","September","Fall","October","Fall","November","Fall","December","Winter")</f>
        <v>Fall</v>
      </c>
      <c r="S299" s="13" t="s">
        <v>14</v>
      </c>
    </row>
    <row r="300" spans="2:19" x14ac:dyDescent="0.25">
      <c r="B300" s="14" t="s">
        <v>7</v>
      </c>
      <c r="C300" s="1" t="s">
        <v>16</v>
      </c>
      <c r="D300" s="4" t="s">
        <v>30</v>
      </c>
      <c r="E300" s="4" t="s">
        <v>35</v>
      </c>
      <c r="F300" s="11">
        <v>2436</v>
      </c>
      <c r="G300" s="8">
        <v>250</v>
      </c>
      <c r="H300" s="8">
        <v>300</v>
      </c>
      <c r="I300" s="8">
        <v>730800</v>
      </c>
      <c r="J300" s="8">
        <v>43848</v>
      </c>
      <c r="K300" s="8">
        <v>686952</v>
      </c>
      <c r="L300" s="8">
        <v>609000</v>
      </c>
      <c r="M300" s="8">
        <v>77952</v>
      </c>
      <c r="N300" s="25">
        <f>financials[[#This Row],[Profit]]/financials[[#This Row],[ Sales]]</f>
        <v>0.11347517730496454</v>
      </c>
      <c r="O300" s="3">
        <v>41609</v>
      </c>
      <c r="P300" s="5">
        <v>12</v>
      </c>
      <c r="Q300" s="4" t="str">
        <f>TEXT(financials[[#This Row],[Date]],"MMMM")</f>
        <v>December</v>
      </c>
      <c r="R300" s="5" t="str">
        <f>_xlfn.SWITCH(financials[[#This Row],[Month Name]],"January","Winter","February","Winter","March","Spring","April","Spring","May","Spring","June","Summer","July","Summer","August","Summer","September","Fall","October","Fall","November","Fall","December","Winter")</f>
        <v>Winter</v>
      </c>
      <c r="S300" s="13" t="s">
        <v>14</v>
      </c>
    </row>
    <row r="301" spans="2:19" x14ac:dyDescent="0.25">
      <c r="B301" s="14" t="s">
        <v>9</v>
      </c>
      <c r="C301" s="1" t="s">
        <v>18</v>
      </c>
      <c r="D301" s="4" t="s">
        <v>31</v>
      </c>
      <c r="E301" s="4" t="s">
        <v>35</v>
      </c>
      <c r="F301" s="11">
        <v>1987.5</v>
      </c>
      <c r="G301" s="8">
        <v>260</v>
      </c>
      <c r="H301" s="8">
        <v>125</v>
      </c>
      <c r="I301" s="8">
        <v>248437.5</v>
      </c>
      <c r="J301" s="8">
        <v>14906.25</v>
      </c>
      <c r="K301" s="8">
        <v>233531.25</v>
      </c>
      <c r="L301" s="8">
        <v>238500</v>
      </c>
      <c r="M301" s="8">
        <v>-4968.75</v>
      </c>
      <c r="N301" s="25">
        <f>financials[[#This Row],[Profit]]/financials[[#This Row],[ Sales]]</f>
        <v>-2.1276595744680851E-2</v>
      </c>
      <c r="O301" s="3">
        <v>41640</v>
      </c>
      <c r="P301" s="5">
        <v>1</v>
      </c>
      <c r="Q301" s="4" t="str">
        <f>TEXT(financials[[#This Row],[Date]],"MMMM")</f>
        <v>January</v>
      </c>
      <c r="R301" s="5" t="str">
        <f>_xlfn.SWITCH(financials[[#This Row],[Month Name]],"January","Winter","February","Winter","March","Spring","April","Spring","May","Spring","June","Summer","July","Summer","August","Summer","September","Fall","October","Fall","November","Fall","December","Winter")</f>
        <v>Winter</v>
      </c>
      <c r="S301" s="13" t="s">
        <v>15</v>
      </c>
    </row>
    <row r="302" spans="2:19" x14ac:dyDescent="0.25">
      <c r="B302" s="14" t="s">
        <v>10</v>
      </c>
      <c r="C302" s="1" t="s">
        <v>20</v>
      </c>
      <c r="D302" s="4" t="s">
        <v>31</v>
      </c>
      <c r="E302" s="4" t="s">
        <v>35</v>
      </c>
      <c r="F302" s="11">
        <v>1679</v>
      </c>
      <c r="G302" s="8">
        <v>260</v>
      </c>
      <c r="H302" s="8">
        <v>350</v>
      </c>
      <c r="I302" s="8">
        <v>587650</v>
      </c>
      <c r="J302" s="8">
        <v>35259</v>
      </c>
      <c r="K302" s="8">
        <v>552391</v>
      </c>
      <c r="L302" s="8">
        <v>436540</v>
      </c>
      <c r="M302" s="8">
        <v>115851</v>
      </c>
      <c r="N302" s="25">
        <f>financials[[#This Row],[Profit]]/financials[[#This Row],[ Sales]]</f>
        <v>0.20972644376899696</v>
      </c>
      <c r="O302" s="3">
        <v>41883</v>
      </c>
      <c r="P302" s="5">
        <v>9</v>
      </c>
      <c r="Q302" s="4" t="str">
        <f>TEXT(financials[[#This Row],[Date]],"MMMM")</f>
        <v>September</v>
      </c>
      <c r="R302" s="5" t="str">
        <f>_xlfn.SWITCH(financials[[#This Row],[Month Name]],"January","Winter","February","Winter","March","Spring","April","Spring","May","Spring","June","Summer","July","Summer","August","Summer","September","Fall","October","Fall","November","Fall","December","Winter")</f>
        <v>Fall</v>
      </c>
      <c r="S302" s="13" t="s">
        <v>15</v>
      </c>
    </row>
    <row r="303" spans="2:19" x14ac:dyDescent="0.25">
      <c r="B303" s="14" t="s">
        <v>10</v>
      </c>
      <c r="C303" s="1" t="s">
        <v>17</v>
      </c>
      <c r="D303" s="4" t="s">
        <v>31</v>
      </c>
      <c r="E303" s="4" t="s">
        <v>35</v>
      </c>
      <c r="F303" s="11">
        <v>727</v>
      </c>
      <c r="G303" s="8">
        <v>260</v>
      </c>
      <c r="H303" s="8">
        <v>350</v>
      </c>
      <c r="I303" s="8">
        <v>254450</v>
      </c>
      <c r="J303" s="8">
        <v>15267</v>
      </c>
      <c r="K303" s="8">
        <v>239183</v>
      </c>
      <c r="L303" s="8">
        <v>189020</v>
      </c>
      <c r="M303" s="8">
        <v>50163</v>
      </c>
      <c r="N303" s="25">
        <f>financials[[#This Row],[Profit]]/financials[[#This Row],[ Sales]]</f>
        <v>0.20972644376899696</v>
      </c>
      <c r="O303" s="3">
        <v>41548</v>
      </c>
      <c r="P303" s="5">
        <v>10</v>
      </c>
      <c r="Q303" s="4" t="str">
        <f>TEXT(financials[[#This Row],[Date]],"MMMM")</f>
        <v>October</v>
      </c>
      <c r="R303" s="5" t="str">
        <f>_xlfn.SWITCH(financials[[#This Row],[Month Name]],"January","Winter","February","Winter","March","Spring","April","Spring","May","Spring","June","Summer","July","Summer","August","Summer","September","Fall","October","Fall","November","Fall","December","Winter")</f>
        <v>Fall</v>
      </c>
      <c r="S303" s="13" t="s">
        <v>14</v>
      </c>
    </row>
    <row r="304" spans="2:19" x14ac:dyDescent="0.25">
      <c r="B304" s="14" t="s">
        <v>10</v>
      </c>
      <c r="C304" s="1" t="s">
        <v>18</v>
      </c>
      <c r="D304" s="4" t="s">
        <v>31</v>
      </c>
      <c r="E304" s="4" t="s">
        <v>35</v>
      </c>
      <c r="F304" s="11">
        <v>1403</v>
      </c>
      <c r="G304" s="8">
        <v>260</v>
      </c>
      <c r="H304" s="8">
        <v>7</v>
      </c>
      <c r="I304" s="8">
        <v>9821</v>
      </c>
      <c r="J304" s="8">
        <v>589.26</v>
      </c>
      <c r="K304" s="8">
        <v>9231.74</v>
      </c>
      <c r="L304" s="8">
        <v>7015</v>
      </c>
      <c r="M304" s="8">
        <v>2216.7399999999998</v>
      </c>
      <c r="N304" s="25">
        <f>financials[[#This Row],[Profit]]/financials[[#This Row],[ Sales]]</f>
        <v>0.24012158054711244</v>
      </c>
      <c r="O304" s="3">
        <v>41548</v>
      </c>
      <c r="P304" s="5">
        <v>10</v>
      </c>
      <c r="Q304" s="4" t="str">
        <f>TEXT(financials[[#This Row],[Date]],"MMMM")</f>
        <v>October</v>
      </c>
      <c r="R304" s="5" t="str">
        <f>_xlfn.SWITCH(financials[[#This Row],[Month Name]],"January","Winter","February","Winter","March","Spring","April","Spring","May","Spring","June","Summer","July","Summer","August","Summer","September","Fall","October","Fall","November","Fall","December","Winter")</f>
        <v>Fall</v>
      </c>
      <c r="S304" s="13" t="s">
        <v>14</v>
      </c>
    </row>
    <row r="305" spans="2:19" x14ac:dyDescent="0.25">
      <c r="B305" s="14" t="s">
        <v>10</v>
      </c>
      <c r="C305" s="1" t="s">
        <v>18</v>
      </c>
      <c r="D305" s="4" t="s">
        <v>31</v>
      </c>
      <c r="E305" s="4" t="s">
        <v>35</v>
      </c>
      <c r="F305" s="11">
        <v>2076</v>
      </c>
      <c r="G305" s="8">
        <v>260</v>
      </c>
      <c r="H305" s="8">
        <v>350</v>
      </c>
      <c r="I305" s="8">
        <v>726600</v>
      </c>
      <c r="J305" s="8">
        <v>43596</v>
      </c>
      <c r="K305" s="8">
        <v>683004</v>
      </c>
      <c r="L305" s="8">
        <v>539760</v>
      </c>
      <c r="M305" s="8">
        <v>143244</v>
      </c>
      <c r="N305" s="25">
        <f>financials[[#This Row],[Profit]]/financials[[#This Row],[ Sales]]</f>
        <v>0.20972644376899696</v>
      </c>
      <c r="O305" s="3">
        <v>41548</v>
      </c>
      <c r="P305" s="5">
        <v>10</v>
      </c>
      <c r="Q305" s="4" t="str">
        <f>TEXT(financials[[#This Row],[Date]],"MMMM")</f>
        <v>October</v>
      </c>
      <c r="R305" s="5" t="str">
        <f>_xlfn.SWITCH(financials[[#This Row],[Month Name]],"January","Winter","February","Winter","March","Spring","April","Spring","May","Spring","June","Summer","July","Summer","August","Summer","September","Fall","October","Fall","November","Fall","December","Winter")</f>
        <v>Fall</v>
      </c>
      <c r="S305" s="13" t="s">
        <v>14</v>
      </c>
    </row>
    <row r="306" spans="2:19" x14ac:dyDescent="0.25">
      <c r="B306" s="14" t="s">
        <v>10</v>
      </c>
      <c r="C306" s="1" t="s">
        <v>18</v>
      </c>
      <c r="D306" s="4" t="s">
        <v>27</v>
      </c>
      <c r="E306" s="4" t="s">
        <v>35</v>
      </c>
      <c r="F306" s="11">
        <v>1757</v>
      </c>
      <c r="G306" s="8">
        <v>5</v>
      </c>
      <c r="H306" s="8">
        <v>20</v>
      </c>
      <c r="I306" s="8">
        <v>35140</v>
      </c>
      <c r="J306" s="8">
        <v>2108.4</v>
      </c>
      <c r="K306" s="8">
        <v>33031.599999999999</v>
      </c>
      <c r="L306" s="8">
        <v>17570</v>
      </c>
      <c r="M306" s="8">
        <v>15461.599999999999</v>
      </c>
      <c r="N306" s="25">
        <f>financials[[#This Row],[Profit]]/financials[[#This Row],[ Sales]]</f>
        <v>0.46808510638297868</v>
      </c>
      <c r="O306" s="3">
        <v>41548</v>
      </c>
      <c r="P306" s="5">
        <v>10</v>
      </c>
      <c r="Q306" s="4" t="str">
        <f>TEXT(financials[[#This Row],[Date]],"MMMM")</f>
        <v>October</v>
      </c>
      <c r="R306" s="5" t="str">
        <f>_xlfn.SWITCH(financials[[#This Row],[Month Name]],"January","Winter","February","Winter","March","Spring","April","Spring","May","Spring","June","Summer","July","Summer","August","Summer","September","Fall","October","Fall","November","Fall","December","Winter")</f>
        <v>Fall</v>
      </c>
      <c r="S306" s="13" t="s">
        <v>14</v>
      </c>
    </row>
    <row r="307" spans="2:19" x14ac:dyDescent="0.25">
      <c r="B307" s="14" t="s">
        <v>8</v>
      </c>
      <c r="C307" s="1" t="s">
        <v>17</v>
      </c>
      <c r="D307" s="4" t="s">
        <v>28</v>
      </c>
      <c r="E307" s="4" t="s">
        <v>35</v>
      </c>
      <c r="F307" s="11">
        <v>2198</v>
      </c>
      <c r="G307" s="8">
        <v>10</v>
      </c>
      <c r="H307" s="8">
        <v>15</v>
      </c>
      <c r="I307" s="8">
        <v>32970</v>
      </c>
      <c r="J307" s="8">
        <v>1978.2</v>
      </c>
      <c r="K307" s="8">
        <v>30991.8</v>
      </c>
      <c r="L307" s="8">
        <v>21980</v>
      </c>
      <c r="M307" s="8">
        <v>9011.7999999999993</v>
      </c>
      <c r="N307" s="25">
        <f>financials[[#This Row],[Profit]]/financials[[#This Row],[ Sales]]</f>
        <v>0.29078014184397161</v>
      </c>
      <c r="O307" s="3">
        <v>41852</v>
      </c>
      <c r="P307" s="5">
        <v>8</v>
      </c>
      <c r="Q307" s="4" t="str">
        <f>TEXT(financials[[#This Row],[Date]],"MMMM")</f>
        <v>August</v>
      </c>
      <c r="R307" s="5" t="str">
        <f>_xlfn.SWITCH(financials[[#This Row],[Month Name]],"January","Winter","February","Winter","March","Spring","April","Spring","May","Spring","June","Summer","July","Summer","August","Summer","September","Fall","October","Fall","November","Fall","December","Winter")</f>
        <v>Summer</v>
      </c>
      <c r="S307" s="13" t="s">
        <v>15</v>
      </c>
    </row>
    <row r="308" spans="2:19" x14ac:dyDescent="0.25">
      <c r="B308" s="14" t="s">
        <v>8</v>
      </c>
      <c r="C308" s="1" t="s">
        <v>19</v>
      </c>
      <c r="D308" s="4" t="s">
        <v>28</v>
      </c>
      <c r="E308" s="4" t="s">
        <v>35</v>
      </c>
      <c r="F308" s="11">
        <v>1743</v>
      </c>
      <c r="G308" s="8">
        <v>10</v>
      </c>
      <c r="H308" s="8">
        <v>15</v>
      </c>
      <c r="I308" s="8">
        <v>26145</v>
      </c>
      <c r="J308" s="8">
        <v>1568.7</v>
      </c>
      <c r="K308" s="8">
        <v>24576.3</v>
      </c>
      <c r="L308" s="8">
        <v>17430</v>
      </c>
      <c r="M308" s="8">
        <v>7146.2999999999993</v>
      </c>
      <c r="N308" s="25">
        <f>financials[[#This Row],[Profit]]/financials[[#This Row],[ Sales]]</f>
        <v>0.29078014184397161</v>
      </c>
      <c r="O308" s="3">
        <v>41852</v>
      </c>
      <c r="P308" s="5">
        <v>8</v>
      </c>
      <c r="Q308" s="4" t="str">
        <f>TEXT(financials[[#This Row],[Date]],"MMMM")</f>
        <v>August</v>
      </c>
      <c r="R308" s="5" t="str">
        <f>_xlfn.SWITCH(financials[[#This Row],[Month Name]],"January","Winter","February","Winter","March","Spring","April","Spring","May","Spring","June","Summer","July","Summer","August","Summer","September","Fall","October","Fall","November","Fall","December","Winter")</f>
        <v>Summer</v>
      </c>
      <c r="S308" s="13" t="s">
        <v>15</v>
      </c>
    </row>
    <row r="309" spans="2:19" x14ac:dyDescent="0.25">
      <c r="B309" s="14" t="s">
        <v>8</v>
      </c>
      <c r="C309" s="1" t="s">
        <v>17</v>
      </c>
      <c r="D309" s="4" t="s">
        <v>28</v>
      </c>
      <c r="E309" s="4" t="s">
        <v>35</v>
      </c>
      <c r="F309" s="11">
        <v>1153</v>
      </c>
      <c r="G309" s="8">
        <v>10</v>
      </c>
      <c r="H309" s="8">
        <v>15</v>
      </c>
      <c r="I309" s="8">
        <v>17295</v>
      </c>
      <c r="J309" s="8">
        <v>1037.7</v>
      </c>
      <c r="K309" s="8">
        <v>16257.3</v>
      </c>
      <c r="L309" s="8">
        <v>11530</v>
      </c>
      <c r="M309" s="8">
        <v>4727.2999999999993</v>
      </c>
      <c r="N309" s="25">
        <f>financials[[#This Row],[Profit]]/financials[[#This Row],[ Sales]]</f>
        <v>0.29078014184397161</v>
      </c>
      <c r="O309" s="3">
        <v>41913</v>
      </c>
      <c r="P309" s="5">
        <v>10</v>
      </c>
      <c r="Q309" s="4" t="str">
        <f>TEXT(financials[[#This Row],[Date]],"MMMM")</f>
        <v>October</v>
      </c>
      <c r="R309" s="5" t="str">
        <f>_xlfn.SWITCH(financials[[#This Row],[Month Name]],"January","Winter","February","Winter","March","Spring","April","Spring","May","Spring","June","Summer","July","Summer","August","Summer","September","Fall","October","Fall","November","Fall","December","Winter")</f>
        <v>Fall</v>
      </c>
      <c r="S309" s="13" t="s">
        <v>15</v>
      </c>
    </row>
    <row r="310" spans="2:19" x14ac:dyDescent="0.25">
      <c r="B310" s="14" t="s">
        <v>10</v>
      </c>
      <c r="C310" s="1" t="s">
        <v>18</v>
      </c>
      <c r="D310" s="4" t="s">
        <v>28</v>
      </c>
      <c r="E310" s="4" t="s">
        <v>35</v>
      </c>
      <c r="F310" s="11">
        <v>1757</v>
      </c>
      <c r="G310" s="8">
        <v>10</v>
      </c>
      <c r="H310" s="8">
        <v>20</v>
      </c>
      <c r="I310" s="8">
        <v>35140</v>
      </c>
      <c r="J310" s="8">
        <v>2108.4</v>
      </c>
      <c r="K310" s="8">
        <v>33031.599999999999</v>
      </c>
      <c r="L310" s="8">
        <v>17570</v>
      </c>
      <c r="M310" s="8">
        <v>15461.599999999999</v>
      </c>
      <c r="N310" s="25">
        <f>financials[[#This Row],[Profit]]/financials[[#This Row],[ Sales]]</f>
        <v>0.46808510638297868</v>
      </c>
      <c r="O310" s="3">
        <v>41548</v>
      </c>
      <c r="P310" s="5">
        <v>10</v>
      </c>
      <c r="Q310" s="4" t="str">
        <f>TEXT(financials[[#This Row],[Date]],"MMMM")</f>
        <v>October</v>
      </c>
      <c r="R310" s="5" t="str">
        <f>_xlfn.SWITCH(financials[[#This Row],[Month Name]],"January","Winter","February","Winter","March","Spring","April","Spring","May","Spring","June","Summer","July","Summer","August","Summer","September","Fall","October","Fall","November","Fall","December","Winter")</f>
        <v>Fall</v>
      </c>
      <c r="S310" s="13" t="s">
        <v>14</v>
      </c>
    </row>
    <row r="311" spans="2:19" x14ac:dyDescent="0.25">
      <c r="B311" s="14" t="s">
        <v>10</v>
      </c>
      <c r="C311" s="1" t="s">
        <v>19</v>
      </c>
      <c r="D311" s="4" t="s">
        <v>29</v>
      </c>
      <c r="E311" s="4" t="s">
        <v>35</v>
      </c>
      <c r="F311" s="11">
        <v>1001</v>
      </c>
      <c r="G311" s="8">
        <v>120</v>
      </c>
      <c r="H311" s="8">
        <v>20</v>
      </c>
      <c r="I311" s="8">
        <v>20020</v>
      </c>
      <c r="J311" s="8">
        <v>1201.2</v>
      </c>
      <c r="K311" s="8">
        <v>18818.8</v>
      </c>
      <c r="L311" s="8">
        <v>10010</v>
      </c>
      <c r="M311" s="8">
        <v>8808.7999999999993</v>
      </c>
      <c r="N311" s="25">
        <f>financials[[#This Row],[Profit]]/financials[[#This Row],[ Sales]]</f>
        <v>0.46808510638297868</v>
      </c>
      <c r="O311" s="3">
        <v>41852</v>
      </c>
      <c r="P311" s="5">
        <v>8</v>
      </c>
      <c r="Q311" s="4" t="str">
        <f>TEXT(financials[[#This Row],[Date]],"MMMM")</f>
        <v>August</v>
      </c>
      <c r="R311" s="5" t="str">
        <f>_xlfn.SWITCH(financials[[#This Row],[Month Name]],"January","Winter","February","Winter","March","Spring","April","Spring","May","Spring","June","Summer","July","Summer","August","Summer","September","Fall","October","Fall","November","Fall","December","Winter")</f>
        <v>Summer</v>
      </c>
      <c r="S311" s="13" t="s">
        <v>15</v>
      </c>
    </row>
    <row r="312" spans="2:19" x14ac:dyDescent="0.25">
      <c r="B312" s="14" t="s">
        <v>10</v>
      </c>
      <c r="C312" s="1" t="s">
        <v>20</v>
      </c>
      <c r="D312" s="4" t="s">
        <v>29</v>
      </c>
      <c r="E312" s="4" t="s">
        <v>35</v>
      </c>
      <c r="F312" s="11">
        <v>1333</v>
      </c>
      <c r="G312" s="8">
        <v>120</v>
      </c>
      <c r="H312" s="8">
        <v>7</v>
      </c>
      <c r="I312" s="8">
        <v>9331</v>
      </c>
      <c r="J312" s="8">
        <v>559.86</v>
      </c>
      <c r="K312" s="8">
        <v>8771.14</v>
      </c>
      <c r="L312" s="8">
        <v>6665</v>
      </c>
      <c r="M312" s="8">
        <v>2106.1399999999994</v>
      </c>
      <c r="N312" s="25">
        <f>financials[[#This Row],[Profit]]/financials[[#This Row],[ Sales]]</f>
        <v>0.24012158054711241</v>
      </c>
      <c r="O312" s="3">
        <v>41944</v>
      </c>
      <c r="P312" s="5">
        <v>11</v>
      </c>
      <c r="Q312" s="4" t="str">
        <f>TEXT(financials[[#This Row],[Date]],"MMMM")</f>
        <v>November</v>
      </c>
      <c r="R312" s="5" t="str">
        <f>_xlfn.SWITCH(financials[[#This Row],[Month Name]],"January","Winter","February","Winter","March","Spring","April","Spring","May","Spring","June","Summer","July","Summer","August","Summer","September","Fall","October","Fall","November","Fall","December","Winter")</f>
        <v>Fall</v>
      </c>
      <c r="S312" s="13" t="s">
        <v>15</v>
      </c>
    </row>
    <row r="313" spans="2:19" x14ac:dyDescent="0.25">
      <c r="B313" s="14" t="s">
        <v>8</v>
      </c>
      <c r="C313" s="1" t="s">
        <v>17</v>
      </c>
      <c r="D313" s="4" t="s">
        <v>30</v>
      </c>
      <c r="E313" s="4" t="s">
        <v>35</v>
      </c>
      <c r="F313" s="11">
        <v>1153</v>
      </c>
      <c r="G313" s="8">
        <v>250</v>
      </c>
      <c r="H313" s="8">
        <v>15</v>
      </c>
      <c r="I313" s="8">
        <v>17295</v>
      </c>
      <c r="J313" s="8">
        <v>1037.7</v>
      </c>
      <c r="K313" s="8">
        <v>16257.3</v>
      </c>
      <c r="L313" s="8">
        <v>11530</v>
      </c>
      <c r="M313" s="8">
        <v>4727.2999999999993</v>
      </c>
      <c r="N313" s="25">
        <f>financials[[#This Row],[Profit]]/financials[[#This Row],[ Sales]]</f>
        <v>0.29078014184397161</v>
      </c>
      <c r="O313" s="3">
        <v>41913</v>
      </c>
      <c r="P313" s="5">
        <v>10</v>
      </c>
      <c r="Q313" s="4" t="str">
        <f>TEXT(financials[[#This Row],[Date]],"MMMM")</f>
        <v>October</v>
      </c>
      <c r="R313" s="5" t="str">
        <f>_xlfn.SWITCH(financials[[#This Row],[Month Name]],"January","Winter","February","Winter","March","Spring","April","Spring","May","Spring","June","Summer","July","Summer","August","Summer","September","Fall","October","Fall","November","Fall","December","Winter")</f>
        <v>Fall</v>
      </c>
      <c r="S313" s="13" t="s">
        <v>15</v>
      </c>
    </row>
    <row r="314" spans="2:19" x14ac:dyDescent="0.25">
      <c r="B314" s="14" t="s">
        <v>11</v>
      </c>
      <c r="C314" s="1" t="s">
        <v>20</v>
      </c>
      <c r="D314" s="4" t="s">
        <v>26</v>
      </c>
      <c r="E314" s="4" t="s">
        <v>35</v>
      </c>
      <c r="F314" s="11">
        <v>727</v>
      </c>
      <c r="G314" s="8">
        <v>3</v>
      </c>
      <c r="H314" s="8">
        <v>12</v>
      </c>
      <c r="I314" s="8">
        <v>8724</v>
      </c>
      <c r="J314" s="8">
        <v>610.67999999999995</v>
      </c>
      <c r="K314" s="8">
        <v>8113.32</v>
      </c>
      <c r="L314" s="8">
        <v>2181</v>
      </c>
      <c r="M314" s="8">
        <v>5932.32</v>
      </c>
      <c r="N314" s="25">
        <f>financials[[#This Row],[Profit]]/financials[[#This Row],[ Sales]]</f>
        <v>0.73118279569892475</v>
      </c>
      <c r="O314" s="3">
        <v>41671</v>
      </c>
      <c r="P314" s="5">
        <v>2</v>
      </c>
      <c r="Q314" s="4" t="str">
        <f>TEXT(financials[[#This Row],[Date]],"MMMM")</f>
        <v>February</v>
      </c>
      <c r="R314" s="5" t="str">
        <f>_xlfn.SWITCH(financials[[#This Row],[Month Name]],"January","Winter","February","Winter","March","Spring","April","Spring","May","Spring","June","Summer","July","Summer","August","Summer","September","Fall","October","Fall","November","Fall","December","Winter")</f>
        <v>Winter</v>
      </c>
      <c r="S314" s="13" t="s">
        <v>15</v>
      </c>
    </row>
    <row r="315" spans="2:19" x14ac:dyDescent="0.25">
      <c r="B315" s="14" t="s">
        <v>11</v>
      </c>
      <c r="C315" s="1" t="s">
        <v>16</v>
      </c>
      <c r="D315" s="4" t="s">
        <v>26</v>
      </c>
      <c r="E315" s="4" t="s">
        <v>35</v>
      </c>
      <c r="F315" s="11">
        <v>1884</v>
      </c>
      <c r="G315" s="8">
        <v>3</v>
      </c>
      <c r="H315" s="8">
        <v>12</v>
      </c>
      <c r="I315" s="8">
        <v>22608</v>
      </c>
      <c r="J315" s="8">
        <v>1582.56</v>
      </c>
      <c r="K315" s="8">
        <v>21025.439999999999</v>
      </c>
      <c r="L315" s="8">
        <v>5652</v>
      </c>
      <c r="M315" s="8">
        <v>15373.439999999999</v>
      </c>
      <c r="N315" s="25">
        <f>financials[[#This Row],[Profit]]/financials[[#This Row],[ Sales]]</f>
        <v>0.73118279569892475</v>
      </c>
      <c r="O315" s="3">
        <v>41852</v>
      </c>
      <c r="P315" s="5">
        <v>8</v>
      </c>
      <c r="Q315" s="4" t="str">
        <f>TEXT(financials[[#This Row],[Date]],"MMMM")</f>
        <v>August</v>
      </c>
      <c r="R315" s="5" t="str">
        <f>_xlfn.SWITCH(financials[[#This Row],[Month Name]],"January","Winter","February","Winter","March","Spring","April","Spring","May","Spring","June","Summer","July","Summer","August","Summer","September","Fall","October","Fall","November","Fall","December","Winter")</f>
        <v>Summer</v>
      </c>
      <c r="S315" s="13" t="s">
        <v>15</v>
      </c>
    </row>
    <row r="316" spans="2:19" x14ac:dyDescent="0.25">
      <c r="B316" s="14" t="s">
        <v>10</v>
      </c>
      <c r="C316" s="1" t="s">
        <v>20</v>
      </c>
      <c r="D316" s="4" t="s">
        <v>26</v>
      </c>
      <c r="E316" s="4" t="s">
        <v>35</v>
      </c>
      <c r="F316" s="11">
        <v>1834</v>
      </c>
      <c r="G316" s="8">
        <v>3</v>
      </c>
      <c r="H316" s="8">
        <v>20</v>
      </c>
      <c r="I316" s="8">
        <v>36680</v>
      </c>
      <c r="J316" s="8">
        <v>2567.6</v>
      </c>
      <c r="K316" s="8">
        <v>34112.400000000001</v>
      </c>
      <c r="L316" s="8">
        <v>18340</v>
      </c>
      <c r="M316" s="8">
        <v>15772.400000000001</v>
      </c>
      <c r="N316" s="25">
        <f>financials[[#This Row],[Profit]]/financials[[#This Row],[ Sales]]</f>
        <v>0.4623655913978495</v>
      </c>
      <c r="O316" s="3">
        <v>41518</v>
      </c>
      <c r="P316" s="5">
        <v>9</v>
      </c>
      <c r="Q316" s="4" t="str">
        <f>TEXT(financials[[#This Row],[Date]],"MMMM")</f>
        <v>September</v>
      </c>
      <c r="R316" s="5" t="str">
        <f>_xlfn.SWITCH(financials[[#This Row],[Month Name]],"January","Winter","February","Winter","March","Spring","April","Spring","May","Spring","June","Summer","July","Summer","August","Summer","September","Fall","October","Fall","November","Fall","December","Winter")</f>
        <v>Fall</v>
      </c>
      <c r="S316" s="13" t="s">
        <v>14</v>
      </c>
    </row>
    <row r="317" spans="2:19" x14ac:dyDescent="0.25">
      <c r="B317" s="14" t="s">
        <v>11</v>
      </c>
      <c r="C317" s="1" t="s">
        <v>20</v>
      </c>
      <c r="D317" s="4" t="s">
        <v>27</v>
      </c>
      <c r="E317" s="4" t="s">
        <v>35</v>
      </c>
      <c r="F317" s="11">
        <v>2340</v>
      </c>
      <c r="G317" s="8">
        <v>5</v>
      </c>
      <c r="H317" s="8">
        <v>12</v>
      </c>
      <c r="I317" s="8">
        <v>28080</v>
      </c>
      <c r="J317" s="8">
        <v>1965.6</v>
      </c>
      <c r="K317" s="8">
        <v>26114.400000000001</v>
      </c>
      <c r="L317" s="8">
        <v>7020</v>
      </c>
      <c r="M317" s="8">
        <v>19094.400000000001</v>
      </c>
      <c r="N317" s="25">
        <f>financials[[#This Row],[Profit]]/financials[[#This Row],[ Sales]]</f>
        <v>0.73118279569892475</v>
      </c>
      <c r="O317" s="3">
        <v>41640</v>
      </c>
      <c r="P317" s="5">
        <v>1</v>
      </c>
      <c r="Q317" s="4" t="str">
        <f>TEXT(financials[[#This Row],[Date]],"MMMM")</f>
        <v>January</v>
      </c>
      <c r="R317" s="5" t="str">
        <f>_xlfn.SWITCH(financials[[#This Row],[Month Name]],"January","Winter","February","Winter","March","Spring","April","Spring","May","Spring","June","Summer","July","Summer","August","Summer","September","Fall","October","Fall","November","Fall","December","Winter")</f>
        <v>Winter</v>
      </c>
      <c r="S317" s="13" t="s">
        <v>15</v>
      </c>
    </row>
    <row r="318" spans="2:19" x14ac:dyDescent="0.25">
      <c r="B318" s="14" t="s">
        <v>11</v>
      </c>
      <c r="C318" s="1" t="s">
        <v>18</v>
      </c>
      <c r="D318" s="4" t="s">
        <v>27</v>
      </c>
      <c r="E318" s="4" t="s">
        <v>35</v>
      </c>
      <c r="F318" s="11">
        <v>2342</v>
      </c>
      <c r="G318" s="8">
        <v>5</v>
      </c>
      <c r="H318" s="8">
        <v>12</v>
      </c>
      <c r="I318" s="8">
        <v>28104</v>
      </c>
      <c r="J318" s="8">
        <v>1967.28</v>
      </c>
      <c r="K318" s="8">
        <v>26136.720000000001</v>
      </c>
      <c r="L318" s="8">
        <v>7026</v>
      </c>
      <c r="M318" s="8">
        <v>19110.72</v>
      </c>
      <c r="N318" s="25">
        <f>financials[[#This Row],[Profit]]/financials[[#This Row],[ Sales]]</f>
        <v>0.73118279569892475</v>
      </c>
      <c r="O318" s="3">
        <v>41944</v>
      </c>
      <c r="P318" s="5">
        <v>11</v>
      </c>
      <c r="Q318" s="4" t="str">
        <f>TEXT(financials[[#This Row],[Date]],"MMMM")</f>
        <v>November</v>
      </c>
      <c r="R318" s="5" t="str">
        <f>_xlfn.SWITCH(financials[[#This Row],[Month Name]],"January","Winter","February","Winter","March","Spring","April","Spring","May","Spring","June","Summer","July","Summer","August","Summer","September","Fall","October","Fall","November","Fall","December","Winter")</f>
        <v>Fall</v>
      </c>
      <c r="S318" s="13" t="s">
        <v>15</v>
      </c>
    </row>
    <row r="319" spans="2:19" x14ac:dyDescent="0.25">
      <c r="B319" s="14" t="s">
        <v>10</v>
      </c>
      <c r="C319" s="1" t="s">
        <v>18</v>
      </c>
      <c r="D319" s="4" t="s">
        <v>28</v>
      </c>
      <c r="E319" s="4" t="s">
        <v>35</v>
      </c>
      <c r="F319" s="11">
        <v>1031</v>
      </c>
      <c r="G319" s="8">
        <v>10</v>
      </c>
      <c r="H319" s="8">
        <v>7</v>
      </c>
      <c r="I319" s="8">
        <v>7217</v>
      </c>
      <c r="J319" s="8">
        <v>505.19</v>
      </c>
      <c r="K319" s="8">
        <v>6711.81</v>
      </c>
      <c r="L319" s="8">
        <v>5155</v>
      </c>
      <c r="M319" s="8">
        <v>1556.8100000000004</v>
      </c>
      <c r="N319" s="25">
        <f>financials[[#This Row],[Profit]]/financials[[#This Row],[ Sales]]</f>
        <v>0.23195084485407072</v>
      </c>
      <c r="O319" s="3">
        <v>41518</v>
      </c>
      <c r="P319" s="5">
        <v>9</v>
      </c>
      <c r="Q319" s="4" t="str">
        <f>TEXT(financials[[#This Row],[Date]],"MMMM")</f>
        <v>September</v>
      </c>
      <c r="R319" s="5" t="str">
        <f>_xlfn.SWITCH(financials[[#This Row],[Month Name]],"January","Winter","February","Winter","March","Spring","April","Spring","May","Spring","June","Summer","July","Summer","August","Summer","September","Fall","October","Fall","November","Fall","December","Winter")</f>
        <v>Fall</v>
      </c>
      <c r="S319" s="13" t="s">
        <v>14</v>
      </c>
    </row>
    <row r="320" spans="2:19" x14ac:dyDescent="0.25">
      <c r="B320" s="14" t="s">
        <v>8</v>
      </c>
      <c r="C320" s="1" t="s">
        <v>16</v>
      </c>
      <c r="D320" s="4" t="s">
        <v>29</v>
      </c>
      <c r="E320" s="4" t="s">
        <v>35</v>
      </c>
      <c r="F320" s="11">
        <v>1262</v>
      </c>
      <c r="G320" s="8">
        <v>120</v>
      </c>
      <c r="H320" s="8">
        <v>15</v>
      </c>
      <c r="I320" s="8">
        <v>18930</v>
      </c>
      <c r="J320" s="8">
        <v>1325.1</v>
      </c>
      <c r="K320" s="8">
        <v>17604.900000000001</v>
      </c>
      <c r="L320" s="8">
        <v>12620</v>
      </c>
      <c r="M320" s="8">
        <v>4984.9000000000015</v>
      </c>
      <c r="N320" s="25">
        <f>financials[[#This Row],[Profit]]/financials[[#This Row],[ Sales]]</f>
        <v>0.28315412186379935</v>
      </c>
      <c r="O320" s="3">
        <v>41760</v>
      </c>
      <c r="P320" s="5">
        <v>5</v>
      </c>
      <c r="Q320" s="4" t="str">
        <f>TEXT(financials[[#This Row],[Date]],"MMMM")</f>
        <v>May</v>
      </c>
      <c r="R320" s="5" t="str">
        <f>_xlfn.SWITCH(financials[[#This Row],[Month Name]],"January","Winter","February","Winter","March","Spring","April","Spring","May","Spring","June","Summer","July","Summer","August","Summer","September","Fall","October","Fall","November","Fall","December","Winter")</f>
        <v>Spring</v>
      </c>
      <c r="S320" s="13" t="s">
        <v>15</v>
      </c>
    </row>
    <row r="321" spans="2:19" x14ac:dyDescent="0.25">
      <c r="B321" s="14" t="s">
        <v>10</v>
      </c>
      <c r="C321" s="1" t="s">
        <v>16</v>
      </c>
      <c r="D321" s="4" t="s">
        <v>29</v>
      </c>
      <c r="E321" s="4" t="s">
        <v>35</v>
      </c>
      <c r="F321" s="11">
        <v>1135</v>
      </c>
      <c r="G321" s="8">
        <v>120</v>
      </c>
      <c r="H321" s="8">
        <v>7</v>
      </c>
      <c r="I321" s="8">
        <v>7945</v>
      </c>
      <c r="J321" s="8">
        <v>556.15</v>
      </c>
      <c r="K321" s="8">
        <v>7388.85</v>
      </c>
      <c r="L321" s="8">
        <v>5675</v>
      </c>
      <c r="M321" s="8">
        <v>1713.8500000000004</v>
      </c>
      <c r="N321" s="25">
        <f>financials[[#This Row],[Profit]]/financials[[#This Row],[ Sales]]</f>
        <v>0.23195084485407069</v>
      </c>
      <c r="O321" s="3">
        <v>41791</v>
      </c>
      <c r="P321" s="5">
        <v>6</v>
      </c>
      <c r="Q321" s="4" t="str">
        <f>TEXT(financials[[#This Row],[Date]],"MMMM")</f>
        <v>June</v>
      </c>
      <c r="R321" s="5" t="str">
        <f>_xlfn.SWITCH(financials[[#This Row],[Month Name]],"January","Winter","February","Winter","March","Spring","April","Spring","May","Spring","June","Summer","July","Summer","August","Summer","September","Fall","October","Fall","November","Fall","December","Winter")</f>
        <v>Summer</v>
      </c>
      <c r="S321" s="13" t="s">
        <v>15</v>
      </c>
    </row>
    <row r="322" spans="2:19" x14ac:dyDescent="0.25">
      <c r="B322" s="14" t="s">
        <v>10</v>
      </c>
      <c r="C322" s="1" t="s">
        <v>17</v>
      </c>
      <c r="D322" s="4" t="s">
        <v>29</v>
      </c>
      <c r="E322" s="4" t="s">
        <v>35</v>
      </c>
      <c r="F322" s="11">
        <v>547</v>
      </c>
      <c r="G322" s="8">
        <v>120</v>
      </c>
      <c r="H322" s="8">
        <v>7</v>
      </c>
      <c r="I322" s="8">
        <v>3829</v>
      </c>
      <c r="J322" s="8">
        <v>268.02999999999997</v>
      </c>
      <c r="K322" s="8">
        <v>3560.9700000000003</v>
      </c>
      <c r="L322" s="8">
        <v>2735</v>
      </c>
      <c r="M322" s="8">
        <v>825.97000000000025</v>
      </c>
      <c r="N322" s="25">
        <f>financials[[#This Row],[Profit]]/financials[[#This Row],[ Sales]]</f>
        <v>0.23195084485407072</v>
      </c>
      <c r="O322" s="3">
        <v>41944</v>
      </c>
      <c r="P322" s="5">
        <v>11</v>
      </c>
      <c r="Q322" s="4" t="str">
        <f>TEXT(financials[[#This Row],[Date]],"MMMM")</f>
        <v>November</v>
      </c>
      <c r="R322" s="5" t="str">
        <f>_xlfn.SWITCH(financials[[#This Row],[Month Name]],"January","Winter","February","Winter","March","Spring","April","Spring","May","Spring","June","Summer","July","Summer","August","Summer","September","Fall","October","Fall","November","Fall","December","Winter")</f>
        <v>Fall</v>
      </c>
      <c r="S322" s="13" t="s">
        <v>15</v>
      </c>
    </row>
    <row r="323" spans="2:19" x14ac:dyDescent="0.25">
      <c r="B323" s="14" t="s">
        <v>10</v>
      </c>
      <c r="C323" s="1" t="s">
        <v>16</v>
      </c>
      <c r="D323" s="4" t="s">
        <v>29</v>
      </c>
      <c r="E323" s="4" t="s">
        <v>35</v>
      </c>
      <c r="F323" s="11">
        <v>1582</v>
      </c>
      <c r="G323" s="8">
        <v>120</v>
      </c>
      <c r="H323" s="8">
        <v>7</v>
      </c>
      <c r="I323" s="8">
        <v>11074</v>
      </c>
      <c r="J323" s="8">
        <v>775.18</v>
      </c>
      <c r="K323" s="8">
        <v>10298.82</v>
      </c>
      <c r="L323" s="8">
        <v>7910</v>
      </c>
      <c r="M323" s="8">
        <v>2388.8199999999997</v>
      </c>
      <c r="N323" s="25">
        <f>financials[[#This Row],[Profit]]/financials[[#This Row],[ Sales]]</f>
        <v>0.23195084485407064</v>
      </c>
      <c r="O323" s="3">
        <v>41974</v>
      </c>
      <c r="P323" s="5">
        <v>12</v>
      </c>
      <c r="Q323" s="4" t="str">
        <f>TEXT(financials[[#This Row],[Date]],"MMMM")</f>
        <v>December</v>
      </c>
      <c r="R323" s="5" t="str">
        <f>_xlfn.SWITCH(financials[[#This Row],[Month Name]],"January","Winter","February","Winter","March","Spring","April","Spring","May","Spring","June","Summer","July","Summer","August","Summer","September","Fall","October","Fall","November","Fall","December","Winter")</f>
        <v>Winter</v>
      </c>
      <c r="S323" s="13" t="s">
        <v>15</v>
      </c>
    </row>
    <row r="324" spans="2:19" x14ac:dyDescent="0.25">
      <c r="B324" s="14" t="s">
        <v>11</v>
      </c>
      <c r="C324" s="1" t="s">
        <v>18</v>
      </c>
      <c r="D324" s="4" t="s">
        <v>30</v>
      </c>
      <c r="E324" s="4" t="s">
        <v>35</v>
      </c>
      <c r="F324" s="11">
        <v>1738.5</v>
      </c>
      <c r="G324" s="8">
        <v>250</v>
      </c>
      <c r="H324" s="8">
        <v>12</v>
      </c>
      <c r="I324" s="8">
        <v>20862</v>
      </c>
      <c r="J324" s="8">
        <v>1460.34</v>
      </c>
      <c r="K324" s="8">
        <v>19401.66</v>
      </c>
      <c r="L324" s="8">
        <v>5215.5</v>
      </c>
      <c r="M324" s="8">
        <v>14186.16</v>
      </c>
      <c r="N324" s="25">
        <f>financials[[#This Row],[Profit]]/financials[[#This Row],[ Sales]]</f>
        <v>0.73118279569892475</v>
      </c>
      <c r="O324" s="3">
        <v>41730</v>
      </c>
      <c r="P324" s="5">
        <v>4</v>
      </c>
      <c r="Q324" s="4" t="str">
        <f>TEXT(financials[[#This Row],[Date]],"MMMM")</f>
        <v>April</v>
      </c>
      <c r="R324" s="5" t="str">
        <f>_xlfn.SWITCH(financials[[#This Row],[Month Name]],"January","Winter","February","Winter","March","Spring","April","Spring","May","Spring","June","Summer","July","Summer","August","Summer","September","Fall","October","Fall","November","Fall","December","Winter")</f>
        <v>Spring</v>
      </c>
      <c r="S324" s="13" t="s">
        <v>15</v>
      </c>
    </row>
    <row r="325" spans="2:19" x14ac:dyDescent="0.25">
      <c r="B325" s="14" t="s">
        <v>11</v>
      </c>
      <c r="C325" s="1" t="s">
        <v>19</v>
      </c>
      <c r="D325" s="4" t="s">
        <v>30</v>
      </c>
      <c r="E325" s="4" t="s">
        <v>35</v>
      </c>
      <c r="F325" s="11">
        <v>2215</v>
      </c>
      <c r="G325" s="8">
        <v>250</v>
      </c>
      <c r="H325" s="8">
        <v>12</v>
      </c>
      <c r="I325" s="8">
        <v>26580</v>
      </c>
      <c r="J325" s="8">
        <v>1860.6</v>
      </c>
      <c r="K325" s="8">
        <v>24719.4</v>
      </c>
      <c r="L325" s="8">
        <v>6645</v>
      </c>
      <c r="M325" s="8">
        <v>18074.400000000001</v>
      </c>
      <c r="N325" s="25">
        <f>financials[[#This Row],[Profit]]/financials[[#This Row],[ Sales]]</f>
        <v>0.73118279569892475</v>
      </c>
      <c r="O325" s="3">
        <v>41518</v>
      </c>
      <c r="P325" s="5">
        <v>9</v>
      </c>
      <c r="Q325" s="4" t="str">
        <f>TEXT(financials[[#This Row],[Date]],"MMMM")</f>
        <v>September</v>
      </c>
      <c r="R325" s="5" t="str">
        <f>_xlfn.SWITCH(financials[[#This Row],[Month Name]],"January","Winter","February","Winter","March","Spring","April","Spring","May","Spring","June","Summer","July","Summer","August","Summer","September","Fall","October","Fall","November","Fall","December","Winter")</f>
        <v>Fall</v>
      </c>
      <c r="S325" s="13" t="s">
        <v>14</v>
      </c>
    </row>
    <row r="326" spans="2:19" x14ac:dyDescent="0.25">
      <c r="B326" s="14" t="s">
        <v>10</v>
      </c>
      <c r="C326" s="1" t="s">
        <v>16</v>
      </c>
      <c r="D326" s="4" t="s">
        <v>30</v>
      </c>
      <c r="E326" s="4" t="s">
        <v>35</v>
      </c>
      <c r="F326" s="11">
        <v>1582</v>
      </c>
      <c r="G326" s="8">
        <v>250</v>
      </c>
      <c r="H326" s="8">
        <v>7</v>
      </c>
      <c r="I326" s="8">
        <v>11074</v>
      </c>
      <c r="J326" s="8">
        <v>775.18</v>
      </c>
      <c r="K326" s="8">
        <v>10298.82</v>
      </c>
      <c r="L326" s="8">
        <v>7910</v>
      </c>
      <c r="M326" s="8">
        <v>2388.8199999999997</v>
      </c>
      <c r="N326" s="25">
        <f>financials[[#This Row],[Profit]]/financials[[#This Row],[ Sales]]</f>
        <v>0.23195084485407064</v>
      </c>
      <c r="O326" s="3">
        <v>41974</v>
      </c>
      <c r="P326" s="5">
        <v>12</v>
      </c>
      <c r="Q326" s="4" t="str">
        <f>TEXT(financials[[#This Row],[Date]],"MMMM")</f>
        <v>December</v>
      </c>
      <c r="R326" s="5" t="str">
        <f>_xlfn.SWITCH(financials[[#This Row],[Month Name]],"January","Winter","February","Winter","March","Spring","April","Spring","May","Spring","June","Summer","July","Summer","August","Summer","September","Fall","October","Fall","November","Fall","December","Winter")</f>
        <v>Winter</v>
      </c>
      <c r="S326" s="13" t="s">
        <v>15</v>
      </c>
    </row>
    <row r="327" spans="2:19" x14ac:dyDescent="0.25">
      <c r="B327" s="14" t="s">
        <v>10</v>
      </c>
      <c r="C327" s="1" t="s">
        <v>16</v>
      </c>
      <c r="D327" s="4" t="s">
        <v>31</v>
      </c>
      <c r="E327" s="4" t="s">
        <v>35</v>
      </c>
      <c r="F327" s="11">
        <v>1135</v>
      </c>
      <c r="G327" s="8">
        <v>260</v>
      </c>
      <c r="H327" s="8">
        <v>7</v>
      </c>
      <c r="I327" s="8">
        <v>7945</v>
      </c>
      <c r="J327" s="8">
        <v>556.15</v>
      </c>
      <c r="K327" s="8">
        <v>7388.85</v>
      </c>
      <c r="L327" s="8">
        <v>5675</v>
      </c>
      <c r="M327" s="8">
        <v>1713.8500000000004</v>
      </c>
      <c r="N327" s="25">
        <f>financials[[#This Row],[Profit]]/financials[[#This Row],[ Sales]]</f>
        <v>0.23195084485407069</v>
      </c>
      <c r="O327" s="3">
        <v>41791</v>
      </c>
      <c r="P327" s="5">
        <v>6</v>
      </c>
      <c r="Q327" s="4" t="str">
        <f>TEXT(financials[[#This Row],[Date]],"MMMM")</f>
        <v>June</v>
      </c>
      <c r="R327" s="5" t="str">
        <f>_xlfn.SWITCH(financials[[#This Row],[Month Name]],"January","Winter","February","Winter","March","Spring","April","Spring","May","Spring","June","Summer","July","Summer","August","Summer","September","Fall","October","Fall","November","Fall","December","Winter")</f>
        <v>Summer</v>
      </c>
      <c r="S327" s="13" t="s">
        <v>15</v>
      </c>
    </row>
    <row r="328" spans="2:19" x14ac:dyDescent="0.25">
      <c r="B328" s="14" t="s">
        <v>10</v>
      </c>
      <c r="C328" s="1" t="s">
        <v>17</v>
      </c>
      <c r="D328" s="4" t="s">
        <v>26</v>
      </c>
      <c r="E328" s="4" t="s">
        <v>35</v>
      </c>
      <c r="F328" s="11">
        <v>1761</v>
      </c>
      <c r="G328" s="8">
        <v>3</v>
      </c>
      <c r="H328" s="8">
        <v>350</v>
      </c>
      <c r="I328" s="8">
        <v>616350</v>
      </c>
      <c r="J328" s="8">
        <v>43144.5</v>
      </c>
      <c r="K328" s="8">
        <v>573205.5</v>
      </c>
      <c r="L328" s="8">
        <v>457860</v>
      </c>
      <c r="M328" s="8">
        <v>115345.5</v>
      </c>
      <c r="N328" s="25">
        <f>financials[[#This Row],[Profit]]/financials[[#This Row],[ Sales]]</f>
        <v>0.20122887864823349</v>
      </c>
      <c r="O328" s="3">
        <v>41699</v>
      </c>
      <c r="P328" s="5">
        <v>3</v>
      </c>
      <c r="Q328" s="4" t="str">
        <f>TEXT(financials[[#This Row],[Date]],"MMMM")</f>
        <v>March</v>
      </c>
      <c r="R328" s="5" t="str">
        <f>_xlfn.SWITCH(financials[[#This Row],[Month Name]],"January","Winter","February","Winter","March","Spring","April","Spring","May","Spring","June","Summer","July","Summer","August","Summer","September","Fall","October","Fall","November","Fall","December","Winter")</f>
        <v>Spring</v>
      </c>
      <c r="S328" s="13" t="s">
        <v>15</v>
      </c>
    </row>
    <row r="329" spans="2:19" x14ac:dyDescent="0.25">
      <c r="B329" s="14" t="s">
        <v>7</v>
      </c>
      <c r="C329" s="1" t="s">
        <v>18</v>
      </c>
      <c r="D329" s="4" t="s">
        <v>26</v>
      </c>
      <c r="E329" s="4" t="s">
        <v>35</v>
      </c>
      <c r="F329" s="11">
        <v>448</v>
      </c>
      <c r="G329" s="8">
        <v>3</v>
      </c>
      <c r="H329" s="8">
        <v>300</v>
      </c>
      <c r="I329" s="8">
        <v>134400</v>
      </c>
      <c r="J329" s="8">
        <v>9408</v>
      </c>
      <c r="K329" s="8">
        <v>124992</v>
      </c>
      <c r="L329" s="8">
        <v>112000</v>
      </c>
      <c r="M329" s="8">
        <v>12992</v>
      </c>
      <c r="N329" s="25">
        <f>financials[[#This Row],[Profit]]/financials[[#This Row],[ Sales]]</f>
        <v>0.1039426523297491</v>
      </c>
      <c r="O329" s="3">
        <v>41791</v>
      </c>
      <c r="P329" s="5">
        <v>6</v>
      </c>
      <c r="Q329" s="4" t="str">
        <f>TEXT(financials[[#This Row],[Date]],"MMMM")</f>
        <v>June</v>
      </c>
      <c r="R329" s="5" t="str">
        <f>_xlfn.SWITCH(financials[[#This Row],[Month Name]],"January","Winter","February","Winter","March","Spring","April","Spring","May","Spring","June","Summer","July","Summer","August","Summer","September","Fall","October","Fall","November","Fall","December","Winter")</f>
        <v>Summer</v>
      </c>
      <c r="S329" s="13" t="s">
        <v>15</v>
      </c>
    </row>
    <row r="330" spans="2:19" x14ac:dyDescent="0.25">
      <c r="B330" s="14" t="s">
        <v>7</v>
      </c>
      <c r="C330" s="1" t="s">
        <v>18</v>
      </c>
      <c r="D330" s="4" t="s">
        <v>26</v>
      </c>
      <c r="E330" s="4" t="s">
        <v>35</v>
      </c>
      <c r="F330" s="11">
        <v>2181</v>
      </c>
      <c r="G330" s="8">
        <v>3</v>
      </c>
      <c r="H330" s="8">
        <v>300</v>
      </c>
      <c r="I330" s="8">
        <v>654300</v>
      </c>
      <c r="J330" s="8">
        <v>45801</v>
      </c>
      <c r="K330" s="8">
        <v>608499</v>
      </c>
      <c r="L330" s="8">
        <v>545250</v>
      </c>
      <c r="M330" s="8">
        <v>63249</v>
      </c>
      <c r="N330" s="25">
        <f>financials[[#This Row],[Profit]]/financials[[#This Row],[ Sales]]</f>
        <v>0.1039426523297491</v>
      </c>
      <c r="O330" s="3">
        <v>41913</v>
      </c>
      <c r="P330" s="5">
        <v>10</v>
      </c>
      <c r="Q330" s="4" t="str">
        <f>TEXT(financials[[#This Row],[Date]],"MMMM")</f>
        <v>October</v>
      </c>
      <c r="R330" s="5" t="str">
        <f>_xlfn.SWITCH(financials[[#This Row],[Month Name]],"January","Winter","February","Winter","March","Spring","April","Spring","May","Spring","June","Summer","July","Summer","August","Summer","September","Fall","October","Fall","November","Fall","December","Winter")</f>
        <v>Fall</v>
      </c>
      <c r="S330" s="13" t="s">
        <v>15</v>
      </c>
    </row>
    <row r="331" spans="2:19" x14ac:dyDescent="0.25">
      <c r="B331" s="14" t="s">
        <v>10</v>
      </c>
      <c r="C331" s="1" t="s">
        <v>18</v>
      </c>
      <c r="D331" s="4" t="s">
        <v>27</v>
      </c>
      <c r="E331" s="4" t="s">
        <v>35</v>
      </c>
      <c r="F331" s="11">
        <v>1976</v>
      </c>
      <c r="G331" s="8">
        <v>5</v>
      </c>
      <c r="H331" s="8">
        <v>20</v>
      </c>
      <c r="I331" s="8">
        <v>39520</v>
      </c>
      <c r="J331" s="8">
        <v>2766.4</v>
      </c>
      <c r="K331" s="8">
        <v>36753.599999999999</v>
      </c>
      <c r="L331" s="8">
        <v>19760</v>
      </c>
      <c r="M331" s="8">
        <v>16993.599999999999</v>
      </c>
      <c r="N331" s="25">
        <f>financials[[#This Row],[Profit]]/financials[[#This Row],[ Sales]]</f>
        <v>0.46236559139784944</v>
      </c>
      <c r="O331" s="3">
        <v>41913</v>
      </c>
      <c r="P331" s="5">
        <v>10</v>
      </c>
      <c r="Q331" s="4" t="str">
        <f>TEXT(financials[[#This Row],[Date]],"MMMM")</f>
        <v>October</v>
      </c>
      <c r="R331" s="5" t="str">
        <f>_xlfn.SWITCH(financials[[#This Row],[Month Name]],"January","Winter","February","Winter","March","Spring","April","Spring","May","Spring","June","Summer","July","Summer","August","Summer","September","Fall","October","Fall","November","Fall","December","Winter")</f>
        <v>Fall</v>
      </c>
      <c r="S331" s="13" t="s">
        <v>15</v>
      </c>
    </row>
    <row r="332" spans="2:19" x14ac:dyDescent="0.25">
      <c r="B332" s="14" t="s">
        <v>7</v>
      </c>
      <c r="C332" s="1" t="s">
        <v>18</v>
      </c>
      <c r="D332" s="4" t="s">
        <v>27</v>
      </c>
      <c r="E332" s="4" t="s">
        <v>35</v>
      </c>
      <c r="F332" s="11">
        <v>2181</v>
      </c>
      <c r="G332" s="8">
        <v>5</v>
      </c>
      <c r="H332" s="8">
        <v>300</v>
      </c>
      <c r="I332" s="8">
        <v>654300</v>
      </c>
      <c r="J332" s="8">
        <v>45801</v>
      </c>
      <c r="K332" s="8">
        <v>608499</v>
      </c>
      <c r="L332" s="8">
        <v>545250</v>
      </c>
      <c r="M332" s="8">
        <v>63249</v>
      </c>
      <c r="N332" s="25">
        <f>financials[[#This Row],[Profit]]/financials[[#This Row],[ Sales]]</f>
        <v>0.1039426523297491</v>
      </c>
      <c r="O332" s="3">
        <v>41913</v>
      </c>
      <c r="P332" s="5">
        <v>10</v>
      </c>
      <c r="Q332" s="4" t="str">
        <f>TEXT(financials[[#This Row],[Date]],"MMMM")</f>
        <v>October</v>
      </c>
      <c r="R332" s="5" t="str">
        <f>_xlfn.SWITCH(financials[[#This Row],[Month Name]],"January","Winter","February","Winter","March","Spring","April","Spring","May","Spring","June","Summer","July","Summer","August","Summer","September","Fall","October","Fall","November","Fall","December","Winter")</f>
        <v>Fall</v>
      </c>
      <c r="S332" s="13" t="s">
        <v>15</v>
      </c>
    </row>
    <row r="333" spans="2:19" x14ac:dyDescent="0.25">
      <c r="B333" s="14" t="s">
        <v>9</v>
      </c>
      <c r="C333" s="1" t="s">
        <v>19</v>
      </c>
      <c r="D333" s="4" t="s">
        <v>27</v>
      </c>
      <c r="E333" s="4" t="s">
        <v>35</v>
      </c>
      <c r="F333" s="11">
        <v>2500</v>
      </c>
      <c r="G333" s="8">
        <v>5</v>
      </c>
      <c r="H333" s="8">
        <v>125</v>
      </c>
      <c r="I333" s="8">
        <v>312500</v>
      </c>
      <c r="J333" s="8">
        <v>21875</v>
      </c>
      <c r="K333" s="8">
        <v>290625</v>
      </c>
      <c r="L333" s="8">
        <v>300000</v>
      </c>
      <c r="M333" s="8">
        <v>-9375</v>
      </c>
      <c r="N333" s="25">
        <f>financials[[#This Row],[Profit]]/financials[[#This Row],[ Sales]]</f>
        <v>-3.2258064516129031E-2</v>
      </c>
      <c r="O333" s="3">
        <v>41579</v>
      </c>
      <c r="P333" s="5">
        <v>11</v>
      </c>
      <c r="Q333" s="4" t="str">
        <f>TEXT(financials[[#This Row],[Date]],"MMMM")</f>
        <v>November</v>
      </c>
      <c r="R333" s="5" t="str">
        <f>_xlfn.SWITCH(financials[[#This Row],[Month Name]],"January","Winter","February","Winter","March","Spring","April","Spring","May","Spring","June","Summer","July","Summer","August","Summer","September","Fall","October","Fall","November","Fall","December","Winter")</f>
        <v>Fall</v>
      </c>
      <c r="S333" s="13" t="s">
        <v>14</v>
      </c>
    </row>
    <row r="334" spans="2:19" x14ac:dyDescent="0.25">
      <c r="B334" s="14" t="s">
        <v>7</v>
      </c>
      <c r="C334" s="1" t="s">
        <v>16</v>
      </c>
      <c r="D334" s="4" t="s">
        <v>28</v>
      </c>
      <c r="E334" s="4" t="s">
        <v>35</v>
      </c>
      <c r="F334" s="11">
        <v>1702</v>
      </c>
      <c r="G334" s="8">
        <v>10</v>
      </c>
      <c r="H334" s="8">
        <v>300</v>
      </c>
      <c r="I334" s="8">
        <v>510600</v>
      </c>
      <c r="J334" s="8">
        <v>35742</v>
      </c>
      <c r="K334" s="8">
        <v>474858</v>
      </c>
      <c r="L334" s="8">
        <v>425500</v>
      </c>
      <c r="M334" s="8">
        <v>49358</v>
      </c>
      <c r="N334" s="25">
        <f>financials[[#This Row],[Profit]]/financials[[#This Row],[ Sales]]</f>
        <v>0.1039426523297491</v>
      </c>
      <c r="O334" s="3">
        <v>41760</v>
      </c>
      <c r="P334" s="5">
        <v>5</v>
      </c>
      <c r="Q334" s="4" t="str">
        <f>TEXT(financials[[#This Row],[Date]],"MMMM")</f>
        <v>May</v>
      </c>
      <c r="R334" s="5" t="str">
        <f>_xlfn.SWITCH(financials[[#This Row],[Month Name]],"January","Winter","February","Winter","March","Spring","April","Spring","May","Spring","June","Summer","July","Summer","August","Summer","September","Fall","October","Fall","November","Fall","December","Winter")</f>
        <v>Spring</v>
      </c>
      <c r="S334" s="13" t="s">
        <v>15</v>
      </c>
    </row>
    <row r="335" spans="2:19" x14ac:dyDescent="0.25">
      <c r="B335" s="14" t="s">
        <v>7</v>
      </c>
      <c r="C335" s="1" t="s">
        <v>18</v>
      </c>
      <c r="D335" s="4" t="s">
        <v>28</v>
      </c>
      <c r="E335" s="4" t="s">
        <v>35</v>
      </c>
      <c r="F335" s="11">
        <v>448</v>
      </c>
      <c r="G335" s="8">
        <v>10</v>
      </c>
      <c r="H335" s="8">
        <v>300</v>
      </c>
      <c r="I335" s="8">
        <v>134400</v>
      </c>
      <c r="J335" s="8">
        <v>9408</v>
      </c>
      <c r="K335" s="8">
        <v>124992</v>
      </c>
      <c r="L335" s="8">
        <v>112000</v>
      </c>
      <c r="M335" s="8">
        <v>12992</v>
      </c>
      <c r="N335" s="25">
        <f>financials[[#This Row],[Profit]]/financials[[#This Row],[ Sales]]</f>
        <v>0.1039426523297491</v>
      </c>
      <c r="O335" s="3">
        <v>41791</v>
      </c>
      <c r="P335" s="5">
        <v>6</v>
      </c>
      <c r="Q335" s="4" t="str">
        <f>TEXT(financials[[#This Row],[Date]],"MMMM")</f>
        <v>June</v>
      </c>
      <c r="R335" s="5" t="str">
        <f>_xlfn.SWITCH(financials[[#This Row],[Month Name]],"January","Winter","February","Winter","March","Spring","April","Spring","May","Spring","June","Summer","July","Summer","August","Summer","September","Fall","October","Fall","November","Fall","December","Winter")</f>
        <v>Summer</v>
      </c>
      <c r="S335" s="13" t="s">
        <v>15</v>
      </c>
    </row>
    <row r="336" spans="2:19" x14ac:dyDescent="0.25">
      <c r="B336" s="14" t="s">
        <v>9</v>
      </c>
      <c r="C336" s="1" t="s">
        <v>19</v>
      </c>
      <c r="D336" s="4" t="s">
        <v>28</v>
      </c>
      <c r="E336" s="4" t="s">
        <v>35</v>
      </c>
      <c r="F336" s="11">
        <v>3513</v>
      </c>
      <c r="G336" s="8">
        <v>10</v>
      </c>
      <c r="H336" s="8">
        <v>125</v>
      </c>
      <c r="I336" s="8">
        <v>439125</v>
      </c>
      <c r="J336" s="8">
        <v>30738.75</v>
      </c>
      <c r="K336" s="8">
        <v>408386.25</v>
      </c>
      <c r="L336" s="8">
        <v>421560</v>
      </c>
      <c r="M336" s="8">
        <v>-13173.75</v>
      </c>
      <c r="N336" s="25">
        <f>financials[[#This Row],[Profit]]/financials[[#This Row],[ Sales]]</f>
        <v>-3.2258064516129031E-2</v>
      </c>
      <c r="O336" s="3">
        <v>41821</v>
      </c>
      <c r="P336" s="5">
        <v>7</v>
      </c>
      <c r="Q336" s="4" t="str">
        <f>TEXT(financials[[#This Row],[Date]],"MMMM")</f>
        <v>July</v>
      </c>
      <c r="R336" s="5" t="str">
        <f>_xlfn.SWITCH(financials[[#This Row],[Month Name]],"January","Winter","February","Winter","March","Spring","April","Spring","May","Spring","June","Summer","July","Summer","August","Summer","September","Fall","October","Fall","November","Fall","December","Winter")</f>
        <v>Summer</v>
      </c>
      <c r="S336" s="13" t="s">
        <v>15</v>
      </c>
    </row>
    <row r="337" spans="2:19" x14ac:dyDescent="0.25">
      <c r="B337" s="14" t="s">
        <v>8</v>
      </c>
      <c r="C337" s="1" t="s">
        <v>18</v>
      </c>
      <c r="D337" s="4" t="s">
        <v>28</v>
      </c>
      <c r="E337" s="4" t="s">
        <v>35</v>
      </c>
      <c r="F337" s="11">
        <v>2101</v>
      </c>
      <c r="G337" s="8">
        <v>10</v>
      </c>
      <c r="H337" s="8">
        <v>15</v>
      </c>
      <c r="I337" s="8">
        <v>31515</v>
      </c>
      <c r="J337" s="8">
        <v>2206.0500000000002</v>
      </c>
      <c r="K337" s="8">
        <v>29308.95</v>
      </c>
      <c r="L337" s="8">
        <v>21010</v>
      </c>
      <c r="M337" s="8">
        <v>8298.9500000000007</v>
      </c>
      <c r="N337" s="25">
        <f>financials[[#This Row],[Profit]]/financials[[#This Row],[ Sales]]</f>
        <v>0.28315412186379929</v>
      </c>
      <c r="O337" s="3">
        <v>41852</v>
      </c>
      <c r="P337" s="5">
        <v>8</v>
      </c>
      <c r="Q337" s="4" t="str">
        <f>TEXT(financials[[#This Row],[Date]],"MMMM")</f>
        <v>August</v>
      </c>
      <c r="R337" s="5" t="str">
        <f>_xlfn.SWITCH(financials[[#This Row],[Month Name]],"January","Winter","February","Winter","March","Spring","April","Spring","May","Spring","June","Summer","July","Summer","August","Summer","September","Fall","October","Fall","November","Fall","December","Winter")</f>
        <v>Summer</v>
      </c>
      <c r="S337" s="13" t="s">
        <v>15</v>
      </c>
    </row>
    <row r="338" spans="2:19" x14ac:dyDescent="0.25">
      <c r="B338" s="14" t="s">
        <v>8</v>
      </c>
      <c r="C338" s="1" t="s">
        <v>17</v>
      </c>
      <c r="D338" s="4" t="s">
        <v>28</v>
      </c>
      <c r="E338" s="4" t="s">
        <v>35</v>
      </c>
      <c r="F338" s="11">
        <v>2931</v>
      </c>
      <c r="G338" s="8">
        <v>10</v>
      </c>
      <c r="H338" s="8">
        <v>15</v>
      </c>
      <c r="I338" s="8">
        <v>43965</v>
      </c>
      <c r="J338" s="8">
        <v>3077.55</v>
      </c>
      <c r="K338" s="8">
        <v>40887.449999999997</v>
      </c>
      <c r="L338" s="8">
        <v>29310</v>
      </c>
      <c r="M338" s="8">
        <v>11577.449999999997</v>
      </c>
      <c r="N338" s="25">
        <f>financials[[#This Row],[Profit]]/financials[[#This Row],[ Sales]]</f>
        <v>0.28315412186379924</v>
      </c>
      <c r="O338" s="3">
        <v>41518</v>
      </c>
      <c r="P338" s="5">
        <v>9</v>
      </c>
      <c r="Q338" s="4" t="str">
        <f>TEXT(financials[[#This Row],[Date]],"MMMM")</f>
        <v>September</v>
      </c>
      <c r="R338" s="5" t="str">
        <f>_xlfn.SWITCH(financials[[#This Row],[Month Name]],"January","Winter","February","Winter","March","Spring","April","Spring","May","Spring","June","Summer","July","Summer","August","Summer","September","Fall","October","Fall","November","Fall","December","Winter")</f>
        <v>Fall</v>
      </c>
      <c r="S338" s="13" t="s">
        <v>14</v>
      </c>
    </row>
    <row r="339" spans="2:19" x14ac:dyDescent="0.25">
      <c r="B339" s="14" t="s">
        <v>10</v>
      </c>
      <c r="C339" s="1" t="s">
        <v>18</v>
      </c>
      <c r="D339" s="4" t="s">
        <v>28</v>
      </c>
      <c r="E339" s="4" t="s">
        <v>35</v>
      </c>
      <c r="F339" s="11">
        <v>1535</v>
      </c>
      <c r="G339" s="8">
        <v>10</v>
      </c>
      <c r="H339" s="8">
        <v>20</v>
      </c>
      <c r="I339" s="8">
        <v>30700</v>
      </c>
      <c r="J339" s="8">
        <v>2149</v>
      </c>
      <c r="K339" s="8">
        <v>28551</v>
      </c>
      <c r="L339" s="8">
        <v>15350</v>
      </c>
      <c r="M339" s="8">
        <v>13201</v>
      </c>
      <c r="N339" s="25">
        <f>financials[[#This Row],[Profit]]/financials[[#This Row],[ Sales]]</f>
        <v>0.46236559139784944</v>
      </c>
      <c r="O339" s="3">
        <v>41883</v>
      </c>
      <c r="P339" s="5">
        <v>9</v>
      </c>
      <c r="Q339" s="4" t="str">
        <f>TEXT(financials[[#This Row],[Date]],"MMMM")</f>
        <v>September</v>
      </c>
      <c r="R339" s="5" t="str">
        <f>_xlfn.SWITCH(financials[[#This Row],[Month Name]],"January","Winter","February","Winter","March","Spring","April","Spring","May","Spring","June","Summer","July","Summer","August","Summer","September","Fall","October","Fall","November","Fall","December","Winter")</f>
        <v>Fall</v>
      </c>
      <c r="S339" s="13" t="s">
        <v>15</v>
      </c>
    </row>
    <row r="340" spans="2:19" x14ac:dyDescent="0.25">
      <c r="B340" s="14" t="s">
        <v>7</v>
      </c>
      <c r="C340" s="1" t="s">
        <v>19</v>
      </c>
      <c r="D340" s="4" t="s">
        <v>28</v>
      </c>
      <c r="E340" s="4" t="s">
        <v>35</v>
      </c>
      <c r="F340" s="11">
        <v>1123</v>
      </c>
      <c r="G340" s="8">
        <v>10</v>
      </c>
      <c r="H340" s="8">
        <v>300</v>
      </c>
      <c r="I340" s="8">
        <v>336900</v>
      </c>
      <c r="J340" s="8">
        <v>23583</v>
      </c>
      <c r="K340" s="8">
        <v>313317</v>
      </c>
      <c r="L340" s="8">
        <v>280750</v>
      </c>
      <c r="M340" s="8">
        <v>32567</v>
      </c>
      <c r="N340" s="25">
        <f>financials[[#This Row],[Profit]]/financials[[#This Row],[ Sales]]</f>
        <v>0.1039426523297491</v>
      </c>
      <c r="O340" s="3">
        <v>41518</v>
      </c>
      <c r="P340" s="5">
        <v>9</v>
      </c>
      <c r="Q340" s="4" t="str">
        <f>TEXT(financials[[#This Row],[Date]],"MMMM")</f>
        <v>September</v>
      </c>
      <c r="R340" s="5" t="str">
        <f>_xlfn.SWITCH(financials[[#This Row],[Month Name]],"January","Winter","February","Winter","March","Spring","April","Spring","May","Spring","June","Summer","July","Summer","August","Summer","September","Fall","October","Fall","November","Fall","December","Winter")</f>
        <v>Fall</v>
      </c>
      <c r="S340" s="13" t="s">
        <v>14</v>
      </c>
    </row>
    <row r="341" spans="2:19" x14ac:dyDescent="0.25">
      <c r="B341" s="14" t="s">
        <v>7</v>
      </c>
      <c r="C341" s="1" t="s">
        <v>16</v>
      </c>
      <c r="D341" s="4" t="s">
        <v>28</v>
      </c>
      <c r="E341" s="4" t="s">
        <v>35</v>
      </c>
      <c r="F341" s="11">
        <v>1404</v>
      </c>
      <c r="G341" s="8">
        <v>10</v>
      </c>
      <c r="H341" s="8">
        <v>300</v>
      </c>
      <c r="I341" s="8">
        <v>421200</v>
      </c>
      <c r="J341" s="8">
        <v>29484</v>
      </c>
      <c r="K341" s="8">
        <v>391716</v>
      </c>
      <c r="L341" s="8">
        <v>351000</v>
      </c>
      <c r="M341" s="8">
        <v>40716</v>
      </c>
      <c r="N341" s="25">
        <f>financials[[#This Row],[Profit]]/financials[[#This Row],[ Sales]]</f>
        <v>0.1039426523297491</v>
      </c>
      <c r="O341" s="3">
        <v>41579</v>
      </c>
      <c r="P341" s="5">
        <v>11</v>
      </c>
      <c r="Q341" s="4" t="str">
        <f>TEXT(financials[[#This Row],[Date]],"MMMM")</f>
        <v>November</v>
      </c>
      <c r="R341" s="5" t="str">
        <f>_xlfn.SWITCH(financials[[#This Row],[Month Name]],"January","Winter","February","Winter","March","Spring","April","Spring","May","Spring","June","Summer","July","Summer","August","Summer","September","Fall","October","Fall","November","Fall","December","Winter")</f>
        <v>Fall</v>
      </c>
      <c r="S341" s="13" t="s">
        <v>14</v>
      </c>
    </row>
    <row r="342" spans="2:19" x14ac:dyDescent="0.25">
      <c r="B342" s="14" t="s">
        <v>11</v>
      </c>
      <c r="C342" s="1" t="s">
        <v>20</v>
      </c>
      <c r="D342" s="4" t="s">
        <v>28</v>
      </c>
      <c r="E342" s="4" t="s">
        <v>35</v>
      </c>
      <c r="F342" s="11">
        <v>2763</v>
      </c>
      <c r="G342" s="8">
        <v>10</v>
      </c>
      <c r="H342" s="8">
        <v>12</v>
      </c>
      <c r="I342" s="8">
        <v>33156</v>
      </c>
      <c r="J342" s="8">
        <v>2320.92</v>
      </c>
      <c r="K342" s="8">
        <v>30835.08</v>
      </c>
      <c r="L342" s="8">
        <v>8289</v>
      </c>
      <c r="M342" s="8">
        <v>22546.080000000002</v>
      </c>
      <c r="N342" s="25">
        <f>financials[[#This Row],[Profit]]/financials[[#This Row],[ Sales]]</f>
        <v>0.73118279569892475</v>
      </c>
      <c r="O342" s="3">
        <v>41579</v>
      </c>
      <c r="P342" s="5">
        <v>11</v>
      </c>
      <c r="Q342" s="4" t="str">
        <f>TEXT(financials[[#This Row],[Date]],"MMMM")</f>
        <v>November</v>
      </c>
      <c r="R342" s="5" t="str">
        <f>_xlfn.SWITCH(financials[[#This Row],[Month Name]],"January","Winter","February","Winter","March","Spring","April","Spring","May","Spring","June","Summer","July","Summer","August","Summer","September","Fall","October","Fall","November","Fall","December","Winter")</f>
        <v>Fall</v>
      </c>
      <c r="S342" s="13" t="s">
        <v>14</v>
      </c>
    </row>
    <row r="343" spans="2:19" x14ac:dyDescent="0.25">
      <c r="B343" s="14" t="s">
        <v>10</v>
      </c>
      <c r="C343" s="1" t="s">
        <v>19</v>
      </c>
      <c r="D343" s="4" t="s">
        <v>28</v>
      </c>
      <c r="E343" s="4" t="s">
        <v>35</v>
      </c>
      <c r="F343" s="11">
        <v>2125</v>
      </c>
      <c r="G343" s="8">
        <v>10</v>
      </c>
      <c r="H343" s="8">
        <v>7</v>
      </c>
      <c r="I343" s="8">
        <v>14875</v>
      </c>
      <c r="J343" s="8">
        <v>1041.25</v>
      </c>
      <c r="K343" s="8">
        <v>13833.75</v>
      </c>
      <c r="L343" s="8">
        <v>10625</v>
      </c>
      <c r="M343" s="8">
        <v>3208.75</v>
      </c>
      <c r="N343" s="25">
        <f>financials[[#This Row],[Profit]]/financials[[#This Row],[ Sales]]</f>
        <v>0.23195084485407066</v>
      </c>
      <c r="O343" s="3">
        <v>41609</v>
      </c>
      <c r="P343" s="5">
        <v>12</v>
      </c>
      <c r="Q343" s="4" t="str">
        <f>TEXT(financials[[#This Row],[Date]],"MMMM")</f>
        <v>December</v>
      </c>
      <c r="R343" s="5" t="str">
        <f>_xlfn.SWITCH(financials[[#This Row],[Month Name]],"January","Winter","February","Winter","March","Spring","April","Spring","May","Spring","June","Summer","July","Summer","August","Summer","September","Fall","October","Fall","November","Fall","December","Winter")</f>
        <v>Winter</v>
      </c>
      <c r="S343" s="13" t="s">
        <v>14</v>
      </c>
    </row>
    <row r="344" spans="2:19" x14ac:dyDescent="0.25">
      <c r="B344" s="14" t="s">
        <v>7</v>
      </c>
      <c r="C344" s="1" t="s">
        <v>18</v>
      </c>
      <c r="D344" s="4" t="s">
        <v>29</v>
      </c>
      <c r="E344" s="4" t="s">
        <v>35</v>
      </c>
      <c r="F344" s="11">
        <v>1659</v>
      </c>
      <c r="G344" s="8">
        <v>120</v>
      </c>
      <c r="H344" s="8">
        <v>300</v>
      </c>
      <c r="I344" s="8">
        <v>497700</v>
      </c>
      <c r="J344" s="8">
        <v>34839</v>
      </c>
      <c r="K344" s="8">
        <v>462861</v>
      </c>
      <c r="L344" s="8">
        <v>414750</v>
      </c>
      <c r="M344" s="8">
        <v>48111</v>
      </c>
      <c r="N344" s="25">
        <f>financials[[#This Row],[Profit]]/financials[[#This Row],[ Sales]]</f>
        <v>0.1039426523297491</v>
      </c>
      <c r="O344" s="3">
        <v>41821</v>
      </c>
      <c r="P344" s="5">
        <v>7</v>
      </c>
      <c r="Q344" s="4" t="str">
        <f>TEXT(financials[[#This Row],[Date]],"MMMM")</f>
        <v>July</v>
      </c>
      <c r="R344" s="5" t="str">
        <f>_xlfn.SWITCH(financials[[#This Row],[Month Name]],"January","Winter","February","Winter","March","Spring","April","Spring","May","Spring","June","Summer","July","Summer","August","Summer","September","Fall","October","Fall","November","Fall","December","Winter")</f>
        <v>Summer</v>
      </c>
      <c r="S344" s="13" t="s">
        <v>15</v>
      </c>
    </row>
    <row r="345" spans="2:19" x14ac:dyDescent="0.25">
      <c r="B345" s="14" t="s">
        <v>10</v>
      </c>
      <c r="C345" s="1" t="s">
        <v>20</v>
      </c>
      <c r="D345" s="4" t="s">
        <v>29</v>
      </c>
      <c r="E345" s="4" t="s">
        <v>35</v>
      </c>
      <c r="F345" s="11">
        <v>609</v>
      </c>
      <c r="G345" s="8">
        <v>120</v>
      </c>
      <c r="H345" s="8">
        <v>20</v>
      </c>
      <c r="I345" s="8">
        <v>12180</v>
      </c>
      <c r="J345" s="8">
        <v>852.6</v>
      </c>
      <c r="K345" s="8">
        <v>11327.4</v>
      </c>
      <c r="L345" s="8">
        <v>6090</v>
      </c>
      <c r="M345" s="8">
        <v>5237.3999999999996</v>
      </c>
      <c r="N345" s="25">
        <f>financials[[#This Row],[Profit]]/financials[[#This Row],[ Sales]]</f>
        <v>0.46236559139784944</v>
      </c>
      <c r="O345" s="3">
        <v>41852</v>
      </c>
      <c r="P345" s="5">
        <v>8</v>
      </c>
      <c r="Q345" s="4" t="str">
        <f>TEXT(financials[[#This Row],[Date]],"MMMM")</f>
        <v>August</v>
      </c>
      <c r="R345" s="5" t="str">
        <f>_xlfn.SWITCH(financials[[#This Row],[Month Name]],"January","Winter","February","Winter","March","Spring","April","Spring","May","Spring","June","Summer","July","Summer","August","Summer","September","Fall","October","Fall","November","Fall","December","Winter")</f>
        <v>Summer</v>
      </c>
      <c r="S345" s="13" t="s">
        <v>15</v>
      </c>
    </row>
    <row r="346" spans="2:19" x14ac:dyDescent="0.25">
      <c r="B346" s="14" t="s">
        <v>9</v>
      </c>
      <c r="C346" s="1" t="s">
        <v>19</v>
      </c>
      <c r="D346" s="4" t="s">
        <v>29</v>
      </c>
      <c r="E346" s="4" t="s">
        <v>35</v>
      </c>
      <c r="F346" s="11">
        <v>2087</v>
      </c>
      <c r="G346" s="8">
        <v>120</v>
      </c>
      <c r="H346" s="8">
        <v>125</v>
      </c>
      <c r="I346" s="8">
        <v>260875</v>
      </c>
      <c r="J346" s="8">
        <v>18261.25</v>
      </c>
      <c r="K346" s="8">
        <v>242613.75</v>
      </c>
      <c r="L346" s="8">
        <v>250440</v>
      </c>
      <c r="M346" s="8">
        <v>-7826.25</v>
      </c>
      <c r="N346" s="25">
        <f>financials[[#This Row],[Profit]]/financials[[#This Row],[ Sales]]</f>
        <v>-3.2258064516129031E-2</v>
      </c>
      <c r="O346" s="3">
        <v>41883</v>
      </c>
      <c r="P346" s="5">
        <v>9</v>
      </c>
      <c r="Q346" s="4" t="str">
        <f>TEXT(financials[[#This Row],[Date]],"MMMM")</f>
        <v>September</v>
      </c>
      <c r="R346" s="5" t="str">
        <f>_xlfn.SWITCH(financials[[#This Row],[Month Name]],"January","Winter","February","Winter","March","Spring","April","Spring","May","Spring","June","Summer","July","Summer","August","Summer","September","Fall","October","Fall","November","Fall","December","Winter")</f>
        <v>Fall</v>
      </c>
      <c r="S346" s="13" t="s">
        <v>15</v>
      </c>
    </row>
    <row r="347" spans="2:19" x14ac:dyDescent="0.25">
      <c r="B347" s="14" t="s">
        <v>10</v>
      </c>
      <c r="C347" s="1" t="s">
        <v>18</v>
      </c>
      <c r="D347" s="4" t="s">
        <v>29</v>
      </c>
      <c r="E347" s="4" t="s">
        <v>35</v>
      </c>
      <c r="F347" s="11">
        <v>1976</v>
      </c>
      <c r="G347" s="8">
        <v>120</v>
      </c>
      <c r="H347" s="8">
        <v>20</v>
      </c>
      <c r="I347" s="8">
        <v>39520</v>
      </c>
      <c r="J347" s="8">
        <v>2766.4</v>
      </c>
      <c r="K347" s="8">
        <v>36753.599999999999</v>
      </c>
      <c r="L347" s="8">
        <v>19760</v>
      </c>
      <c r="M347" s="8">
        <v>16993.599999999999</v>
      </c>
      <c r="N347" s="25">
        <f>financials[[#This Row],[Profit]]/financials[[#This Row],[ Sales]]</f>
        <v>0.46236559139784944</v>
      </c>
      <c r="O347" s="3">
        <v>41913</v>
      </c>
      <c r="P347" s="5">
        <v>10</v>
      </c>
      <c r="Q347" s="4" t="str">
        <f>TEXT(financials[[#This Row],[Date]],"MMMM")</f>
        <v>October</v>
      </c>
      <c r="R347" s="5" t="str">
        <f>_xlfn.SWITCH(financials[[#This Row],[Month Name]],"January","Winter","February","Winter","March","Spring","April","Spring","May","Spring","June","Summer","July","Summer","August","Summer","September","Fall","October","Fall","November","Fall","December","Winter")</f>
        <v>Fall</v>
      </c>
      <c r="S347" s="13" t="s">
        <v>15</v>
      </c>
    </row>
    <row r="348" spans="2:19" x14ac:dyDescent="0.25">
      <c r="B348" s="14" t="s">
        <v>10</v>
      </c>
      <c r="C348" s="1" t="s">
        <v>17</v>
      </c>
      <c r="D348" s="4" t="s">
        <v>29</v>
      </c>
      <c r="E348" s="4" t="s">
        <v>35</v>
      </c>
      <c r="F348" s="11">
        <v>1421</v>
      </c>
      <c r="G348" s="8">
        <v>120</v>
      </c>
      <c r="H348" s="8">
        <v>20</v>
      </c>
      <c r="I348" s="8">
        <v>28420</v>
      </c>
      <c r="J348" s="8">
        <v>1989.4</v>
      </c>
      <c r="K348" s="8">
        <v>26430.6</v>
      </c>
      <c r="L348" s="8">
        <v>14210</v>
      </c>
      <c r="M348" s="8">
        <v>12220.599999999999</v>
      </c>
      <c r="N348" s="25">
        <f>financials[[#This Row],[Profit]]/financials[[#This Row],[ Sales]]</f>
        <v>0.46236559139784944</v>
      </c>
      <c r="O348" s="3">
        <v>41609</v>
      </c>
      <c r="P348" s="5">
        <v>12</v>
      </c>
      <c r="Q348" s="4" t="str">
        <f>TEXT(financials[[#This Row],[Date]],"MMMM")</f>
        <v>December</v>
      </c>
      <c r="R348" s="5" t="str">
        <f>_xlfn.SWITCH(financials[[#This Row],[Month Name]],"January","Winter","February","Winter","March","Spring","April","Spring","May","Spring","June","Summer","July","Summer","August","Summer","September","Fall","October","Fall","November","Fall","December","Winter")</f>
        <v>Winter</v>
      </c>
      <c r="S348" s="13" t="s">
        <v>14</v>
      </c>
    </row>
    <row r="349" spans="2:19" x14ac:dyDescent="0.25">
      <c r="B349" s="14" t="s">
        <v>7</v>
      </c>
      <c r="C349" s="1" t="s">
        <v>17</v>
      </c>
      <c r="D349" s="4" t="s">
        <v>29</v>
      </c>
      <c r="E349" s="4" t="s">
        <v>35</v>
      </c>
      <c r="F349" s="11">
        <v>1372</v>
      </c>
      <c r="G349" s="8">
        <v>120</v>
      </c>
      <c r="H349" s="8">
        <v>300</v>
      </c>
      <c r="I349" s="8">
        <v>411600</v>
      </c>
      <c r="J349" s="8">
        <v>28812</v>
      </c>
      <c r="K349" s="8">
        <v>382788</v>
      </c>
      <c r="L349" s="8">
        <v>343000</v>
      </c>
      <c r="M349" s="8">
        <v>39788</v>
      </c>
      <c r="N349" s="25">
        <f>financials[[#This Row],[Profit]]/financials[[#This Row],[ Sales]]</f>
        <v>0.1039426523297491</v>
      </c>
      <c r="O349" s="3">
        <v>41974</v>
      </c>
      <c r="P349" s="5">
        <v>12</v>
      </c>
      <c r="Q349" s="4" t="str">
        <f>TEXT(financials[[#This Row],[Date]],"MMMM")</f>
        <v>December</v>
      </c>
      <c r="R349" s="5" t="str">
        <f>_xlfn.SWITCH(financials[[#This Row],[Month Name]],"January","Winter","February","Winter","March","Spring","April","Spring","May","Spring","June","Summer","July","Summer","August","Summer","September","Fall","October","Fall","November","Fall","December","Winter")</f>
        <v>Winter</v>
      </c>
      <c r="S349" s="13" t="s">
        <v>15</v>
      </c>
    </row>
    <row r="350" spans="2:19" x14ac:dyDescent="0.25">
      <c r="B350" s="14" t="s">
        <v>10</v>
      </c>
      <c r="C350" s="1" t="s">
        <v>19</v>
      </c>
      <c r="D350" s="4" t="s">
        <v>29</v>
      </c>
      <c r="E350" s="4" t="s">
        <v>35</v>
      </c>
      <c r="F350" s="11">
        <v>588</v>
      </c>
      <c r="G350" s="8">
        <v>120</v>
      </c>
      <c r="H350" s="8">
        <v>20</v>
      </c>
      <c r="I350" s="8">
        <v>11760</v>
      </c>
      <c r="J350" s="8">
        <v>823.2</v>
      </c>
      <c r="K350" s="8">
        <v>10936.8</v>
      </c>
      <c r="L350" s="8">
        <v>5880</v>
      </c>
      <c r="M350" s="8">
        <v>5056.7999999999993</v>
      </c>
      <c r="N350" s="25">
        <f>financials[[#This Row],[Profit]]/financials[[#This Row],[ Sales]]</f>
        <v>0.46236559139784944</v>
      </c>
      <c r="O350" s="3">
        <v>41609</v>
      </c>
      <c r="P350" s="5">
        <v>12</v>
      </c>
      <c r="Q350" s="4" t="str">
        <f>TEXT(financials[[#This Row],[Date]],"MMMM")</f>
        <v>December</v>
      </c>
      <c r="R350" s="5" t="str">
        <f>_xlfn.SWITCH(financials[[#This Row],[Month Name]],"January","Winter","February","Winter","March","Spring","April","Spring","May","Spring","June","Summer","July","Summer","August","Summer","September","Fall","October","Fall","November","Fall","December","Winter")</f>
        <v>Winter</v>
      </c>
      <c r="S350" s="13" t="s">
        <v>14</v>
      </c>
    </row>
    <row r="351" spans="2:19" x14ac:dyDescent="0.25">
      <c r="B351" s="14" t="s">
        <v>11</v>
      </c>
      <c r="C351" s="1" t="s">
        <v>16</v>
      </c>
      <c r="D351" s="4" t="s">
        <v>30</v>
      </c>
      <c r="E351" s="4" t="s">
        <v>35</v>
      </c>
      <c r="F351" s="11">
        <v>3244.5</v>
      </c>
      <c r="G351" s="8">
        <v>250</v>
      </c>
      <c r="H351" s="8">
        <v>12</v>
      </c>
      <c r="I351" s="8">
        <v>38934</v>
      </c>
      <c r="J351" s="8">
        <v>2725.38</v>
      </c>
      <c r="K351" s="8">
        <v>36208.620000000003</v>
      </c>
      <c r="L351" s="8">
        <v>9733.5</v>
      </c>
      <c r="M351" s="8">
        <v>26475.120000000003</v>
      </c>
      <c r="N351" s="25">
        <f>financials[[#This Row],[Profit]]/financials[[#This Row],[ Sales]]</f>
        <v>0.73118279569892475</v>
      </c>
      <c r="O351" s="3">
        <v>41640</v>
      </c>
      <c r="P351" s="5">
        <v>1</v>
      </c>
      <c r="Q351" s="4" t="str">
        <f>TEXT(financials[[#This Row],[Date]],"MMMM")</f>
        <v>January</v>
      </c>
      <c r="R351" s="5" t="str">
        <f>_xlfn.SWITCH(financials[[#This Row],[Month Name]],"January","Winter","February","Winter","March","Spring","April","Spring","May","Spring","June","Summer","July","Summer","August","Summer","September","Fall","October","Fall","November","Fall","December","Winter")</f>
        <v>Winter</v>
      </c>
      <c r="S351" s="13" t="s">
        <v>15</v>
      </c>
    </row>
    <row r="352" spans="2:19" x14ac:dyDescent="0.25">
      <c r="B352" s="14" t="s">
        <v>7</v>
      </c>
      <c r="C352" s="1" t="s">
        <v>18</v>
      </c>
      <c r="D352" s="4" t="s">
        <v>30</v>
      </c>
      <c r="E352" s="4" t="s">
        <v>35</v>
      </c>
      <c r="F352" s="11">
        <v>959</v>
      </c>
      <c r="G352" s="8">
        <v>250</v>
      </c>
      <c r="H352" s="8">
        <v>300</v>
      </c>
      <c r="I352" s="8">
        <v>287700</v>
      </c>
      <c r="J352" s="8">
        <v>20139</v>
      </c>
      <c r="K352" s="8">
        <v>267561</v>
      </c>
      <c r="L352" s="8">
        <v>239750</v>
      </c>
      <c r="M352" s="8">
        <v>27811</v>
      </c>
      <c r="N352" s="25">
        <f>financials[[#This Row],[Profit]]/financials[[#This Row],[ Sales]]</f>
        <v>0.1039426523297491</v>
      </c>
      <c r="O352" s="3">
        <v>41671</v>
      </c>
      <c r="P352" s="5">
        <v>2</v>
      </c>
      <c r="Q352" s="4" t="str">
        <f>TEXT(financials[[#This Row],[Date]],"MMMM")</f>
        <v>February</v>
      </c>
      <c r="R352" s="5" t="str">
        <f>_xlfn.SWITCH(financials[[#This Row],[Month Name]],"January","Winter","February","Winter","March","Spring","April","Spring","May","Spring","June","Summer","July","Summer","August","Summer","September","Fall","October","Fall","November","Fall","December","Winter")</f>
        <v>Winter</v>
      </c>
      <c r="S352" s="13" t="s">
        <v>15</v>
      </c>
    </row>
    <row r="353" spans="2:19" x14ac:dyDescent="0.25">
      <c r="B353" s="14" t="s">
        <v>7</v>
      </c>
      <c r="C353" s="1" t="s">
        <v>20</v>
      </c>
      <c r="D353" s="4" t="s">
        <v>30</v>
      </c>
      <c r="E353" s="4" t="s">
        <v>35</v>
      </c>
      <c r="F353" s="11">
        <v>2747</v>
      </c>
      <c r="G353" s="8">
        <v>250</v>
      </c>
      <c r="H353" s="8">
        <v>300</v>
      </c>
      <c r="I353" s="8">
        <v>824100</v>
      </c>
      <c r="J353" s="8">
        <v>57687</v>
      </c>
      <c r="K353" s="8">
        <v>766413</v>
      </c>
      <c r="L353" s="8">
        <v>686750</v>
      </c>
      <c r="M353" s="8">
        <v>79663</v>
      </c>
      <c r="N353" s="25">
        <f>financials[[#This Row],[Profit]]/financials[[#This Row],[ Sales]]</f>
        <v>0.1039426523297491</v>
      </c>
      <c r="O353" s="3">
        <v>41671</v>
      </c>
      <c r="P353" s="5">
        <v>2</v>
      </c>
      <c r="Q353" s="4" t="str">
        <f>TEXT(financials[[#This Row],[Date]],"MMMM")</f>
        <v>February</v>
      </c>
      <c r="R353" s="5" t="str">
        <f>_xlfn.SWITCH(financials[[#This Row],[Month Name]],"January","Winter","February","Winter","March","Spring","April","Spring","May","Spring","June","Summer","July","Summer","August","Summer","September","Fall","October","Fall","November","Fall","December","Winter")</f>
        <v>Winter</v>
      </c>
      <c r="S353" s="13" t="s">
        <v>15</v>
      </c>
    </row>
    <row r="354" spans="2:19" x14ac:dyDescent="0.25">
      <c r="B354" s="14" t="s">
        <v>9</v>
      </c>
      <c r="C354" s="1" t="s">
        <v>16</v>
      </c>
      <c r="D354" s="4" t="s">
        <v>31</v>
      </c>
      <c r="E354" s="4" t="s">
        <v>35</v>
      </c>
      <c r="F354" s="11">
        <v>1645</v>
      </c>
      <c r="G354" s="8">
        <v>260</v>
      </c>
      <c r="H354" s="8">
        <v>125</v>
      </c>
      <c r="I354" s="8">
        <v>205625</v>
      </c>
      <c r="J354" s="8">
        <v>14393.75</v>
      </c>
      <c r="K354" s="8">
        <v>191231.25</v>
      </c>
      <c r="L354" s="8">
        <v>197400</v>
      </c>
      <c r="M354" s="8">
        <v>-6168.75</v>
      </c>
      <c r="N354" s="25">
        <f>financials[[#This Row],[Profit]]/financials[[#This Row],[ Sales]]</f>
        <v>-3.2258064516129031E-2</v>
      </c>
      <c r="O354" s="3">
        <v>41760</v>
      </c>
      <c r="P354" s="5">
        <v>5</v>
      </c>
      <c r="Q354" s="4" t="str">
        <f>TEXT(financials[[#This Row],[Date]],"MMMM")</f>
        <v>May</v>
      </c>
      <c r="R354" s="5" t="str">
        <f>_xlfn.SWITCH(financials[[#This Row],[Month Name]],"January","Winter","February","Winter","March","Spring","April","Spring","May","Spring","June","Summer","July","Summer","August","Summer","September","Fall","October","Fall","November","Fall","December","Winter")</f>
        <v>Spring</v>
      </c>
      <c r="S354" s="13" t="s">
        <v>15</v>
      </c>
    </row>
    <row r="355" spans="2:19" x14ac:dyDescent="0.25">
      <c r="B355" s="14" t="s">
        <v>10</v>
      </c>
      <c r="C355" s="1" t="s">
        <v>18</v>
      </c>
      <c r="D355" s="4" t="s">
        <v>31</v>
      </c>
      <c r="E355" s="4" t="s">
        <v>35</v>
      </c>
      <c r="F355" s="11">
        <v>2876</v>
      </c>
      <c r="G355" s="8">
        <v>260</v>
      </c>
      <c r="H355" s="8">
        <v>350</v>
      </c>
      <c r="I355" s="8">
        <v>1006600</v>
      </c>
      <c r="J355" s="8">
        <v>70462</v>
      </c>
      <c r="K355" s="8">
        <v>936138</v>
      </c>
      <c r="L355" s="8">
        <v>747760</v>
      </c>
      <c r="M355" s="8">
        <v>188378</v>
      </c>
      <c r="N355" s="25">
        <f>financials[[#This Row],[Profit]]/financials[[#This Row],[ Sales]]</f>
        <v>0.20122887864823349</v>
      </c>
      <c r="O355" s="3">
        <v>41883</v>
      </c>
      <c r="P355" s="5">
        <v>9</v>
      </c>
      <c r="Q355" s="4" t="str">
        <f>TEXT(financials[[#This Row],[Date]],"MMMM")</f>
        <v>September</v>
      </c>
      <c r="R355" s="5" t="str">
        <f>_xlfn.SWITCH(financials[[#This Row],[Month Name]],"January","Winter","February","Winter","March","Spring","April","Spring","May","Spring","June","Summer","July","Summer","August","Summer","September","Fall","October","Fall","November","Fall","December","Winter")</f>
        <v>Fall</v>
      </c>
      <c r="S355" s="13" t="s">
        <v>15</v>
      </c>
    </row>
    <row r="356" spans="2:19" x14ac:dyDescent="0.25">
      <c r="B356" s="14" t="s">
        <v>9</v>
      </c>
      <c r="C356" s="1" t="s">
        <v>19</v>
      </c>
      <c r="D356" s="4" t="s">
        <v>31</v>
      </c>
      <c r="E356" s="4" t="s">
        <v>35</v>
      </c>
      <c r="F356" s="11">
        <v>994</v>
      </c>
      <c r="G356" s="8">
        <v>260</v>
      </c>
      <c r="H356" s="8">
        <v>125</v>
      </c>
      <c r="I356" s="8">
        <v>124250</v>
      </c>
      <c r="J356" s="8">
        <v>8697.5</v>
      </c>
      <c r="K356" s="8">
        <v>115552.5</v>
      </c>
      <c r="L356" s="8">
        <v>119280</v>
      </c>
      <c r="M356" s="8">
        <v>-3727.5</v>
      </c>
      <c r="N356" s="25">
        <f>financials[[#This Row],[Profit]]/financials[[#This Row],[ Sales]]</f>
        <v>-3.2258064516129031E-2</v>
      </c>
      <c r="O356" s="3">
        <v>41518</v>
      </c>
      <c r="P356" s="5">
        <v>9</v>
      </c>
      <c r="Q356" s="4" t="str">
        <f>TEXT(financials[[#This Row],[Date]],"MMMM")</f>
        <v>September</v>
      </c>
      <c r="R356" s="5" t="str">
        <f>_xlfn.SWITCH(financials[[#This Row],[Month Name]],"January","Winter","February","Winter","March","Spring","April","Spring","May","Spring","June","Summer","July","Summer","August","Summer","September","Fall","October","Fall","November","Fall","December","Winter")</f>
        <v>Fall</v>
      </c>
      <c r="S356" s="13" t="s">
        <v>14</v>
      </c>
    </row>
    <row r="357" spans="2:19" x14ac:dyDescent="0.25">
      <c r="B357" s="14" t="s">
        <v>10</v>
      </c>
      <c r="C357" s="1" t="s">
        <v>16</v>
      </c>
      <c r="D357" s="4" t="s">
        <v>31</v>
      </c>
      <c r="E357" s="4" t="s">
        <v>35</v>
      </c>
      <c r="F357" s="11">
        <v>1118</v>
      </c>
      <c r="G357" s="8">
        <v>260</v>
      </c>
      <c r="H357" s="8">
        <v>20</v>
      </c>
      <c r="I357" s="8">
        <v>22360</v>
      </c>
      <c r="J357" s="8">
        <v>1565.2</v>
      </c>
      <c r="K357" s="8">
        <v>20794.8</v>
      </c>
      <c r="L357" s="8">
        <v>11180</v>
      </c>
      <c r="M357" s="8">
        <v>9614.7999999999993</v>
      </c>
      <c r="N357" s="25">
        <f>financials[[#This Row],[Profit]]/financials[[#This Row],[ Sales]]</f>
        <v>0.46236559139784944</v>
      </c>
      <c r="O357" s="3">
        <v>41944</v>
      </c>
      <c r="P357" s="5">
        <v>11</v>
      </c>
      <c r="Q357" s="4" t="str">
        <f>TEXT(financials[[#This Row],[Date]],"MMMM")</f>
        <v>November</v>
      </c>
      <c r="R357" s="5" t="str">
        <f>_xlfn.SWITCH(financials[[#This Row],[Month Name]],"January","Winter","February","Winter","March","Spring","April","Spring","May","Spring","June","Summer","July","Summer","August","Summer","September","Fall","October","Fall","November","Fall","December","Winter")</f>
        <v>Fall</v>
      </c>
      <c r="S357" s="13" t="s">
        <v>15</v>
      </c>
    </row>
    <row r="358" spans="2:19" x14ac:dyDescent="0.25">
      <c r="B358" s="14" t="s">
        <v>7</v>
      </c>
      <c r="C358" s="1" t="s">
        <v>17</v>
      </c>
      <c r="D358" s="4" t="s">
        <v>31</v>
      </c>
      <c r="E358" s="4" t="s">
        <v>35</v>
      </c>
      <c r="F358" s="11">
        <v>1372</v>
      </c>
      <c r="G358" s="8">
        <v>260</v>
      </c>
      <c r="H358" s="8">
        <v>300</v>
      </c>
      <c r="I358" s="8">
        <v>411600</v>
      </c>
      <c r="J358" s="8">
        <v>28812</v>
      </c>
      <c r="K358" s="8">
        <v>382788</v>
      </c>
      <c r="L358" s="8">
        <v>343000</v>
      </c>
      <c r="M358" s="8">
        <v>39788</v>
      </c>
      <c r="N358" s="25">
        <f>financials[[#This Row],[Profit]]/financials[[#This Row],[ Sales]]</f>
        <v>0.1039426523297491</v>
      </c>
      <c r="O358" s="3">
        <v>41974</v>
      </c>
      <c r="P358" s="5">
        <v>12</v>
      </c>
      <c r="Q358" s="4" t="str">
        <f>TEXT(financials[[#This Row],[Date]],"MMMM")</f>
        <v>December</v>
      </c>
      <c r="R358" s="5" t="str">
        <f>_xlfn.SWITCH(financials[[#This Row],[Month Name]],"January","Winter","February","Winter","March","Spring","April","Spring","May","Spring","June","Summer","July","Summer","August","Summer","September","Fall","October","Fall","November","Fall","December","Winter")</f>
        <v>Winter</v>
      </c>
      <c r="S358" s="13" t="s">
        <v>15</v>
      </c>
    </row>
    <row r="359" spans="2:19" x14ac:dyDescent="0.25">
      <c r="B359" s="14" t="s">
        <v>10</v>
      </c>
      <c r="C359" s="1" t="s">
        <v>16</v>
      </c>
      <c r="D359" s="4" t="s">
        <v>27</v>
      </c>
      <c r="E359" s="4" t="s">
        <v>35</v>
      </c>
      <c r="F359" s="11">
        <v>488</v>
      </c>
      <c r="G359" s="8">
        <v>5</v>
      </c>
      <c r="H359" s="8">
        <v>7</v>
      </c>
      <c r="I359" s="8">
        <v>3416</v>
      </c>
      <c r="J359" s="8">
        <v>273.27999999999997</v>
      </c>
      <c r="K359" s="8">
        <v>3142.7200000000003</v>
      </c>
      <c r="L359" s="8">
        <v>2440</v>
      </c>
      <c r="M359" s="8">
        <v>702.72000000000025</v>
      </c>
      <c r="N359" s="25">
        <f>financials[[#This Row],[Profit]]/financials[[#This Row],[ Sales]]</f>
        <v>0.22360248447204975</v>
      </c>
      <c r="O359" s="3">
        <v>41671</v>
      </c>
      <c r="P359" s="5">
        <v>2</v>
      </c>
      <c r="Q359" s="4" t="str">
        <f>TEXT(financials[[#This Row],[Date]],"MMMM")</f>
        <v>February</v>
      </c>
      <c r="R359" s="5" t="str">
        <f>_xlfn.SWITCH(financials[[#This Row],[Month Name]],"January","Winter","February","Winter","March","Spring","April","Spring","May","Spring","June","Summer","July","Summer","August","Summer","September","Fall","October","Fall","November","Fall","December","Winter")</f>
        <v>Winter</v>
      </c>
      <c r="S359" s="13" t="s">
        <v>15</v>
      </c>
    </row>
    <row r="360" spans="2:19" x14ac:dyDescent="0.25">
      <c r="B360" s="14" t="s">
        <v>10</v>
      </c>
      <c r="C360" s="1" t="s">
        <v>17</v>
      </c>
      <c r="D360" s="4" t="s">
        <v>27</v>
      </c>
      <c r="E360" s="4" t="s">
        <v>35</v>
      </c>
      <c r="F360" s="11">
        <v>1282</v>
      </c>
      <c r="G360" s="8">
        <v>5</v>
      </c>
      <c r="H360" s="8">
        <v>20</v>
      </c>
      <c r="I360" s="8">
        <v>25640</v>
      </c>
      <c r="J360" s="8">
        <v>2051.1999999999998</v>
      </c>
      <c r="K360" s="8">
        <v>23588.799999999999</v>
      </c>
      <c r="L360" s="8">
        <v>12820</v>
      </c>
      <c r="M360" s="8">
        <v>10768.8</v>
      </c>
      <c r="N360" s="25">
        <f>financials[[#This Row],[Profit]]/financials[[#This Row],[ Sales]]</f>
        <v>0.45652173913043476</v>
      </c>
      <c r="O360" s="3">
        <v>41791</v>
      </c>
      <c r="P360" s="5">
        <v>6</v>
      </c>
      <c r="Q360" s="4" t="str">
        <f>TEXT(financials[[#This Row],[Date]],"MMMM")</f>
        <v>June</v>
      </c>
      <c r="R360" s="5" t="str">
        <f>_xlfn.SWITCH(financials[[#This Row],[Month Name]],"January","Winter","February","Winter","March","Spring","April","Spring","May","Spring","June","Summer","July","Summer","August","Summer","September","Fall","October","Fall","November","Fall","December","Winter")</f>
        <v>Summer</v>
      </c>
      <c r="S360" s="13" t="s">
        <v>15</v>
      </c>
    </row>
    <row r="361" spans="2:19" x14ac:dyDescent="0.25">
      <c r="B361" s="14" t="s">
        <v>10</v>
      </c>
      <c r="C361" s="1" t="s">
        <v>16</v>
      </c>
      <c r="D361" s="4" t="s">
        <v>28</v>
      </c>
      <c r="E361" s="4" t="s">
        <v>35</v>
      </c>
      <c r="F361" s="11">
        <v>257</v>
      </c>
      <c r="G361" s="8">
        <v>10</v>
      </c>
      <c r="H361" s="8">
        <v>7</v>
      </c>
      <c r="I361" s="8">
        <v>1799</v>
      </c>
      <c r="J361" s="8">
        <v>143.91999999999999</v>
      </c>
      <c r="K361" s="8">
        <v>1655.08</v>
      </c>
      <c r="L361" s="8">
        <v>1285</v>
      </c>
      <c r="M361" s="8">
        <v>370.07999999999993</v>
      </c>
      <c r="N361" s="25">
        <f>financials[[#This Row],[Profit]]/financials[[#This Row],[ Sales]]</f>
        <v>0.22360248447204967</v>
      </c>
      <c r="O361" s="3">
        <v>41760</v>
      </c>
      <c r="P361" s="5">
        <v>5</v>
      </c>
      <c r="Q361" s="4" t="str">
        <f>TEXT(financials[[#This Row],[Date]],"MMMM")</f>
        <v>May</v>
      </c>
      <c r="R361" s="5" t="str">
        <f>_xlfn.SWITCH(financials[[#This Row],[Month Name]],"January","Winter","February","Winter","March","Spring","April","Spring","May","Spring","June","Summer","July","Summer","August","Summer","September","Fall","October","Fall","November","Fall","December","Winter")</f>
        <v>Spring</v>
      </c>
      <c r="S361" s="13" t="s">
        <v>15</v>
      </c>
    </row>
    <row r="362" spans="2:19" x14ac:dyDescent="0.25">
      <c r="B362" s="14" t="s">
        <v>10</v>
      </c>
      <c r="C362" s="1" t="s">
        <v>17</v>
      </c>
      <c r="D362" s="4" t="s">
        <v>31</v>
      </c>
      <c r="E362" s="4" t="s">
        <v>35</v>
      </c>
      <c r="F362" s="11">
        <v>1282</v>
      </c>
      <c r="G362" s="8">
        <v>260</v>
      </c>
      <c r="H362" s="8">
        <v>20</v>
      </c>
      <c r="I362" s="8">
        <v>25640</v>
      </c>
      <c r="J362" s="8">
        <v>2051.1999999999998</v>
      </c>
      <c r="K362" s="8">
        <v>23588.799999999999</v>
      </c>
      <c r="L362" s="8">
        <v>12820</v>
      </c>
      <c r="M362" s="8">
        <v>10768.8</v>
      </c>
      <c r="N362" s="25">
        <f>financials[[#This Row],[Profit]]/financials[[#This Row],[ Sales]]</f>
        <v>0.45652173913043476</v>
      </c>
      <c r="O362" s="3">
        <v>41791</v>
      </c>
      <c r="P362" s="5">
        <v>6</v>
      </c>
      <c r="Q362" s="4" t="str">
        <f>TEXT(financials[[#This Row],[Date]],"MMMM")</f>
        <v>June</v>
      </c>
      <c r="R362" s="5" t="str">
        <f>_xlfn.SWITCH(financials[[#This Row],[Month Name]],"January","Winter","February","Winter","March","Spring","April","Spring","May","Spring","June","Summer","July","Summer","August","Summer","September","Fall","October","Fall","November","Fall","December","Winter")</f>
        <v>Summer</v>
      </c>
      <c r="S362" s="13" t="s">
        <v>15</v>
      </c>
    </row>
    <row r="363" spans="2:19" x14ac:dyDescent="0.25">
      <c r="B363" s="14" t="s">
        <v>9</v>
      </c>
      <c r="C363" s="1" t="s">
        <v>20</v>
      </c>
      <c r="D363" s="4" t="s">
        <v>26</v>
      </c>
      <c r="E363" s="4" t="s">
        <v>35</v>
      </c>
      <c r="F363" s="11">
        <v>1540</v>
      </c>
      <c r="G363" s="8">
        <v>3</v>
      </c>
      <c r="H363" s="8">
        <v>125</v>
      </c>
      <c r="I363" s="8">
        <v>192500</v>
      </c>
      <c r="J363" s="8">
        <v>15400</v>
      </c>
      <c r="K363" s="8">
        <v>177100</v>
      </c>
      <c r="L363" s="8">
        <v>184800</v>
      </c>
      <c r="M363" s="8">
        <v>-7700</v>
      </c>
      <c r="N363" s="25">
        <f>financials[[#This Row],[Profit]]/financials[[#This Row],[ Sales]]</f>
        <v>-4.3478260869565216E-2</v>
      </c>
      <c r="O363" s="3">
        <v>41852</v>
      </c>
      <c r="P363" s="5">
        <v>8</v>
      </c>
      <c r="Q363" s="4" t="str">
        <f>TEXT(financials[[#This Row],[Date]],"MMMM")</f>
        <v>August</v>
      </c>
      <c r="R363" s="5" t="str">
        <f>_xlfn.SWITCH(financials[[#This Row],[Month Name]],"January","Winter","February","Winter","March","Spring","April","Spring","May","Spring","June","Summer","July","Summer","August","Summer","September","Fall","October","Fall","November","Fall","December","Winter")</f>
        <v>Summer</v>
      </c>
      <c r="S363" s="13" t="s">
        <v>15</v>
      </c>
    </row>
    <row r="364" spans="2:19" x14ac:dyDescent="0.25">
      <c r="B364" s="14" t="s">
        <v>8</v>
      </c>
      <c r="C364" s="1" t="s">
        <v>18</v>
      </c>
      <c r="D364" s="4" t="s">
        <v>26</v>
      </c>
      <c r="E364" s="4" t="s">
        <v>35</v>
      </c>
      <c r="F364" s="11">
        <v>490</v>
      </c>
      <c r="G364" s="8">
        <v>3</v>
      </c>
      <c r="H364" s="8">
        <v>15</v>
      </c>
      <c r="I364" s="8">
        <v>7350</v>
      </c>
      <c r="J364" s="8">
        <v>588</v>
      </c>
      <c r="K364" s="8">
        <v>6762</v>
      </c>
      <c r="L364" s="8">
        <v>4900</v>
      </c>
      <c r="M364" s="8">
        <v>1862</v>
      </c>
      <c r="N364" s="25">
        <f>financials[[#This Row],[Profit]]/financials[[#This Row],[ Sales]]</f>
        <v>0.27536231884057971</v>
      </c>
      <c r="O364" s="3">
        <v>41944</v>
      </c>
      <c r="P364" s="5">
        <v>11</v>
      </c>
      <c r="Q364" s="4" t="str">
        <f>TEXT(financials[[#This Row],[Date]],"MMMM")</f>
        <v>November</v>
      </c>
      <c r="R364" s="5" t="str">
        <f>_xlfn.SWITCH(financials[[#This Row],[Month Name]],"January","Winter","February","Winter","March","Spring","April","Spring","May","Spring","June","Summer","July","Summer","August","Summer","September","Fall","October","Fall","November","Fall","December","Winter")</f>
        <v>Fall</v>
      </c>
      <c r="S364" s="13" t="s">
        <v>15</v>
      </c>
    </row>
    <row r="365" spans="2:19" x14ac:dyDescent="0.25">
      <c r="B365" s="14" t="s">
        <v>10</v>
      </c>
      <c r="C365" s="1" t="s">
        <v>20</v>
      </c>
      <c r="D365" s="4" t="s">
        <v>26</v>
      </c>
      <c r="E365" s="4" t="s">
        <v>35</v>
      </c>
      <c r="F365" s="11">
        <v>1362</v>
      </c>
      <c r="G365" s="8">
        <v>3</v>
      </c>
      <c r="H365" s="8">
        <v>350</v>
      </c>
      <c r="I365" s="8">
        <v>476700</v>
      </c>
      <c r="J365" s="8">
        <v>38136</v>
      </c>
      <c r="K365" s="8">
        <v>438564</v>
      </c>
      <c r="L365" s="8">
        <v>354120</v>
      </c>
      <c r="M365" s="8">
        <v>84444</v>
      </c>
      <c r="N365" s="25">
        <f>financials[[#This Row],[Profit]]/financials[[#This Row],[ Sales]]</f>
        <v>0.19254658385093168</v>
      </c>
      <c r="O365" s="3">
        <v>41974</v>
      </c>
      <c r="P365" s="5">
        <v>12</v>
      </c>
      <c r="Q365" s="4" t="str">
        <f>TEXT(financials[[#This Row],[Date]],"MMMM")</f>
        <v>December</v>
      </c>
      <c r="R365" s="5" t="str">
        <f>_xlfn.SWITCH(financials[[#This Row],[Month Name]],"January","Winter","February","Winter","March","Spring","April","Spring","May","Spring","June","Summer","July","Summer","August","Summer","September","Fall","October","Fall","November","Fall","December","Winter")</f>
        <v>Winter</v>
      </c>
      <c r="S365" s="13" t="s">
        <v>15</v>
      </c>
    </row>
    <row r="366" spans="2:19" x14ac:dyDescent="0.25">
      <c r="B366" s="14" t="s">
        <v>8</v>
      </c>
      <c r="C366" s="1" t="s">
        <v>18</v>
      </c>
      <c r="D366" s="4" t="s">
        <v>27</v>
      </c>
      <c r="E366" s="4" t="s">
        <v>35</v>
      </c>
      <c r="F366" s="11">
        <v>2501</v>
      </c>
      <c r="G366" s="8">
        <v>5</v>
      </c>
      <c r="H366" s="8">
        <v>15</v>
      </c>
      <c r="I366" s="8">
        <v>37515</v>
      </c>
      <c r="J366" s="8">
        <v>3001.2</v>
      </c>
      <c r="K366" s="8">
        <v>34513.800000000003</v>
      </c>
      <c r="L366" s="8">
        <v>25010</v>
      </c>
      <c r="M366" s="8">
        <v>9503.8000000000029</v>
      </c>
      <c r="N366" s="25">
        <f>financials[[#This Row],[Profit]]/financials[[#This Row],[ Sales]]</f>
        <v>0.27536231884057977</v>
      </c>
      <c r="O366" s="3">
        <v>41699</v>
      </c>
      <c r="P366" s="5">
        <v>3</v>
      </c>
      <c r="Q366" s="4" t="str">
        <f>TEXT(financials[[#This Row],[Date]],"MMMM")</f>
        <v>March</v>
      </c>
      <c r="R366" s="5" t="str">
        <f>_xlfn.SWITCH(financials[[#This Row],[Month Name]],"January","Winter","February","Winter","March","Spring","April","Spring","May","Spring","June","Summer","July","Summer","August","Summer","September","Fall","October","Fall","November","Fall","December","Winter")</f>
        <v>Spring</v>
      </c>
      <c r="S366" s="13" t="s">
        <v>15</v>
      </c>
    </row>
    <row r="367" spans="2:19" x14ac:dyDescent="0.25">
      <c r="B367" s="14" t="s">
        <v>10</v>
      </c>
      <c r="C367" s="1" t="s">
        <v>16</v>
      </c>
      <c r="D367" s="4" t="s">
        <v>27</v>
      </c>
      <c r="E367" s="4" t="s">
        <v>35</v>
      </c>
      <c r="F367" s="11">
        <v>708</v>
      </c>
      <c r="G367" s="8">
        <v>5</v>
      </c>
      <c r="H367" s="8">
        <v>20</v>
      </c>
      <c r="I367" s="8">
        <v>14160</v>
      </c>
      <c r="J367" s="8">
        <v>1132.8</v>
      </c>
      <c r="K367" s="8">
        <v>13027.2</v>
      </c>
      <c r="L367" s="8">
        <v>7080</v>
      </c>
      <c r="M367" s="8">
        <v>5947.2000000000007</v>
      </c>
      <c r="N367" s="25">
        <f>financials[[#This Row],[Profit]]/financials[[#This Row],[ Sales]]</f>
        <v>0.45652173913043481</v>
      </c>
      <c r="O367" s="3">
        <v>41791</v>
      </c>
      <c r="P367" s="5">
        <v>6</v>
      </c>
      <c r="Q367" s="4" t="str">
        <f>TEXT(financials[[#This Row],[Date]],"MMMM")</f>
        <v>June</v>
      </c>
      <c r="R367" s="5" t="str">
        <f>_xlfn.SWITCH(financials[[#This Row],[Month Name]],"January","Winter","February","Winter","March","Spring","April","Spring","May","Spring","June","Summer","July","Summer","August","Summer","September","Fall","October","Fall","November","Fall","December","Winter")</f>
        <v>Summer</v>
      </c>
      <c r="S367" s="13" t="s">
        <v>15</v>
      </c>
    </row>
    <row r="368" spans="2:19" x14ac:dyDescent="0.25">
      <c r="B368" s="14" t="s">
        <v>10</v>
      </c>
      <c r="C368" s="1" t="s">
        <v>19</v>
      </c>
      <c r="D368" s="4" t="s">
        <v>27</v>
      </c>
      <c r="E368" s="4" t="s">
        <v>35</v>
      </c>
      <c r="F368" s="11">
        <v>645</v>
      </c>
      <c r="G368" s="8">
        <v>5</v>
      </c>
      <c r="H368" s="8">
        <v>20</v>
      </c>
      <c r="I368" s="8">
        <v>12900</v>
      </c>
      <c r="J368" s="8">
        <v>1032</v>
      </c>
      <c r="K368" s="8">
        <v>11868</v>
      </c>
      <c r="L368" s="8">
        <v>6450</v>
      </c>
      <c r="M368" s="8">
        <v>5418</v>
      </c>
      <c r="N368" s="25">
        <f>financials[[#This Row],[Profit]]/financials[[#This Row],[ Sales]]</f>
        <v>0.45652173913043476</v>
      </c>
      <c r="O368" s="3">
        <v>41821</v>
      </c>
      <c r="P368" s="5">
        <v>7</v>
      </c>
      <c r="Q368" s="4" t="str">
        <f>TEXT(financials[[#This Row],[Date]],"MMMM")</f>
        <v>July</v>
      </c>
      <c r="R368" s="5" t="str">
        <f>_xlfn.SWITCH(financials[[#This Row],[Month Name]],"January","Winter","February","Winter","March","Spring","April","Spring","May","Spring","June","Summer","July","Summer","August","Summer","September","Fall","October","Fall","November","Fall","December","Winter")</f>
        <v>Summer</v>
      </c>
      <c r="S368" s="13" t="s">
        <v>15</v>
      </c>
    </row>
    <row r="369" spans="2:19" x14ac:dyDescent="0.25">
      <c r="B369" s="14" t="s">
        <v>7</v>
      </c>
      <c r="C369" s="1" t="s">
        <v>18</v>
      </c>
      <c r="D369" s="4" t="s">
        <v>27</v>
      </c>
      <c r="E369" s="4" t="s">
        <v>35</v>
      </c>
      <c r="F369" s="11">
        <v>1562</v>
      </c>
      <c r="G369" s="8">
        <v>5</v>
      </c>
      <c r="H369" s="8">
        <v>300</v>
      </c>
      <c r="I369" s="8">
        <v>468600</v>
      </c>
      <c r="J369" s="8">
        <v>37488</v>
      </c>
      <c r="K369" s="8">
        <v>431112</v>
      </c>
      <c r="L369" s="8">
        <v>390500</v>
      </c>
      <c r="M369" s="8">
        <v>40612</v>
      </c>
      <c r="N369" s="25">
        <f>financials[[#This Row],[Profit]]/financials[[#This Row],[ Sales]]</f>
        <v>9.420289855072464E-2</v>
      </c>
      <c r="O369" s="3">
        <v>41852</v>
      </c>
      <c r="P369" s="5">
        <v>8</v>
      </c>
      <c r="Q369" s="4" t="str">
        <f>TEXT(financials[[#This Row],[Date]],"MMMM")</f>
        <v>August</v>
      </c>
      <c r="R369" s="5" t="str">
        <f>_xlfn.SWITCH(financials[[#This Row],[Month Name]],"January","Winter","February","Winter","March","Spring","April","Spring","May","Spring","June","Summer","July","Summer","August","Summer","September","Fall","October","Fall","November","Fall","December","Winter")</f>
        <v>Summer</v>
      </c>
      <c r="S369" s="13" t="s">
        <v>15</v>
      </c>
    </row>
    <row r="370" spans="2:19" x14ac:dyDescent="0.25">
      <c r="B370" s="14" t="s">
        <v>7</v>
      </c>
      <c r="C370" s="1" t="s">
        <v>16</v>
      </c>
      <c r="D370" s="4" t="s">
        <v>27</v>
      </c>
      <c r="E370" s="4" t="s">
        <v>35</v>
      </c>
      <c r="F370" s="11">
        <v>1283</v>
      </c>
      <c r="G370" s="8">
        <v>5</v>
      </c>
      <c r="H370" s="8">
        <v>300</v>
      </c>
      <c r="I370" s="8">
        <v>384900</v>
      </c>
      <c r="J370" s="8">
        <v>30792</v>
      </c>
      <c r="K370" s="8">
        <v>354108</v>
      </c>
      <c r="L370" s="8">
        <v>320750</v>
      </c>
      <c r="M370" s="8">
        <v>33358</v>
      </c>
      <c r="N370" s="25">
        <f>financials[[#This Row],[Profit]]/financials[[#This Row],[ Sales]]</f>
        <v>9.420289855072464E-2</v>
      </c>
      <c r="O370" s="3">
        <v>41518</v>
      </c>
      <c r="P370" s="5">
        <v>9</v>
      </c>
      <c r="Q370" s="4" t="str">
        <f>TEXT(financials[[#This Row],[Date]],"MMMM")</f>
        <v>September</v>
      </c>
      <c r="R370" s="5" t="str">
        <f>_xlfn.SWITCH(financials[[#This Row],[Month Name]],"January","Winter","February","Winter","March","Spring","April","Spring","May","Spring","June","Summer","July","Summer","August","Summer","September","Fall","October","Fall","November","Fall","December","Winter")</f>
        <v>Fall</v>
      </c>
      <c r="S370" s="13" t="s">
        <v>14</v>
      </c>
    </row>
    <row r="371" spans="2:19" x14ac:dyDescent="0.25">
      <c r="B371" s="14" t="s">
        <v>8</v>
      </c>
      <c r="C371" s="1" t="s">
        <v>19</v>
      </c>
      <c r="D371" s="4" t="s">
        <v>27</v>
      </c>
      <c r="E371" s="4" t="s">
        <v>35</v>
      </c>
      <c r="F371" s="11">
        <v>711</v>
      </c>
      <c r="G371" s="8">
        <v>5</v>
      </c>
      <c r="H371" s="8">
        <v>15</v>
      </c>
      <c r="I371" s="8">
        <v>10665</v>
      </c>
      <c r="J371" s="8">
        <v>853.2</v>
      </c>
      <c r="K371" s="8">
        <v>9811.7999999999993</v>
      </c>
      <c r="L371" s="8">
        <v>7110</v>
      </c>
      <c r="M371" s="8">
        <v>2701.7999999999993</v>
      </c>
      <c r="N371" s="25">
        <f>financials[[#This Row],[Profit]]/financials[[#This Row],[ Sales]]</f>
        <v>0.27536231884057966</v>
      </c>
      <c r="O371" s="3">
        <v>41974</v>
      </c>
      <c r="P371" s="5">
        <v>12</v>
      </c>
      <c r="Q371" s="4" t="str">
        <f>TEXT(financials[[#This Row],[Date]],"MMMM")</f>
        <v>December</v>
      </c>
      <c r="R371" s="5" t="str">
        <f>_xlfn.SWITCH(financials[[#This Row],[Month Name]],"January","Winter","February","Winter","March","Spring","April","Spring","May","Spring","June","Summer","July","Summer","August","Summer","September","Fall","October","Fall","November","Fall","December","Winter")</f>
        <v>Winter</v>
      </c>
      <c r="S371" s="13" t="s">
        <v>15</v>
      </c>
    </row>
    <row r="372" spans="2:19" x14ac:dyDescent="0.25">
      <c r="B372" s="14" t="s">
        <v>9</v>
      </c>
      <c r="C372" s="1" t="s">
        <v>20</v>
      </c>
      <c r="D372" s="4" t="s">
        <v>28</v>
      </c>
      <c r="E372" s="4" t="s">
        <v>35</v>
      </c>
      <c r="F372" s="11">
        <v>1114</v>
      </c>
      <c r="G372" s="8">
        <v>10</v>
      </c>
      <c r="H372" s="8">
        <v>125</v>
      </c>
      <c r="I372" s="8">
        <v>139250</v>
      </c>
      <c r="J372" s="8">
        <v>11140</v>
      </c>
      <c r="K372" s="8">
        <v>128110</v>
      </c>
      <c r="L372" s="8">
        <v>133680</v>
      </c>
      <c r="M372" s="8">
        <v>-5570</v>
      </c>
      <c r="N372" s="25">
        <f>financials[[#This Row],[Profit]]/financials[[#This Row],[ Sales]]</f>
        <v>-4.3478260869565216E-2</v>
      </c>
      <c r="O372" s="3">
        <v>41699</v>
      </c>
      <c r="P372" s="5">
        <v>3</v>
      </c>
      <c r="Q372" s="4" t="str">
        <f>TEXT(financials[[#This Row],[Date]],"MMMM")</f>
        <v>March</v>
      </c>
      <c r="R372" s="5" t="str">
        <f>_xlfn.SWITCH(financials[[#This Row],[Month Name]],"January","Winter","February","Winter","March","Spring","April","Spring","May","Spring","June","Summer","July","Summer","August","Summer","September","Fall","October","Fall","November","Fall","December","Winter")</f>
        <v>Spring</v>
      </c>
      <c r="S372" s="13" t="s">
        <v>15</v>
      </c>
    </row>
    <row r="373" spans="2:19" x14ac:dyDescent="0.25">
      <c r="B373" s="14" t="s">
        <v>10</v>
      </c>
      <c r="C373" s="1" t="s">
        <v>19</v>
      </c>
      <c r="D373" s="4" t="s">
        <v>28</v>
      </c>
      <c r="E373" s="4" t="s">
        <v>35</v>
      </c>
      <c r="F373" s="11">
        <v>1259</v>
      </c>
      <c r="G373" s="8">
        <v>10</v>
      </c>
      <c r="H373" s="8">
        <v>7</v>
      </c>
      <c r="I373" s="8">
        <v>8813</v>
      </c>
      <c r="J373" s="8">
        <v>705.04</v>
      </c>
      <c r="K373" s="8">
        <v>8107.96</v>
      </c>
      <c r="L373" s="8">
        <v>6295</v>
      </c>
      <c r="M373" s="8">
        <v>1812.96</v>
      </c>
      <c r="N373" s="25">
        <f>financials[[#This Row],[Profit]]/financials[[#This Row],[ Sales]]</f>
        <v>0.2236024844720497</v>
      </c>
      <c r="O373" s="3">
        <v>41730</v>
      </c>
      <c r="P373" s="5">
        <v>4</v>
      </c>
      <c r="Q373" s="4" t="str">
        <f>TEXT(financials[[#This Row],[Date]],"MMMM")</f>
        <v>April</v>
      </c>
      <c r="R373" s="5" t="str">
        <f>_xlfn.SWITCH(financials[[#This Row],[Month Name]],"January","Winter","February","Winter","March","Spring","April","Spring","May","Spring","June","Summer","July","Summer","August","Summer","September","Fall","October","Fall","November","Fall","December","Winter")</f>
        <v>Spring</v>
      </c>
      <c r="S373" s="13" t="s">
        <v>15</v>
      </c>
    </row>
    <row r="374" spans="2:19" x14ac:dyDescent="0.25">
      <c r="B374" s="14" t="s">
        <v>10</v>
      </c>
      <c r="C374" s="1" t="s">
        <v>19</v>
      </c>
      <c r="D374" s="4" t="s">
        <v>28</v>
      </c>
      <c r="E374" s="4" t="s">
        <v>35</v>
      </c>
      <c r="F374" s="11">
        <v>1095</v>
      </c>
      <c r="G374" s="8">
        <v>10</v>
      </c>
      <c r="H374" s="8">
        <v>7</v>
      </c>
      <c r="I374" s="8">
        <v>7665</v>
      </c>
      <c r="J374" s="8">
        <v>613.20000000000005</v>
      </c>
      <c r="K374" s="8">
        <v>7051.8</v>
      </c>
      <c r="L374" s="8">
        <v>5475</v>
      </c>
      <c r="M374" s="8">
        <v>1576.8000000000002</v>
      </c>
      <c r="N374" s="25">
        <f>financials[[#This Row],[Profit]]/financials[[#This Row],[ Sales]]</f>
        <v>0.22360248447204972</v>
      </c>
      <c r="O374" s="3">
        <v>41760</v>
      </c>
      <c r="P374" s="5">
        <v>5</v>
      </c>
      <c r="Q374" s="4" t="str">
        <f>TEXT(financials[[#This Row],[Date]],"MMMM")</f>
        <v>May</v>
      </c>
      <c r="R374" s="5" t="str">
        <f>_xlfn.SWITCH(financials[[#This Row],[Month Name]],"January","Winter","February","Winter","March","Spring","April","Spring","May","Spring","June","Summer","July","Summer","August","Summer","September","Fall","October","Fall","November","Fall","December","Winter")</f>
        <v>Spring</v>
      </c>
      <c r="S374" s="13" t="s">
        <v>15</v>
      </c>
    </row>
    <row r="375" spans="2:19" x14ac:dyDescent="0.25">
      <c r="B375" s="14" t="s">
        <v>10</v>
      </c>
      <c r="C375" s="1" t="s">
        <v>19</v>
      </c>
      <c r="D375" s="4" t="s">
        <v>28</v>
      </c>
      <c r="E375" s="4" t="s">
        <v>35</v>
      </c>
      <c r="F375" s="11">
        <v>1366</v>
      </c>
      <c r="G375" s="8">
        <v>10</v>
      </c>
      <c r="H375" s="8">
        <v>20</v>
      </c>
      <c r="I375" s="8">
        <v>27320</v>
      </c>
      <c r="J375" s="8">
        <v>2185.6</v>
      </c>
      <c r="K375" s="8">
        <v>25134.400000000001</v>
      </c>
      <c r="L375" s="8">
        <v>13660</v>
      </c>
      <c r="M375" s="8">
        <v>11474.400000000001</v>
      </c>
      <c r="N375" s="25">
        <f>financials[[#This Row],[Profit]]/financials[[#This Row],[ Sales]]</f>
        <v>0.45652173913043481</v>
      </c>
      <c r="O375" s="3">
        <v>41791</v>
      </c>
      <c r="P375" s="5">
        <v>6</v>
      </c>
      <c r="Q375" s="4" t="str">
        <f>TEXT(financials[[#This Row],[Date]],"MMMM")</f>
        <v>June</v>
      </c>
      <c r="R375" s="5" t="str">
        <f>_xlfn.SWITCH(financials[[#This Row],[Month Name]],"January","Winter","February","Winter","March","Spring","April","Spring","May","Spring","June","Summer","July","Summer","August","Summer","September","Fall","October","Fall","November","Fall","December","Winter")</f>
        <v>Summer</v>
      </c>
      <c r="S375" s="13" t="s">
        <v>15</v>
      </c>
    </row>
    <row r="376" spans="2:19" x14ac:dyDescent="0.25">
      <c r="B376" s="14" t="s">
        <v>7</v>
      </c>
      <c r="C376" s="1" t="s">
        <v>20</v>
      </c>
      <c r="D376" s="4" t="s">
        <v>28</v>
      </c>
      <c r="E376" s="4" t="s">
        <v>35</v>
      </c>
      <c r="F376" s="11">
        <v>2460</v>
      </c>
      <c r="G376" s="8">
        <v>10</v>
      </c>
      <c r="H376" s="8">
        <v>300</v>
      </c>
      <c r="I376" s="8">
        <v>738000</v>
      </c>
      <c r="J376" s="8">
        <v>59040</v>
      </c>
      <c r="K376" s="8">
        <v>678960</v>
      </c>
      <c r="L376" s="8">
        <v>615000</v>
      </c>
      <c r="M376" s="8">
        <v>63960</v>
      </c>
      <c r="N376" s="25">
        <f>financials[[#This Row],[Profit]]/financials[[#This Row],[ Sales]]</f>
        <v>9.420289855072464E-2</v>
      </c>
      <c r="O376" s="3">
        <v>41791</v>
      </c>
      <c r="P376" s="5">
        <v>6</v>
      </c>
      <c r="Q376" s="4" t="str">
        <f>TEXT(financials[[#This Row],[Date]],"MMMM")</f>
        <v>June</v>
      </c>
      <c r="R376" s="5" t="str">
        <f>_xlfn.SWITCH(financials[[#This Row],[Month Name]],"January","Winter","February","Winter","March","Spring","April","Spring","May","Spring","June","Summer","July","Summer","August","Summer","September","Fall","October","Fall","November","Fall","December","Winter")</f>
        <v>Summer</v>
      </c>
      <c r="S376" s="13" t="s">
        <v>15</v>
      </c>
    </row>
    <row r="377" spans="2:19" x14ac:dyDescent="0.25">
      <c r="B377" s="14" t="s">
        <v>10</v>
      </c>
      <c r="C377" s="1" t="s">
        <v>17</v>
      </c>
      <c r="D377" s="4" t="s">
        <v>28</v>
      </c>
      <c r="E377" s="4" t="s">
        <v>35</v>
      </c>
      <c r="F377" s="11">
        <v>678</v>
      </c>
      <c r="G377" s="8">
        <v>10</v>
      </c>
      <c r="H377" s="8">
        <v>7</v>
      </c>
      <c r="I377" s="8">
        <v>4746</v>
      </c>
      <c r="J377" s="8">
        <v>379.68</v>
      </c>
      <c r="K377" s="8">
        <v>4366.32</v>
      </c>
      <c r="L377" s="8">
        <v>3390</v>
      </c>
      <c r="M377" s="8">
        <v>976.31999999999971</v>
      </c>
      <c r="N377" s="25">
        <f>financials[[#This Row],[Profit]]/financials[[#This Row],[ Sales]]</f>
        <v>0.22360248447204964</v>
      </c>
      <c r="O377" s="3">
        <v>41852</v>
      </c>
      <c r="P377" s="5">
        <v>8</v>
      </c>
      <c r="Q377" s="4" t="str">
        <f>TEXT(financials[[#This Row],[Date]],"MMMM")</f>
        <v>August</v>
      </c>
      <c r="R377" s="5" t="str">
        <f>_xlfn.SWITCH(financials[[#This Row],[Month Name]],"January","Winter","February","Winter","March","Spring","April","Spring","May","Spring","June","Summer","July","Summer","August","Summer","September","Fall","October","Fall","November","Fall","December","Winter")</f>
        <v>Summer</v>
      </c>
      <c r="S377" s="13" t="s">
        <v>15</v>
      </c>
    </row>
    <row r="378" spans="2:19" x14ac:dyDescent="0.25">
      <c r="B378" s="14" t="s">
        <v>10</v>
      </c>
      <c r="C378" s="1" t="s">
        <v>19</v>
      </c>
      <c r="D378" s="4" t="s">
        <v>28</v>
      </c>
      <c r="E378" s="4" t="s">
        <v>35</v>
      </c>
      <c r="F378" s="11">
        <v>1598</v>
      </c>
      <c r="G378" s="8">
        <v>10</v>
      </c>
      <c r="H378" s="8">
        <v>7</v>
      </c>
      <c r="I378" s="8">
        <v>11186</v>
      </c>
      <c r="J378" s="8">
        <v>894.88</v>
      </c>
      <c r="K378" s="8">
        <v>10291.120000000001</v>
      </c>
      <c r="L378" s="8">
        <v>7990</v>
      </c>
      <c r="M378" s="8">
        <v>2301.1200000000008</v>
      </c>
      <c r="N378" s="25">
        <f>financials[[#This Row],[Profit]]/financials[[#This Row],[ Sales]]</f>
        <v>0.22360248447204975</v>
      </c>
      <c r="O378" s="3">
        <v>41852</v>
      </c>
      <c r="P378" s="5">
        <v>8</v>
      </c>
      <c r="Q378" s="4" t="str">
        <f>TEXT(financials[[#This Row],[Date]],"MMMM")</f>
        <v>August</v>
      </c>
      <c r="R378" s="5" t="str">
        <f>_xlfn.SWITCH(financials[[#This Row],[Month Name]],"January","Winter","February","Winter","March","Spring","April","Spring","May","Spring","June","Summer","July","Summer","August","Summer","September","Fall","October","Fall","November","Fall","December","Winter")</f>
        <v>Summer</v>
      </c>
      <c r="S378" s="13" t="s">
        <v>15</v>
      </c>
    </row>
    <row r="379" spans="2:19" x14ac:dyDescent="0.25">
      <c r="B379" s="14" t="s">
        <v>10</v>
      </c>
      <c r="C379" s="1" t="s">
        <v>19</v>
      </c>
      <c r="D379" s="4" t="s">
        <v>28</v>
      </c>
      <c r="E379" s="4" t="s">
        <v>35</v>
      </c>
      <c r="F379" s="11">
        <v>2409</v>
      </c>
      <c r="G379" s="8">
        <v>10</v>
      </c>
      <c r="H379" s="8">
        <v>7</v>
      </c>
      <c r="I379" s="8">
        <v>16863</v>
      </c>
      <c r="J379" s="8">
        <v>1349.04</v>
      </c>
      <c r="K379" s="8">
        <v>15513.96</v>
      </c>
      <c r="L379" s="8">
        <v>12045</v>
      </c>
      <c r="M379" s="8">
        <v>3468.9599999999991</v>
      </c>
      <c r="N379" s="25">
        <f>financials[[#This Row],[Profit]]/financials[[#This Row],[ Sales]]</f>
        <v>0.22360248447204964</v>
      </c>
      <c r="O379" s="3">
        <v>41518</v>
      </c>
      <c r="P379" s="5">
        <v>9</v>
      </c>
      <c r="Q379" s="4" t="str">
        <f>TEXT(financials[[#This Row],[Date]],"MMMM")</f>
        <v>September</v>
      </c>
      <c r="R379" s="5" t="str">
        <f>_xlfn.SWITCH(financials[[#This Row],[Month Name]],"January","Winter","February","Winter","March","Spring","April","Spring","May","Spring","June","Summer","July","Summer","August","Summer","September","Fall","October","Fall","November","Fall","December","Winter")</f>
        <v>Fall</v>
      </c>
      <c r="S379" s="13" t="s">
        <v>14</v>
      </c>
    </row>
    <row r="380" spans="2:19" x14ac:dyDescent="0.25">
      <c r="B380" s="14" t="s">
        <v>10</v>
      </c>
      <c r="C380" s="1" t="s">
        <v>19</v>
      </c>
      <c r="D380" s="4" t="s">
        <v>28</v>
      </c>
      <c r="E380" s="4" t="s">
        <v>35</v>
      </c>
      <c r="F380" s="11">
        <v>1934</v>
      </c>
      <c r="G380" s="8">
        <v>10</v>
      </c>
      <c r="H380" s="8">
        <v>20</v>
      </c>
      <c r="I380" s="8">
        <v>38680</v>
      </c>
      <c r="J380" s="8">
        <v>3094.4</v>
      </c>
      <c r="K380" s="8">
        <v>35585.599999999999</v>
      </c>
      <c r="L380" s="8">
        <v>19340</v>
      </c>
      <c r="M380" s="8">
        <v>16245.599999999999</v>
      </c>
      <c r="N380" s="25">
        <f>financials[[#This Row],[Profit]]/financials[[#This Row],[ Sales]]</f>
        <v>0.45652173913043476</v>
      </c>
      <c r="O380" s="3">
        <v>41883</v>
      </c>
      <c r="P380" s="5">
        <v>9</v>
      </c>
      <c r="Q380" s="4" t="str">
        <f>TEXT(financials[[#This Row],[Date]],"MMMM")</f>
        <v>September</v>
      </c>
      <c r="R380" s="5" t="str">
        <f>_xlfn.SWITCH(financials[[#This Row],[Month Name]],"January","Winter","February","Winter","March","Spring","April","Spring","May","Spring","June","Summer","July","Summer","August","Summer","September","Fall","October","Fall","November","Fall","December","Winter")</f>
        <v>Fall</v>
      </c>
      <c r="S380" s="13" t="s">
        <v>15</v>
      </c>
    </row>
    <row r="381" spans="2:19" x14ac:dyDescent="0.25">
      <c r="B381" s="14" t="s">
        <v>10</v>
      </c>
      <c r="C381" s="1" t="s">
        <v>20</v>
      </c>
      <c r="D381" s="4" t="s">
        <v>28</v>
      </c>
      <c r="E381" s="4" t="s">
        <v>35</v>
      </c>
      <c r="F381" s="11">
        <v>2993</v>
      </c>
      <c r="G381" s="8">
        <v>10</v>
      </c>
      <c r="H381" s="8">
        <v>20</v>
      </c>
      <c r="I381" s="8">
        <v>59860</v>
      </c>
      <c r="J381" s="8">
        <v>4788.8</v>
      </c>
      <c r="K381" s="8">
        <v>55071.199999999997</v>
      </c>
      <c r="L381" s="8">
        <v>29930</v>
      </c>
      <c r="M381" s="8">
        <v>25141.199999999997</v>
      </c>
      <c r="N381" s="25">
        <f>financials[[#This Row],[Profit]]/financials[[#This Row],[ Sales]]</f>
        <v>0.45652173913043476</v>
      </c>
      <c r="O381" s="3">
        <v>41883</v>
      </c>
      <c r="P381" s="5">
        <v>9</v>
      </c>
      <c r="Q381" s="4" t="str">
        <f>TEXT(financials[[#This Row],[Date]],"MMMM")</f>
        <v>September</v>
      </c>
      <c r="R381" s="5" t="str">
        <f>_xlfn.SWITCH(financials[[#This Row],[Month Name]],"January","Winter","February","Winter","March","Spring","April","Spring","May","Spring","June","Summer","July","Summer","August","Summer","September","Fall","October","Fall","November","Fall","December","Winter")</f>
        <v>Fall</v>
      </c>
      <c r="S381" s="13" t="s">
        <v>15</v>
      </c>
    </row>
    <row r="382" spans="2:19" x14ac:dyDescent="0.25">
      <c r="B382" s="14" t="s">
        <v>10</v>
      </c>
      <c r="C382" s="1" t="s">
        <v>19</v>
      </c>
      <c r="D382" s="4" t="s">
        <v>28</v>
      </c>
      <c r="E382" s="4" t="s">
        <v>35</v>
      </c>
      <c r="F382" s="11">
        <v>2146</v>
      </c>
      <c r="G382" s="8">
        <v>10</v>
      </c>
      <c r="H382" s="8">
        <v>350</v>
      </c>
      <c r="I382" s="8">
        <v>751100</v>
      </c>
      <c r="J382" s="8">
        <v>60088</v>
      </c>
      <c r="K382" s="8">
        <v>691012</v>
      </c>
      <c r="L382" s="8">
        <v>557960</v>
      </c>
      <c r="M382" s="8">
        <v>133052</v>
      </c>
      <c r="N382" s="25">
        <f>financials[[#This Row],[Profit]]/financials[[#This Row],[ Sales]]</f>
        <v>0.19254658385093168</v>
      </c>
      <c r="O382" s="3">
        <v>41579</v>
      </c>
      <c r="P382" s="5">
        <v>11</v>
      </c>
      <c r="Q382" s="4" t="str">
        <f>TEXT(financials[[#This Row],[Date]],"MMMM")</f>
        <v>November</v>
      </c>
      <c r="R382" s="5" t="str">
        <f>_xlfn.SWITCH(financials[[#This Row],[Month Name]],"January","Winter","February","Winter","March","Spring","April","Spring","May","Spring","June","Summer","July","Summer","August","Summer","September","Fall","October","Fall","November","Fall","December","Winter")</f>
        <v>Fall</v>
      </c>
      <c r="S382" s="13" t="s">
        <v>14</v>
      </c>
    </row>
    <row r="383" spans="2:19" x14ac:dyDescent="0.25">
      <c r="B383" s="14" t="s">
        <v>10</v>
      </c>
      <c r="C383" s="1" t="s">
        <v>20</v>
      </c>
      <c r="D383" s="4" t="s">
        <v>28</v>
      </c>
      <c r="E383" s="4" t="s">
        <v>35</v>
      </c>
      <c r="F383" s="11">
        <v>1946</v>
      </c>
      <c r="G383" s="8">
        <v>10</v>
      </c>
      <c r="H383" s="8">
        <v>7</v>
      </c>
      <c r="I383" s="8">
        <v>13622</v>
      </c>
      <c r="J383" s="8">
        <v>1089.76</v>
      </c>
      <c r="K383" s="8">
        <v>12532.24</v>
      </c>
      <c r="L383" s="8">
        <v>9730</v>
      </c>
      <c r="M383" s="8">
        <v>2802.24</v>
      </c>
      <c r="N383" s="25">
        <f>financials[[#This Row],[Profit]]/financials[[#This Row],[ Sales]]</f>
        <v>0.22360248447204967</v>
      </c>
      <c r="O383" s="3">
        <v>41609</v>
      </c>
      <c r="P383" s="5">
        <v>12</v>
      </c>
      <c r="Q383" s="4" t="str">
        <f>TEXT(financials[[#This Row],[Date]],"MMMM")</f>
        <v>December</v>
      </c>
      <c r="R383" s="5" t="str">
        <f>_xlfn.SWITCH(financials[[#This Row],[Month Name]],"January","Winter","February","Winter","March","Spring","April","Spring","May","Spring","June","Summer","July","Summer","August","Summer","September","Fall","October","Fall","November","Fall","December","Winter")</f>
        <v>Winter</v>
      </c>
      <c r="S383" s="13" t="s">
        <v>14</v>
      </c>
    </row>
    <row r="384" spans="2:19" x14ac:dyDescent="0.25">
      <c r="B384" s="14" t="s">
        <v>10</v>
      </c>
      <c r="C384" s="1" t="s">
        <v>20</v>
      </c>
      <c r="D384" s="4" t="s">
        <v>28</v>
      </c>
      <c r="E384" s="4" t="s">
        <v>35</v>
      </c>
      <c r="F384" s="11">
        <v>1362</v>
      </c>
      <c r="G384" s="8">
        <v>10</v>
      </c>
      <c r="H384" s="8">
        <v>350</v>
      </c>
      <c r="I384" s="8">
        <v>476700</v>
      </c>
      <c r="J384" s="8">
        <v>38136</v>
      </c>
      <c r="K384" s="8">
        <v>438564</v>
      </c>
      <c r="L384" s="8">
        <v>354120</v>
      </c>
      <c r="M384" s="8">
        <v>84444</v>
      </c>
      <c r="N384" s="25">
        <f>financials[[#This Row],[Profit]]/financials[[#This Row],[ Sales]]</f>
        <v>0.19254658385093168</v>
      </c>
      <c r="O384" s="3">
        <v>41974</v>
      </c>
      <c r="P384" s="5">
        <v>12</v>
      </c>
      <c r="Q384" s="4" t="str">
        <f>TEXT(financials[[#This Row],[Date]],"MMMM")</f>
        <v>December</v>
      </c>
      <c r="R384" s="5" t="str">
        <f>_xlfn.SWITCH(financials[[#This Row],[Month Name]],"January","Winter","February","Winter","March","Spring","April","Spring","May","Spring","June","Summer","July","Summer","August","Summer","September","Fall","October","Fall","November","Fall","December","Winter")</f>
        <v>Winter</v>
      </c>
      <c r="S384" s="13" t="s">
        <v>15</v>
      </c>
    </row>
    <row r="385" spans="2:19" x14ac:dyDescent="0.25">
      <c r="B385" s="14" t="s">
        <v>11</v>
      </c>
      <c r="C385" s="1" t="s">
        <v>16</v>
      </c>
      <c r="D385" s="4" t="s">
        <v>29</v>
      </c>
      <c r="E385" s="4" t="s">
        <v>35</v>
      </c>
      <c r="F385" s="11">
        <v>598</v>
      </c>
      <c r="G385" s="8">
        <v>120</v>
      </c>
      <c r="H385" s="8">
        <v>12</v>
      </c>
      <c r="I385" s="8">
        <v>7176</v>
      </c>
      <c r="J385" s="8">
        <v>574.08000000000004</v>
      </c>
      <c r="K385" s="8">
        <v>6601.92</v>
      </c>
      <c r="L385" s="8">
        <v>1794</v>
      </c>
      <c r="M385" s="8">
        <v>4807.92</v>
      </c>
      <c r="N385" s="25">
        <f>financials[[#This Row],[Profit]]/financials[[#This Row],[ Sales]]</f>
        <v>0.72826086956521741</v>
      </c>
      <c r="O385" s="3">
        <v>41699</v>
      </c>
      <c r="P385" s="5">
        <v>3</v>
      </c>
      <c r="Q385" s="4" t="str">
        <f>TEXT(financials[[#This Row],[Date]],"MMMM")</f>
        <v>March</v>
      </c>
      <c r="R385" s="5" t="str">
        <f>_xlfn.SWITCH(financials[[#This Row],[Month Name]],"January","Winter","February","Winter","March","Spring","April","Spring","May","Spring","June","Summer","July","Summer","August","Summer","September","Fall","October","Fall","November","Fall","December","Winter")</f>
        <v>Spring</v>
      </c>
      <c r="S385" s="13" t="s">
        <v>15</v>
      </c>
    </row>
    <row r="386" spans="2:19" x14ac:dyDescent="0.25">
      <c r="B386" s="14" t="s">
        <v>10</v>
      </c>
      <c r="C386" s="1" t="s">
        <v>17</v>
      </c>
      <c r="D386" s="4" t="s">
        <v>29</v>
      </c>
      <c r="E386" s="4" t="s">
        <v>35</v>
      </c>
      <c r="F386" s="11">
        <v>2907</v>
      </c>
      <c r="G386" s="8">
        <v>120</v>
      </c>
      <c r="H386" s="8">
        <v>7</v>
      </c>
      <c r="I386" s="8">
        <v>20349</v>
      </c>
      <c r="J386" s="8">
        <v>1627.92</v>
      </c>
      <c r="K386" s="8">
        <v>18721.080000000002</v>
      </c>
      <c r="L386" s="8">
        <v>14535</v>
      </c>
      <c r="M386" s="8">
        <v>4186.0800000000017</v>
      </c>
      <c r="N386" s="25">
        <f>financials[[#This Row],[Profit]]/financials[[#This Row],[ Sales]]</f>
        <v>0.22360248447204975</v>
      </c>
      <c r="O386" s="3">
        <v>41791</v>
      </c>
      <c r="P386" s="5">
        <v>6</v>
      </c>
      <c r="Q386" s="4" t="str">
        <f>TEXT(financials[[#This Row],[Date]],"MMMM")</f>
        <v>June</v>
      </c>
      <c r="R386" s="5" t="str">
        <f>_xlfn.SWITCH(financials[[#This Row],[Month Name]],"January","Winter","February","Winter","March","Spring","April","Spring","May","Spring","June","Summer","July","Summer","August","Summer","September","Fall","October","Fall","November","Fall","December","Winter")</f>
        <v>Summer</v>
      </c>
      <c r="S386" s="13" t="s">
        <v>15</v>
      </c>
    </row>
    <row r="387" spans="2:19" x14ac:dyDescent="0.25">
      <c r="B387" s="14" t="s">
        <v>10</v>
      </c>
      <c r="C387" s="1" t="s">
        <v>19</v>
      </c>
      <c r="D387" s="4" t="s">
        <v>29</v>
      </c>
      <c r="E387" s="4" t="s">
        <v>35</v>
      </c>
      <c r="F387" s="11">
        <v>2338</v>
      </c>
      <c r="G387" s="8">
        <v>120</v>
      </c>
      <c r="H387" s="8">
        <v>7</v>
      </c>
      <c r="I387" s="8">
        <v>16366</v>
      </c>
      <c r="J387" s="8">
        <v>1309.28</v>
      </c>
      <c r="K387" s="8">
        <v>15056.72</v>
      </c>
      <c r="L387" s="8">
        <v>11690</v>
      </c>
      <c r="M387" s="8">
        <v>3366.7199999999993</v>
      </c>
      <c r="N387" s="25">
        <f>financials[[#This Row],[Profit]]/financials[[#This Row],[ Sales]]</f>
        <v>0.22360248447204967</v>
      </c>
      <c r="O387" s="3">
        <v>41791</v>
      </c>
      <c r="P387" s="5">
        <v>6</v>
      </c>
      <c r="Q387" s="4" t="str">
        <f>TEXT(financials[[#This Row],[Date]],"MMMM")</f>
        <v>June</v>
      </c>
      <c r="R387" s="5" t="str">
        <f>_xlfn.SWITCH(financials[[#This Row],[Month Name]],"January","Winter","February","Winter","March","Spring","April","Spring","May","Spring","June","Summer","July","Summer","August","Summer","September","Fall","October","Fall","November","Fall","December","Winter")</f>
        <v>Summer</v>
      </c>
      <c r="S387" s="13" t="s">
        <v>15</v>
      </c>
    </row>
    <row r="388" spans="2:19" x14ac:dyDescent="0.25">
      <c r="B388" s="14" t="s">
        <v>7</v>
      </c>
      <c r="C388" s="1" t="s">
        <v>18</v>
      </c>
      <c r="D388" s="4" t="s">
        <v>29</v>
      </c>
      <c r="E388" s="4" t="s">
        <v>35</v>
      </c>
      <c r="F388" s="11">
        <v>386</v>
      </c>
      <c r="G388" s="8">
        <v>120</v>
      </c>
      <c r="H388" s="8">
        <v>300</v>
      </c>
      <c r="I388" s="8">
        <v>115800</v>
      </c>
      <c r="J388" s="8">
        <v>9264</v>
      </c>
      <c r="K388" s="8">
        <v>106536</v>
      </c>
      <c r="L388" s="8">
        <v>96500</v>
      </c>
      <c r="M388" s="8">
        <v>10036</v>
      </c>
      <c r="N388" s="25">
        <f>financials[[#This Row],[Profit]]/financials[[#This Row],[ Sales]]</f>
        <v>9.420289855072464E-2</v>
      </c>
      <c r="O388" s="3">
        <v>41579</v>
      </c>
      <c r="P388" s="5">
        <v>11</v>
      </c>
      <c r="Q388" s="4" t="str">
        <f>TEXT(financials[[#This Row],[Date]],"MMMM")</f>
        <v>November</v>
      </c>
      <c r="R388" s="5" t="str">
        <f>_xlfn.SWITCH(financials[[#This Row],[Month Name]],"January","Winter","February","Winter","March","Spring","April","Spring","May","Spring","June","Summer","July","Summer","August","Summer","September","Fall","October","Fall","November","Fall","December","Winter")</f>
        <v>Fall</v>
      </c>
      <c r="S388" s="13" t="s">
        <v>14</v>
      </c>
    </row>
    <row r="389" spans="2:19" x14ac:dyDescent="0.25">
      <c r="B389" s="14" t="s">
        <v>7</v>
      </c>
      <c r="C389" s="1" t="s">
        <v>20</v>
      </c>
      <c r="D389" s="4" t="s">
        <v>29</v>
      </c>
      <c r="E389" s="4" t="s">
        <v>35</v>
      </c>
      <c r="F389" s="11">
        <v>635</v>
      </c>
      <c r="G389" s="8">
        <v>120</v>
      </c>
      <c r="H389" s="8">
        <v>300</v>
      </c>
      <c r="I389" s="8">
        <v>190500</v>
      </c>
      <c r="J389" s="8">
        <v>15240</v>
      </c>
      <c r="K389" s="8">
        <v>175260</v>
      </c>
      <c r="L389" s="8">
        <v>158750</v>
      </c>
      <c r="M389" s="8">
        <v>16510</v>
      </c>
      <c r="N389" s="25">
        <f>financials[[#This Row],[Profit]]/financials[[#This Row],[ Sales]]</f>
        <v>9.420289855072464E-2</v>
      </c>
      <c r="O389" s="3">
        <v>41974</v>
      </c>
      <c r="P389" s="5">
        <v>12</v>
      </c>
      <c r="Q389" s="4" t="str">
        <f>TEXT(financials[[#This Row],[Date]],"MMMM")</f>
        <v>December</v>
      </c>
      <c r="R389" s="5" t="str">
        <f>_xlfn.SWITCH(financials[[#This Row],[Month Name]],"January","Winter","February","Winter","March","Spring","April","Spring","May","Spring","June","Summer","July","Summer","August","Summer","September","Fall","October","Fall","November","Fall","December","Winter")</f>
        <v>Winter</v>
      </c>
      <c r="S389" s="13" t="s">
        <v>15</v>
      </c>
    </row>
    <row r="390" spans="2:19" x14ac:dyDescent="0.25">
      <c r="B390" s="14" t="s">
        <v>10</v>
      </c>
      <c r="C390" s="1" t="s">
        <v>18</v>
      </c>
      <c r="D390" s="4" t="s">
        <v>30</v>
      </c>
      <c r="E390" s="4" t="s">
        <v>35</v>
      </c>
      <c r="F390" s="11">
        <v>574.5</v>
      </c>
      <c r="G390" s="8">
        <v>250</v>
      </c>
      <c r="H390" s="8">
        <v>350</v>
      </c>
      <c r="I390" s="8">
        <v>201075</v>
      </c>
      <c r="J390" s="8">
        <v>16086</v>
      </c>
      <c r="K390" s="8">
        <v>184989</v>
      </c>
      <c r="L390" s="8">
        <v>149370</v>
      </c>
      <c r="M390" s="8">
        <v>35619</v>
      </c>
      <c r="N390" s="25">
        <f>financials[[#This Row],[Profit]]/financials[[#This Row],[ Sales]]</f>
        <v>0.19254658385093168</v>
      </c>
      <c r="O390" s="3">
        <v>41730</v>
      </c>
      <c r="P390" s="5">
        <v>4</v>
      </c>
      <c r="Q390" s="4" t="str">
        <f>TEXT(financials[[#This Row],[Date]],"MMMM")</f>
        <v>April</v>
      </c>
      <c r="R390" s="5" t="str">
        <f>_xlfn.SWITCH(financials[[#This Row],[Month Name]],"January","Winter","February","Winter","March","Spring","April","Spring","May","Spring","June","Summer","July","Summer","August","Summer","September","Fall","October","Fall","November","Fall","December","Winter")</f>
        <v>Spring</v>
      </c>
      <c r="S390" s="13" t="s">
        <v>15</v>
      </c>
    </row>
    <row r="391" spans="2:19" x14ac:dyDescent="0.25">
      <c r="B391" s="14" t="s">
        <v>10</v>
      </c>
      <c r="C391" s="1" t="s">
        <v>19</v>
      </c>
      <c r="D391" s="4" t="s">
        <v>30</v>
      </c>
      <c r="E391" s="4" t="s">
        <v>35</v>
      </c>
      <c r="F391" s="11">
        <v>2338</v>
      </c>
      <c r="G391" s="8">
        <v>250</v>
      </c>
      <c r="H391" s="8">
        <v>7</v>
      </c>
      <c r="I391" s="8">
        <v>16366</v>
      </c>
      <c r="J391" s="8">
        <v>1309.28</v>
      </c>
      <c r="K391" s="8">
        <v>15056.72</v>
      </c>
      <c r="L391" s="8">
        <v>11690</v>
      </c>
      <c r="M391" s="8">
        <v>3366.7199999999993</v>
      </c>
      <c r="N391" s="25">
        <f>financials[[#This Row],[Profit]]/financials[[#This Row],[ Sales]]</f>
        <v>0.22360248447204967</v>
      </c>
      <c r="O391" s="3">
        <v>41791</v>
      </c>
      <c r="P391" s="5">
        <v>6</v>
      </c>
      <c r="Q391" s="4" t="str">
        <f>TEXT(financials[[#This Row],[Date]],"MMMM")</f>
        <v>June</v>
      </c>
      <c r="R391" s="5" t="str">
        <f>_xlfn.SWITCH(financials[[#This Row],[Month Name]],"January","Winter","February","Winter","March","Spring","April","Spring","May","Spring","June","Summer","July","Summer","August","Summer","September","Fall","October","Fall","November","Fall","December","Winter")</f>
        <v>Summer</v>
      </c>
      <c r="S391" s="13" t="s">
        <v>15</v>
      </c>
    </row>
    <row r="392" spans="2:19" x14ac:dyDescent="0.25">
      <c r="B392" s="14" t="s">
        <v>10</v>
      </c>
      <c r="C392" s="1" t="s">
        <v>18</v>
      </c>
      <c r="D392" s="4" t="s">
        <v>30</v>
      </c>
      <c r="E392" s="4" t="s">
        <v>35</v>
      </c>
      <c r="F392" s="11">
        <v>381</v>
      </c>
      <c r="G392" s="8">
        <v>250</v>
      </c>
      <c r="H392" s="8">
        <v>350</v>
      </c>
      <c r="I392" s="8">
        <v>133350</v>
      </c>
      <c r="J392" s="8">
        <v>10668</v>
      </c>
      <c r="K392" s="8">
        <v>122682</v>
      </c>
      <c r="L392" s="8">
        <v>99060</v>
      </c>
      <c r="M392" s="8">
        <v>23622</v>
      </c>
      <c r="N392" s="25">
        <f>financials[[#This Row],[Profit]]/financials[[#This Row],[ Sales]]</f>
        <v>0.19254658385093168</v>
      </c>
      <c r="O392" s="3">
        <v>41852</v>
      </c>
      <c r="P392" s="5">
        <v>8</v>
      </c>
      <c r="Q392" s="4" t="str">
        <f>TEXT(financials[[#This Row],[Date]],"MMMM")</f>
        <v>August</v>
      </c>
      <c r="R392" s="5" t="str">
        <f>_xlfn.SWITCH(financials[[#This Row],[Month Name]],"January","Winter","February","Winter","March","Spring","April","Spring","May","Spring","June","Summer","July","Summer","August","Summer","September","Fall","October","Fall","November","Fall","December","Winter")</f>
        <v>Summer</v>
      </c>
      <c r="S392" s="13" t="s">
        <v>15</v>
      </c>
    </row>
    <row r="393" spans="2:19" x14ac:dyDescent="0.25">
      <c r="B393" s="14" t="s">
        <v>10</v>
      </c>
      <c r="C393" s="1" t="s">
        <v>19</v>
      </c>
      <c r="D393" s="4" t="s">
        <v>30</v>
      </c>
      <c r="E393" s="4" t="s">
        <v>35</v>
      </c>
      <c r="F393" s="11">
        <v>422</v>
      </c>
      <c r="G393" s="8">
        <v>250</v>
      </c>
      <c r="H393" s="8">
        <v>350</v>
      </c>
      <c r="I393" s="8">
        <v>147700</v>
      </c>
      <c r="J393" s="8">
        <v>11816</v>
      </c>
      <c r="K393" s="8">
        <v>135884</v>
      </c>
      <c r="L393" s="8">
        <v>109720</v>
      </c>
      <c r="M393" s="8">
        <v>26164</v>
      </c>
      <c r="N393" s="25">
        <f>financials[[#This Row],[Profit]]/financials[[#This Row],[ Sales]]</f>
        <v>0.19254658385093168</v>
      </c>
      <c r="O393" s="3">
        <v>41852</v>
      </c>
      <c r="P393" s="5">
        <v>8</v>
      </c>
      <c r="Q393" s="4" t="str">
        <f>TEXT(financials[[#This Row],[Date]],"MMMM")</f>
        <v>August</v>
      </c>
      <c r="R393" s="5" t="str">
        <f>_xlfn.SWITCH(financials[[#This Row],[Month Name]],"January","Winter","February","Winter","March","Spring","April","Spring","May","Spring","June","Summer","July","Summer","August","Summer","September","Fall","October","Fall","November","Fall","December","Winter")</f>
        <v>Summer</v>
      </c>
      <c r="S393" s="13" t="s">
        <v>15</v>
      </c>
    </row>
    <row r="394" spans="2:19" x14ac:dyDescent="0.25">
      <c r="B394" s="14" t="s">
        <v>7</v>
      </c>
      <c r="C394" s="1" t="s">
        <v>16</v>
      </c>
      <c r="D394" s="4" t="s">
        <v>30</v>
      </c>
      <c r="E394" s="4" t="s">
        <v>35</v>
      </c>
      <c r="F394" s="11">
        <v>2134</v>
      </c>
      <c r="G394" s="8">
        <v>250</v>
      </c>
      <c r="H394" s="8">
        <v>300</v>
      </c>
      <c r="I394" s="8">
        <v>640200</v>
      </c>
      <c r="J394" s="8">
        <v>51216</v>
      </c>
      <c r="K394" s="8">
        <v>588984</v>
      </c>
      <c r="L394" s="8">
        <v>533500</v>
      </c>
      <c r="M394" s="8">
        <v>55484</v>
      </c>
      <c r="N394" s="25">
        <f>financials[[#This Row],[Profit]]/financials[[#This Row],[ Sales]]</f>
        <v>9.420289855072464E-2</v>
      </c>
      <c r="O394" s="3">
        <v>41883</v>
      </c>
      <c r="P394" s="5">
        <v>9</v>
      </c>
      <c r="Q394" s="4" t="str">
        <f>TEXT(financials[[#This Row],[Date]],"MMMM")</f>
        <v>September</v>
      </c>
      <c r="R394" s="5" t="str">
        <f>_xlfn.SWITCH(financials[[#This Row],[Month Name]],"January","Winter","February","Winter","March","Spring","April","Spring","May","Spring","June","Summer","July","Summer","August","Summer","September","Fall","October","Fall","November","Fall","December","Winter")</f>
        <v>Fall</v>
      </c>
      <c r="S394" s="13" t="s">
        <v>15</v>
      </c>
    </row>
    <row r="395" spans="2:19" x14ac:dyDescent="0.25">
      <c r="B395" s="14" t="s">
        <v>7</v>
      </c>
      <c r="C395" s="1" t="s">
        <v>17</v>
      </c>
      <c r="D395" s="4" t="s">
        <v>30</v>
      </c>
      <c r="E395" s="4" t="s">
        <v>35</v>
      </c>
      <c r="F395" s="11">
        <v>808</v>
      </c>
      <c r="G395" s="8">
        <v>250</v>
      </c>
      <c r="H395" s="8">
        <v>300</v>
      </c>
      <c r="I395" s="8">
        <v>242400</v>
      </c>
      <c r="J395" s="8">
        <v>19392</v>
      </c>
      <c r="K395" s="8">
        <v>223008</v>
      </c>
      <c r="L395" s="8">
        <v>202000</v>
      </c>
      <c r="M395" s="8">
        <v>21008</v>
      </c>
      <c r="N395" s="25">
        <f>financials[[#This Row],[Profit]]/financials[[#This Row],[ Sales]]</f>
        <v>9.420289855072464E-2</v>
      </c>
      <c r="O395" s="3">
        <v>41609</v>
      </c>
      <c r="P395" s="5">
        <v>12</v>
      </c>
      <c r="Q395" s="4" t="str">
        <f>TEXT(financials[[#This Row],[Date]],"MMMM")</f>
        <v>December</v>
      </c>
      <c r="R395" s="5" t="str">
        <f>_xlfn.SWITCH(financials[[#This Row],[Month Name]],"January","Winter","February","Winter","March","Spring","April","Spring","May","Spring","June","Summer","July","Summer","August","Summer","September","Fall","October","Fall","November","Fall","December","Winter")</f>
        <v>Winter</v>
      </c>
      <c r="S395" s="13" t="s">
        <v>14</v>
      </c>
    </row>
    <row r="396" spans="2:19" x14ac:dyDescent="0.25">
      <c r="B396" s="14" t="s">
        <v>10</v>
      </c>
      <c r="C396" s="1" t="s">
        <v>16</v>
      </c>
      <c r="D396" s="4" t="s">
        <v>31</v>
      </c>
      <c r="E396" s="4" t="s">
        <v>35</v>
      </c>
      <c r="F396" s="11">
        <v>708</v>
      </c>
      <c r="G396" s="8">
        <v>260</v>
      </c>
      <c r="H396" s="8">
        <v>20</v>
      </c>
      <c r="I396" s="8">
        <v>14160</v>
      </c>
      <c r="J396" s="8">
        <v>1132.8</v>
      </c>
      <c r="K396" s="8">
        <v>13027.2</v>
      </c>
      <c r="L396" s="8">
        <v>7080</v>
      </c>
      <c r="M396" s="8">
        <v>5947.2000000000007</v>
      </c>
      <c r="N396" s="25">
        <f>financials[[#This Row],[Profit]]/financials[[#This Row],[ Sales]]</f>
        <v>0.45652173913043481</v>
      </c>
      <c r="O396" s="3">
        <v>41791</v>
      </c>
      <c r="P396" s="5">
        <v>6</v>
      </c>
      <c r="Q396" s="4" t="str">
        <f>TEXT(financials[[#This Row],[Date]],"MMMM")</f>
        <v>June</v>
      </c>
      <c r="R396" s="5" t="str">
        <f>_xlfn.SWITCH(financials[[#This Row],[Month Name]],"January","Winter","February","Winter","March","Spring","April","Spring","May","Spring","June","Summer","July","Summer","August","Summer","September","Fall","October","Fall","November","Fall","December","Winter")</f>
        <v>Summer</v>
      </c>
      <c r="S396" s="13" t="s">
        <v>15</v>
      </c>
    </row>
    <row r="397" spans="2:19" x14ac:dyDescent="0.25">
      <c r="B397" s="14" t="s">
        <v>10</v>
      </c>
      <c r="C397" s="1" t="s">
        <v>17</v>
      </c>
      <c r="D397" s="4" t="s">
        <v>31</v>
      </c>
      <c r="E397" s="4" t="s">
        <v>35</v>
      </c>
      <c r="F397" s="11">
        <v>2907</v>
      </c>
      <c r="G397" s="8">
        <v>260</v>
      </c>
      <c r="H397" s="8">
        <v>7</v>
      </c>
      <c r="I397" s="8">
        <v>20349</v>
      </c>
      <c r="J397" s="8">
        <v>1627.92</v>
      </c>
      <c r="K397" s="8">
        <v>18721.080000000002</v>
      </c>
      <c r="L397" s="8">
        <v>14535</v>
      </c>
      <c r="M397" s="8">
        <v>4186.0800000000017</v>
      </c>
      <c r="N397" s="25">
        <f>financials[[#This Row],[Profit]]/financials[[#This Row],[ Sales]]</f>
        <v>0.22360248447204975</v>
      </c>
      <c r="O397" s="3">
        <v>41791</v>
      </c>
      <c r="P397" s="5">
        <v>6</v>
      </c>
      <c r="Q397" s="4" t="str">
        <f>TEXT(financials[[#This Row],[Date]],"MMMM")</f>
        <v>June</v>
      </c>
      <c r="R397" s="5" t="str">
        <f>_xlfn.SWITCH(financials[[#This Row],[Month Name]],"January","Winter","February","Winter","March","Spring","April","Spring","May","Spring","June","Summer","July","Summer","August","Summer","September","Fall","October","Fall","November","Fall","December","Winter")</f>
        <v>Summer</v>
      </c>
      <c r="S397" s="13" t="s">
        <v>15</v>
      </c>
    </row>
    <row r="398" spans="2:19" x14ac:dyDescent="0.25">
      <c r="B398" s="14" t="s">
        <v>10</v>
      </c>
      <c r="C398" s="1" t="s">
        <v>19</v>
      </c>
      <c r="D398" s="4" t="s">
        <v>31</v>
      </c>
      <c r="E398" s="4" t="s">
        <v>35</v>
      </c>
      <c r="F398" s="11">
        <v>1366</v>
      </c>
      <c r="G398" s="8">
        <v>260</v>
      </c>
      <c r="H398" s="8">
        <v>20</v>
      </c>
      <c r="I398" s="8">
        <v>27320</v>
      </c>
      <c r="J398" s="8">
        <v>2185.6</v>
      </c>
      <c r="K398" s="8">
        <v>25134.400000000001</v>
      </c>
      <c r="L398" s="8">
        <v>13660</v>
      </c>
      <c r="M398" s="8">
        <v>11474.400000000001</v>
      </c>
      <c r="N398" s="25">
        <f>financials[[#This Row],[Profit]]/financials[[#This Row],[ Sales]]</f>
        <v>0.45652173913043481</v>
      </c>
      <c r="O398" s="3">
        <v>41791</v>
      </c>
      <c r="P398" s="5">
        <v>6</v>
      </c>
      <c r="Q398" s="4" t="str">
        <f>TEXT(financials[[#This Row],[Date]],"MMMM")</f>
        <v>June</v>
      </c>
      <c r="R398" s="5" t="str">
        <f>_xlfn.SWITCH(financials[[#This Row],[Month Name]],"January","Winter","February","Winter","March","Spring","April","Spring","May","Spring","June","Summer","July","Summer","August","Summer","September","Fall","October","Fall","November","Fall","December","Winter")</f>
        <v>Summer</v>
      </c>
      <c r="S398" s="13" t="s">
        <v>15</v>
      </c>
    </row>
    <row r="399" spans="2:19" x14ac:dyDescent="0.25">
      <c r="B399" s="14" t="s">
        <v>7</v>
      </c>
      <c r="C399" s="1" t="s">
        <v>20</v>
      </c>
      <c r="D399" s="4" t="s">
        <v>31</v>
      </c>
      <c r="E399" s="4" t="s">
        <v>35</v>
      </c>
      <c r="F399" s="11">
        <v>2460</v>
      </c>
      <c r="G399" s="8">
        <v>260</v>
      </c>
      <c r="H399" s="8">
        <v>300</v>
      </c>
      <c r="I399" s="8">
        <v>738000</v>
      </c>
      <c r="J399" s="8">
        <v>59040</v>
      </c>
      <c r="K399" s="8">
        <v>678960</v>
      </c>
      <c r="L399" s="8">
        <v>615000</v>
      </c>
      <c r="M399" s="8">
        <v>63960</v>
      </c>
      <c r="N399" s="25">
        <f>financials[[#This Row],[Profit]]/financials[[#This Row],[ Sales]]</f>
        <v>9.420289855072464E-2</v>
      </c>
      <c r="O399" s="3">
        <v>41791</v>
      </c>
      <c r="P399" s="5">
        <v>6</v>
      </c>
      <c r="Q399" s="4" t="str">
        <f>TEXT(financials[[#This Row],[Date]],"MMMM")</f>
        <v>June</v>
      </c>
      <c r="R399" s="5" t="str">
        <f>_xlfn.SWITCH(financials[[#This Row],[Month Name]],"January","Winter","February","Winter","March","Spring","April","Spring","May","Spring","June","Summer","July","Summer","August","Summer","September","Fall","October","Fall","November","Fall","December","Winter")</f>
        <v>Summer</v>
      </c>
      <c r="S399" s="13" t="s">
        <v>15</v>
      </c>
    </row>
    <row r="400" spans="2:19" x14ac:dyDescent="0.25">
      <c r="B400" s="14" t="s">
        <v>10</v>
      </c>
      <c r="C400" s="1" t="s">
        <v>19</v>
      </c>
      <c r="D400" s="4" t="s">
        <v>31</v>
      </c>
      <c r="E400" s="4" t="s">
        <v>35</v>
      </c>
      <c r="F400" s="11">
        <v>1520</v>
      </c>
      <c r="G400" s="8">
        <v>260</v>
      </c>
      <c r="H400" s="8">
        <v>20</v>
      </c>
      <c r="I400" s="8">
        <v>30400</v>
      </c>
      <c r="J400" s="8">
        <v>2432</v>
      </c>
      <c r="K400" s="8">
        <v>27968</v>
      </c>
      <c r="L400" s="8">
        <v>15200</v>
      </c>
      <c r="M400" s="8">
        <v>12768</v>
      </c>
      <c r="N400" s="25">
        <f>financials[[#This Row],[Profit]]/financials[[#This Row],[ Sales]]</f>
        <v>0.45652173913043476</v>
      </c>
      <c r="O400" s="3">
        <v>41944</v>
      </c>
      <c r="P400" s="5">
        <v>11</v>
      </c>
      <c r="Q400" s="4" t="str">
        <f>TEXT(financials[[#This Row],[Date]],"MMMM")</f>
        <v>November</v>
      </c>
      <c r="R400" s="5" t="str">
        <f>_xlfn.SWITCH(financials[[#This Row],[Month Name]],"January","Winter","February","Winter","March","Spring","April","Spring","May","Spring","June","Summer","July","Summer","August","Summer","September","Fall","October","Fall","November","Fall","December","Winter")</f>
        <v>Fall</v>
      </c>
      <c r="S400" s="13" t="s">
        <v>15</v>
      </c>
    </row>
    <row r="401" spans="2:19" x14ac:dyDescent="0.25">
      <c r="B401" s="14" t="s">
        <v>8</v>
      </c>
      <c r="C401" s="1" t="s">
        <v>19</v>
      </c>
      <c r="D401" s="4" t="s">
        <v>31</v>
      </c>
      <c r="E401" s="4" t="s">
        <v>35</v>
      </c>
      <c r="F401" s="11">
        <v>711</v>
      </c>
      <c r="G401" s="8">
        <v>260</v>
      </c>
      <c r="H401" s="8">
        <v>15</v>
      </c>
      <c r="I401" s="8">
        <v>10665</v>
      </c>
      <c r="J401" s="8">
        <v>853.2</v>
      </c>
      <c r="K401" s="8">
        <v>9811.7999999999993</v>
      </c>
      <c r="L401" s="8">
        <v>7110</v>
      </c>
      <c r="M401" s="8">
        <v>2701.7999999999993</v>
      </c>
      <c r="N401" s="25">
        <f>financials[[#This Row],[Profit]]/financials[[#This Row],[ Sales]]</f>
        <v>0.27536231884057966</v>
      </c>
      <c r="O401" s="3">
        <v>41974</v>
      </c>
      <c r="P401" s="5">
        <v>12</v>
      </c>
      <c r="Q401" s="4" t="str">
        <f>TEXT(financials[[#This Row],[Date]],"MMMM")</f>
        <v>December</v>
      </c>
      <c r="R401" s="5" t="str">
        <f>_xlfn.SWITCH(financials[[#This Row],[Month Name]],"January","Winter","February","Winter","March","Spring","April","Spring","May","Spring","June","Summer","July","Summer","August","Summer","September","Fall","October","Fall","November","Fall","December","Winter")</f>
        <v>Winter</v>
      </c>
      <c r="S401" s="13" t="s">
        <v>15</v>
      </c>
    </row>
    <row r="402" spans="2:19" x14ac:dyDescent="0.25">
      <c r="B402" s="14" t="s">
        <v>11</v>
      </c>
      <c r="C402" s="1" t="s">
        <v>20</v>
      </c>
      <c r="D402" s="4" t="s">
        <v>31</v>
      </c>
      <c r="E402" s="4" t="s">
        <v>35</v>
      </c>
      <c r="F402" s="11">
        <v>1375</v>
      </c>
      <c r="G402" s="8">
        <v>260</v>
      </c>
      <c r="H402" s="8">
        <v>12</v>
      </c>
      <c r="I402" s="8">
        <v>16500</v>
      </c>
      <c r="J402" s="8">
        <v>1320</v>
      </c>
      <c r="K402" s="8">
        <v>15180</v>
      </c>
      <c r="L402" s="8">
        <v>4125</v>
      </c>
      <c r="M402" s="8">
        <v>11055</v>
      </c>
      <c r="N402" s="25">
        <f>financials[[#This Row],[Profit]]/financials[[#This Row],[ Sales]]</f>
        <v>0.72826086956521741</v>
      </c>
      <c r="O402" s="3">
        <v>41609</v>
      </c>
      <c r="P402" s="5">
        <v>12</v>
      </c>
      <c r="Q402" s="4" t="str">
        <f>TEXT(financials[[#This Row],[Date]],"MMMM")</f>
        <v>December</v>
      </c>
      <c r="R402" s="5" t="str">
        <f>_xlfn.SWITCH(financials[[#This Row],[Month Name]],"January","Winter","February","Winter","March","Spring","April","Spring","May","Spring","June","Summer","July","Summer","August","Summer","September","Fall","October","Fall","November","Fall","December","Winter")</f>
        <v>Winter</v>
      </c>
      <c r="S402" s="13" t="s">
        <v>14</v>
      </c>
    </row>
    <row r="403" spans="2:19" x14ac:dyDescent="0.25">
      <c r="B403" s="14" t="s">
        <v>7</v>
      </c>
      <c r="C403" s="1" t="s">
        <v>20</v>
      </c>
      <c r="D403" s="4" t="s">
        <v>31</v>
      </c>
      <c r="E403" s="4" t="s">
        <v>35</v>
      </c>
      <c r="F403" s="11">
        <v>635</v>
      </c>
      <c r="G403" s="8">
        <v>260</v>
      </c>
      <c r="H403" s="8">
        <v>300</v>
      </c>
      <c r="I403" s="8">
        <v>190500</v>
      </c>
      <c r="J403" s="8">
        <v>15240</v>
      </c>
      <c r="K403" s="8">
        <v>175260</v>
      </c>
      <c r="L403" s="8">
        <v>158750</v>
      </c>
      <c r="M403" s="8">
        <v>16510</v>
      </c>
      <c r="N403" s="25">
        <f>financials[[#This Row],[Profit]]/financials[[#This Row],[ Sales]]</f>
        <v>9.420289855072464E-2</v>
      </c>
      <c r="O403" s="3">
        <v>41974</v>
      </c>
      <c r="P403" s="5">
        <v>12</v>
      </c>
      <c r="Q403" s="4" t="str">
        <f>TEXT(financials[[#This Row],[Date]],"MMMM")</f>
        <v>December</v>
      </c>
      <c r="R403" s="5" t="str">
        <f>_xlfn.SWITCH(financials[[#This Row],[Month Name]],"January","Winter","February","Winter","March","Spring","April","Spring","May","Spring","June","Summer","July","Summer","August","Summer","September","Fall","October","Fall","November","Fall","December","Winter")</f>
        <v>Winter</v>
      </c>
      <c r="S403" s="13" t="s">
        <v>15</v>
      </c>
    </row>
    <row r="404" spans="2:19" x14ac:dyDescent="0.25">
      <c r="B404" s="14" t="s">
        <v>10</v>
      </c>
      <c r="C404" s="1" t="s">
        <v>17</v>
      </c>
      <c r="D404" s="4" t="s">
        <v>30</v>
      </c>
      <c r="E404" s="4" t="s">
        <v>35</v>
      </c>
      <c r="F404" s="11">
        <v>436.5</v>
      </c>
      <c r="G404" s="8">
        <v>250</v>
      </c>
      <c r="H404" s="8">
        <v>20</v>
      </c>
      <c r="I404" s="8">
        <v>8730</v>
      </c>
      <c r="J404" s="8">
        <v>698.40000000000009</v>
      </c>
      <c r="K404" s="8">
        <v>8031.5999999999995</v>
      </c>
      <c r="L404" s="8">
        <v>4365</v>
      </c>
      <c r="M404" s="8">
        <v>3666.5999999999995</v>
      </c>
      <c r="N404" s="25">
        <f>financials[[#This Row],[Profit]]/financials[[#This Row],[ Sales]]</f>
        <v>0.45652173913043476</v>
      </c>
      <c r="O404" s="3">
        <v>41821</v>
      </c>
      <c r="P404" s="5">
        <v>7</v>
      </c>
      <c r="Q404" s="4" t="str">
        <f>TEXT(financials[[#This Row],[Date]],"MMMM")</f>
        <v>July</v>
      </c>
      <c r="R404" s="5" t="str">
        <f>_xlfn.SWITCH(financials[[#This Row],[Month Name]],"January","Winter","February","Winter","March","Spring","April","Spring","May","Spring","June","Summer","July","Summer","August","Summer","September","Fall","October","Fall","November","Fall","December","Winter")</f>
        <v>Summer</v>
      </c>
      <c r="S404" s="13" t="s">
        <v>15</v>
      </c>
    </row>
    <row r="405" spans="2:19" x14ac:dyDescent="0.25">
      <c r="B405" s="14" t="s">
        <v>7</v>
      </c>
      <c r="C405" s="1" t="s">
        <v>16</v>
      </c>
      <c r="D405" s="4" t="s">
        <v>26</v>
      </c>
      <c r="E405" s="4" t="s">
        <v>35</v>
      </c>
      <c r="F405" s="11">
        <v>1094</v>
      </c>
      <c r="G405" s="8">
        <v>3</v>
      </c>
      <c r="H405" s="8">
        <v>300</v>
      </c>
      <c r="I405" s="8">
        <v>328200</v>
      </c>
      <c r="J405" s="8">
        <v>29538</v>
      </c>
      <c r="K405" s="8">
        <v>298662</v>
      </c>
      <c r="L405" s="8">
        <v>273500</v>
      </c>
      <c r="M405" s="8">
        <v>25162</v>
      </c>
      <c r="N405" s="25">
        <f>financials[[#This Row],[Profit]]/financials[[#This Row],[ Sales]]</f>
        <v>8.4249084249084255E-2</v>
      </c>
      <c r="O405" s="3">
        <v>41791</v>
      </c>
      <c r="P405" s="5">
        <v>6</v>
      </c>
      <c r="Q405" s="4" t="str">
        <f>TEXT(financials[[#This Row],[Date]],"MMMM")</f>
        <v>June</v>
      </c>
      <c r="R405" s="5" t="str">
        <f>_xlfn.SWITCH(financials[[#This Row],[Month Name]],"January","Winter","February","Winter","March","Spring","April","Spring","May","Spring","June","Summer","July","Summer","August","Summer","September","Fall","October","Fall","November","Fall","December","Winter")</f>
        <v>Summer</v>
      </c>
      <c r="S405" s="13" t="s">
        <v>15</v>
      </c>
    </row>
    <row r="406" spans="2:19" x14ac:dyDescent="0.25">
      <c r="B406" s="14" t="s">
        <v>11</v>
      </c>
      <c r="C406" s="1" t="s">
        <v>20</v>
      </c>
      <c r="D406" s="4" t="s">
        <v>26</v>
      </c>
      <c r="E406" s="4" t="s">
        <v>35</v>
      </c>
      <c r="F406" s="11">
        <v>367</v>
      </c>
      <c r="G406" s="8">
        <v>3</v>
      </c>
      <c r="H406" s="8">
        <v>12</v>
      </c>
      <c r="I406" s="8">
        <v>4404</v>
      </c>
      <c r="J406" s="8">
        <v>396.36</v>
      </c>
      <c r="K406" s="8">
        <v>4007.64</v>
      </c>
      <c r="L406" s="8">
        <v>1101</v>
      </c>
      <c r="M406" s="8">
        <v>2906.64</v>
      </c>
      <c r="N406" s="25">
        <f>financials[[#This Row],[Profit]]/financials[[#This Row],[ Sales]]</f>
        <v>0.72527472527472525</v>
      </c>
      <c r="O406" s="3">
        <v>41548</v>
      </c>
      <c r="P406" s="5">
        <v>10</v>
      </c>
      <c r="Q406" s="4" t="str">
        <f>TEXT(financials[[#This Row],[Date]],"MMMM")</f>
        <v>October</v>
      </c>
      <c r="R406" s="5" t="str">
        <f>_xlfn.SWITCH(financials[[#This Row],[Month Name]],"January","Winter","February","Winter","March","Spring","April","Spring","May","Spring","June","Summer","July","Summer","August","Summer","September","Fall","October","Fall","November","Fall","December","Winter")</f>
        <v>Fall</v>
      </c>
      <c r="S406" s="13" t="s">
        <v>14</v>
      </c>
    </row>
    <row r="407" spans="2:19" x14ac:dyDescent="0.25">
      <c r="B407" s="14" t="s">
        <v>7</v>
      </c>
      <c r="C407" s="1" t="s">
        <v>16</v>
      </c>
      <c r="D407" s="4" t="s">
        <v>27</v>
      </c>
      <c r="E407" s="4" t="s">
        <v>35</v>
      </c>
      <c r="F407" s="11">
        <v>3802.5</v>
      </c>
      <c r="G407" s="8">
        <v>5</v>
      </c>
      <c r="H407" s="8">
        <v>300</v>
      </c>
      <c r="I407" s="8">
        <v>1140750</v>
      </c>
      <c r="J407" s="8">
        <v>102667.5</v>
      </c>
      <c r="K407" s="8">
        <v>1038082.5</v>
      </c>
      <c r="L407" s="8">
        <v>950625</v>
      </c>
      <c r="M407" s="8">
        <v>87457.5</v>
      </c>
      <c r="N407" s="25">
        <f>financials[[#This Row],[Profit]]/financials[[#This Row],[ Sales]]</f>
        <v>8.4249084249084255E-2</v>
      </c>
      <c r="O407" s="3">
        <v>41730</v>
      </c>
      <c r="P407" s="5">
        <v>4</v>
      </c>
      <c r="Q407" s="4" t="str">
        <f>TEXT(financials[[#This Row],[Date]],"MMMM")</f>
        <v>April</v>
      </c>
      <c r="R407" s="5" t="str">
        <f>_xlfn.SWITCH(financials[[#This Row],[Month Name]],"January","Winter","February","Winter","March","Spring","April","Spring","May","Spring","June","Summer","July","Summer","August","Summer","September","Fall","October","Fall","November","Fall","December","Winter")</f>
        <v>Spring</v>
      </c>
      <c r="S407" s="13" t="s">
        <v>15</v>
      </c>
    </row>
    <row r="408" spans="2:19" x14ac:dyDescent="0.25">
      <c r="B408" s="14" t="s">
        <v>10</v>
      </c>
      <c r="C408" s="1" t="s">
        <v>18</v>
      </c>
      <c r="D408" s="4" t="s">
        <v>27</v>
      </c>
      <c r="E408" s="4" t="s">
        <v>35</v>
      </c>
      <c r="F408" s="11">
        <v>1666</v>
      </c>
      <c r="G408" s="8">
        <v>5</v>
      </c>
      <c r="H408" s="8">
        <v>350</v>
      </c>
      <c r="I408" s="8">
        <v>583100</v>
      </c>
      <c r="J408" s="8">
        <v>52479</v>
      </c>
      <c r="K408" s="8">
        <v>530621</v>
      </c>
      <c r="L408" s="8">
        <v>433160</v>
      </c>
      <c r="M408" s="8">
        <v>97461</v>
      </c>
      <c r="N408" s="25">
        <f>financials[[#This Row],[Profit]]/financials[[#This Row],[ Sales]]</f>
        <v>0.18367346938775511</v>
      </c>
      <c r="O408" s="3">
        <v>41760</v>
      </c>
      <c r="P408" s="5">
        <v>5</v>
      </c>
      <c r="Q408" s="4" t="str">
        <f>TEXT(financials[[#This Row],[Date]],"MMMM")</f>
        <v>May</v>
      </c>
      <c r="R408" s="5" t="str">
        <f>_xlfn.SWITCH(financials[[#This Row],[Month Name]],"January","Winter","February","Winter","March","Spring","April","Spring","May","Spring","June","Summer","July","Summer","August","Summer","September","Fall","October","Fall","November","Fall","December","Winter")</f>
        <v>Spring</v>
      </c>
      <c r="S408" s="13" t="s">
        <v>15</v>
      </c>
    </row>
    <row r="409" spans="2:19" x14ac:dyDescent="0.25">
      <c r="B409" s="14" t="s">
        <v>7</v>
      </c>
      <c r="C409" s="1" t="s">
        <v>18</v>
      </c>
      <c r="D409" s="4" t="s">
        <v>27</v>
      </c>
      <c r="E409" s="4" t="s">
        <v>35</v>
      </c>
      <c r="F409" s="11">
        <v>322</v>
      </c>
      <c r="G409" s="8">
        <v>5</v>
      </c>
      <c r="H409" s="8">
        <v>300</v>
      </c>
      <c r="I409" s="8">
        <v>96600</v>
      </c>
      <c r="J409" s="8">
        <v>8694</v>
      </c>
      <c r="K409" s="8">
        <v>87906</v>
      </c>
      <c r="L409" s="8">
        <v>80500</v>
      </c>
      <c r="M409" s="8">
        <v>7406</v>
      </c>
      <c r="N409" s="25">
        <f>financials[[#This Row],[Profit]]/financials[[#This Row],[ Sales]]</f>
        <v>8.4249084249084255E-2</v>
      </c>
      <c r="O409" s="3">
        <v>41518</v>
      </c>
      <c r="P409" s="5">
        <v>9</v>
      </c>
      <c r="Q409" s="4" t="str">
        <f>TEXT(financials[[#This Row],[Date]],"MMMM")</f>
        <v>September</v>
      </c>
      <c r="R409" s="5" t="str">
        <f>_xlfn.SWITCH(financials[[#This Row],[Month Name]],"January","Winter","February","Winter","March","Spring","April","Spring","May","Spring","June","Summer","July","Summer","August","Summer","September","Fall","October","Fall","November","Fall","December","Winter")</f>
        <v>Fall</v>
      </c>
      <c r="S409" s="13" t="s">
        <v>14</v>
      </c>
    </row>
    <row r="410" spans="2:19" x14ac:dyDescent="0.25">
      <c r="B410" s="14" t="s">
        <v>11</v>
      </c>
      <c r="C410" s="1" t="s">
        <v>16</v>
      </c>
      <c r="D410" s="4" t="s">
        <v>27</v>
      </c>
      <c r="E410" s="4" t="s">
        <v>35</v>
      </c>
      <c r="F410" s="11">
        <v>2321</v>
      </c>
      <c r="G410" s="8">
        <v>5</v>
      </c>
      <c r="H410" s="8">
        <v>12</v>
      </c>
      <c r="I410" s="8">
        <v>27852</v>
      </c>
      <c r="J410" s="8">
        <v>2506.6799999999998</v>
      </c>
      <c r="K410" s="8">
        <v>25345.32</v>
      </c>
      <c r="L410" s="8">
        <v>6963</v>
      </c>
      <c r="M410" s="8">
        <v>18382.32</v>
      </c>
      <c r="N410" s="25">
        <f>financials[[#This Row],[Profit]]/financials[[#This Row],[ Sales]]</f>
        <v>0.72527472527472525</v>
      </c>
      <c r="O410" s="3">
        <v>41944</v>
      </c>
      <c r="P410" s="5">
        <v>11</v>
      </c>
      <c r="Q410" s="4" t="str">
        <f>TEXT(financials[[#This Row],[Date]],"MMMM")</f>
        <v>November</v>
      </c>
      <c r="R410" s="5" t="str">
        <f>_xlfn.SWITCH(financials[[#This Row],[Month Name]],"January","Winter","February","Winter","March","Spring","April","Spring","May","Spring","June","Summer","July","Summer","August","Summer","September","Fall","October","Fall","November","Fall","December","Winter")</f>
        <v>Fall</v>
      </c>
      <c r="S410" s="13" t="s">
        <v>15</v>
      </c>
    </row>
    <row r="411" spans="2:19" x14ac:dyDescent="0.25">
      <c r="B411" s="14" t="s">
        <v>9</v>
      </c>
      <c r="C411" s="1" t="s">
        <v>18</v>
      </c>
      <c r="D411" s="4" t="s">
        <v>27</v>
      </c>
      <c r="E411" s="4" t="s">
        <v>35</v>
      </c>
      <c r="F411" s="11">
        <v>1857</v>
      </c>
      <c r="G411" s="8">
        <v>5</v>
      </c>
      <c r="H411" s="8">
        <v>125</v>
      </c>
      <c r="I411" s="8">
        <v>232125</v>
      </c>
      <c r="J411" s="8">
        <v>20891.25</v>
      </c>
      <c r="K411" s="8">
        <v>211233.75</v>
      </c>
      <c r="L411" s="8">
        <v>222840</v>
      </c>
      <c r="M411" s="8">
        <v>-11606.25</v>
      </c>
      <c r="N411" s="25">
        <f>financials[[#This Row],[Profit]]/financials[[#This Row],[ Sales]]</f>
        <v>-5.4945054945054944E-2</v>
      </c>
      <c r="O411" s="3">
        <v>41579</v>
      </c>
      <c r="P411" s="5">
        <v>11</v>
      </c>
      <c r="Q411" s="4" t="str">
        <f>TEXT(financials[[#This Row],[Date]],"MMMM")</f>
        <v>November</v>
      </c>
      <c r="R411" s="5" t="str">
        <f>_xlfn.SWITCH(financials[[#This Row],[Month Name]],"January","Winter","February","Winter","March","Spring","April","Spring","May","Spring","June","Summer","July","Summer","August","Summer","September","Fall","October","Fall","November","Fall","December","Winter")</f>
        <v>Fall</v>
      </c>
      <c r="S411" s="13" t="s">
        <v>14</v>
      </c>
    </row>
    <row r="412" spans="2:19" x14ac:dyDescent="0.25">
      <c r="B412" s="14" t="s">
        <v>10</v>
      </c>
      <c r="C412" s="1" t="s">
        <v>16</v>
      </c>
      <c r="D412" s="4" t="s">
        <v>27</v>
      </c>
      <c r="E412" s="4" t="s">
        <v>35</v>
      </c>
      <c r="F412" s="11">
        <v>1611</v>
      </c>
      <c r="G412" s="8">
        <v>5</v>
      </c>
      <c r="H412" s="8">
        <v>7</v>
      </c>
      <c r="I412" s="8">
        <v>11277</v>
      </c>
      <c r="J412" s="8">
        <v>1014.93</v>
      </c>
      <c r="K412" s="8">
        <v>10262.07</v>
      </c>
      <c r="L412" s="8">
        <v>8055</v>
      </c>
      <c r="M412" s="8">
        <v>2207.0699999999997</v>
      </c>
      <c r="N412" s="25">
        <f>financials[[#This Row],[Profit]]/financials[[#This Row],[ Sales]]</f>
        <v>0.21507064364207218</v>
      </c>
      <c r="O412" s="3">
        <v>41609</v>
      </c>
      <c r="P412" s="5">
        <v>12</v>
      </c>
      <c r="Q412" s="4" t="str">
        <f>TEXT(financials[[#This Row],[Date]],"MMMM")</f>
        <v>December</v>
      </c>
      <c r="R412" s="5" t="str">
        <f>_xlfn.SWITCH(financials[[#This Row],[Month Name]],"January","Winter","February","Winter","March","Spring","April","Spring","May","Spring","June","Summer","July","Summer","August","Summer","September","Fall","October","Fall","November","Fall","December","Winter")</f>
        <v>Winter</v>
      </c>
      <c r="S412" s="13" t="s">
        <v>14</v>
      </c>
    </row>
    <row r="413" spans="2:19" x14ac:dyDescent="0.25">
      <c r="B413" s="14" t="s">
        <v>9</v>
      </c>
      <c r="C413" s="1" t="s">
        <v>17</v>
      </c>
      <c r="D413" s="4" t="s">
        <v>27</v>
      </c>
      <c r="E413" s="4" t="s">
        <v>35</v>
      </c>
      <c r="F413" s="11">
        <v>2797</v>
      </c>
      <c r="G413" s="8">
        <v>5</v>
      </c>
      <c r="H413" s="8">
        <v>125</v>
      </c>
      <c r="I413" s="8">
        <v>349625</v>
      </c>
      <c r="J413" s="8">
        <v>31466.25</v>
      </c>
      <c r="K413" s="8">
        <v>318158.75</v>
      </c>
      <c r="L413" s="8">
        <v>335640</v>
      </c>
      <c r="M413" s="8">
        <v>-17481.25</v>
      </c>
      <c r="N413" s="25">
        <f>financials[[#This Row],[Profit]]/financials[[#This Row],[ Sales]]</f>
        <v>-5.4945054945054944E-2</v>
      </c>
      <c r="O413" s="3">
        <v>41974</v>
      </c>
      <c r="P413" s="5">
        <v>12</v>
      </c>
      <c r="Q413" s="4" t="str">
        <f>TEXT(financials[[#This Row],[Date]],"MMMM")</f>
        <v>December</v>
      </c>
      <c r="R413" s="5" t="str">
        <f>_xlfn.SWITCH(financials[[#This Row],[Month Name]],"January","Winter","February","Winter","March","Spring","April","Spring","May","Spring","June","Summer","July","Summer","August","Summer","September","Fall","October","Fall","November","Fall","December","Winter")</f>
        <v>Winter</v>
      </c>
      <c r="S413" s="13" t="s">
        <v>15</v>
      </c>
    </row>
    <row r="414" spans="2:19" x14ac:dyDescent="0.25">
      <c r="B414" s="14" t="s">
        <v>7</v>
      </c>
      <c r="C414" s="1" t="s">
        <v>19</v>
      </c>
      <c r="D414" s="4" t="s">
        <v>27</v>
      </c>
      <c r="E414" s="4" t="s">
        <v>35</v>
      </c>
      <c r="F414" s="11">
        <v>334</v>
      </c>
      <c r="G414" s="8">
        <v>5</v>
      </c>
      <c r="H414" s="8">
        <v>300</v>
      </c>
      <c r="I414" s="8">
        <v>100200</v>
      </c>
      <c r="J414" s="8">
        <v>9018</v>
      </c>
      <c r="K414" s="8">
        <v>91182</v>
      </c>
      <c r="L414" s="8">
        <v>83500</v>
      </c>
      <c r="M414" s="8">
        <v>7682</v>
      </c>
      <c r="N414" s="25">
        <f>financials[[#This Row],[Profit]]/financials[[#This Row],[ Sales]]</f>
        <v>8.4249084249084255E-2</v>
      </c>
      <c r="O414" s="3">
        <v>41609</v>
      </c>
      <c r="P414" s="5">
        <v>12</v>
      </c>
      <c r="Q414" s="4" t="str">
        <f>TEXT(financials[[#This Row],[Date]],"MMMM")</f>
        <v>December</v>
      </c>
      <c r="R414" s="5" t="str">
        <f>_xlfn.SWITCH(financials[[#This Row],[Month Name]],"January","Winter","February","Winter","March","Spring","April","Spring","May","Spring","June","Summer","July","Summer","August","Summer","September","Fall","October","Fall","November","Fall","December","Winter")</f>
        <v>Winter</v>
      </c>
      <c r="S414" s="13" t="s">
        <v>14</v>
      </c>
    </row>
    <row r="415" spans="2:19" x14ac:dyDescent="0.25">
      <c r="B415" s="14" t="s">
        <v>7</v>
      </c>
      <c r="C415" s="1" t="s">
        <v>20</v>
      </c>
      <c r="D415" s="4" t="s">
        <v>28</v>
      </c>
      <c r="E415" s="4" t="s">
        <v>35</v>
      </c>
      <c r="F415" s="11">
        <v>2565</v>
      </c>
      <c r="G415" s="8">
        <v>10</v>
      </c>
      <c r="H415" s="8">
        <v>300</v>
      </c>
      <c r="I415" s="8">
        <v>769500</v>
      </c>
      <c r="J415" s="8">
        <v>69255</v>
      </c>
      <c r="K415" s="8">
        <v>700245</v>
      </c>
      <c r="L415" s="8">
        <v>641250</v>
      </c>
      <c r="M415" s="8">
        <v>58995</v>
      </c>
      <c r="N415" s="25">
        <f>financials[[#This Row],[Profit]]/financials[[#This Row],[ Sales]]</f>
        <v>8.4249084249084255E-2</v>
      </c>
      <c r="O415" s="3">
        <v>41640</v>
      </c>
      <c r="P415" s="5">
        <v>1</v>
      </c>
      <c r="Q415" s="4" t="str">
        <f>TEXT(financials[[#This Row],[Date]],"MMMM")</f>
        <v>January</v>
      </c>
      <c r="R415" s="5" t="str">
        <f>_xlfn.SWITCH(financials[[#This Row],[Month Name]],"January","Winter","February","Winter","March","Spring","April","Spring","May","Spring","June","Summer","July","Summer","August","Summer","September","Fall","October","Fall","November","Fall","December","Winter")</f>
        <v>Winter</v>
      </c>
      <c r="S415" s="13" t="s">
        <v>15</v>
      </c>
    </row>
    <row r="416" spans="2:19" x14ac:dyDescent="0.25">
      <c r="B416" s="14" t="s">
        <v>10</v>
      </c>
      <c r="C416" s="1" t="s">
        <v>20</v>
      </c>
      <c r="D416" s="4" t="s">
        <v>28</v>
      </c>
      <c r="E416" s="4" t="s">
        <v>35</v>
      </c>
      <c r="F416" s="11">
        <v>2417</v>
      </c>
      <c r="G416" s="8">
        <v>10</v>
      </c>
      <c r="H416" s="8">
        <v>350</v>
      </c>
      <c r="I416" s="8">
        <v>845950</v>
      </c>
      <c r="J416" s="8">
        <v>76135.5</v>
      </c>
      <c r="K416" s="8">
        <v>769814.5</v>
      </c>
      <c r="L416" s="8">
        <v>628420</v>
      </c>
      <c r="M416" s="8">
        <v>141394.5</v>
      </c>
      <c r="N416" s="25">
        <f>financials[[#This Row],[Profit]]/financials[[#This Row],[ Sales]]</f>
        <v>0.18367346938775511</v>
      </c>
      <c r="O416" s="3">
        <v>41640</v>
      </c>
      <c r="P416" s="5">
        <v>1</v>
      </c>
      <c r="Q416" s="4" t="str">
        <f>TEXT(financials[[#This Row],[Date]],"MMMM")</f>
        <v>January</v>
      </c>
      <c r="R416" s="5" t="str">
        <f>_xlfn.SWITCH(financials[[#This Row],[Month Name]],"January","Winter","February","Winter","March","Spring","April","Spring","May","Spring","June","Summer","July","Summer","August","Summer","September","Fall","October","Fall","November","Fall","December","Winter")</f>
        <v>Winter</v>
      </c>
      <c r="S416" s="13" t="s">
        <v>15</v>
      </c>
    </row>
    <row r="417" spans="2:19" x14ac:dyDescent="0.25">
      <c r="B417" s="14" t="s">
        <v>8</v>
      </c>
      <c r="C417" s="1" t="s">
        <v>17</v>
      </c>
      <c r="D417" s="4" t="s">
        <v>28</v>
      </c>
      <c r="E417" s="4" t="s">
        <v>35</v>
      </c>
      <c r="F417" s="11">
        <v>3675</v>
      </c>
      <c r="G417" s="8">
        <v>10</v>
      </c>
      <c r="H417" s="8">
        <v>15</v>
      </c>
      <c r="I417" s="8">
        <v>55125</v>
      </c>
      <c r="J417" s="8">
        <v>4961.25</v>
      </c>
      <c r="K417" s="8">
        <v>50163.75</v>
      </c>
      <c r="L417" s="8">
        <v>36750</v>
      </c>
      <c r="M417" s="8">
        <v>13413.75</v>
      </c>
      <c r="N417" s="25">
        <f>financials[[#This Row],[Profit]]/financials[[#This Row],[ Sales]]</f>
        <v>0.26739926739926739</v>
      </c>
      <c r="O417" s="3">
        <v>41730</v>
      </c>
      <c r="P417" s="5">
        <v>4</v>
      </c>
      <c r="Q417" s="4" t="str">
        <f>TEXT(financials[[#This Row],[Date]],"MMMM")</f>
        <v>April</v>
      </c>
      <c r="R417" s="5" t="str">
        <f>_xlfn.SWITCH(financials[[#This Row],[Month Name]],"January","Winter","February","Winter","March","Spring","April","Spring","May","Spring","June","Summer","July","Summer","August","Summer","September","Fall","October","Fall","November","Fall","December","Winter")</f>
        <v>Spring</v>
      </c>
      <c r="S417" s="13" t="s">
        <v>15</v>
      </c>
    </row>
    <row r="418" spans="2:19" x14ac:dyDescent="0.25">
      <c r="B418" s="14" t="s">
        <v>7</v>
      </c>
      <c r="C418" s="1" t="s">
        <v>16</v>
      </c>
      <c r="D418" s="4" t="s">
        <v>28</v>
      </c>
      <c r="E418" s="4" t="s">
        <v>35</v>
      </c>
      <c r="F418" s="11">
        <v>1094</v>
      </c>
      <c r="G418" s="8">
        <v>10</v>
      </c>
      <c r="H418" s="8">
        <v>300</v>
      </c>
      <c r="I418" s="8">
        <v>328200</v>
      </c>
      <c r="J418" s="8">
        <v>29538</v>
      </c>
      <c r="K418" s="8">
        <v>298662</v>
      </c>
      <c r="L418" s="8">
        <v>273500</v>
      </c>
      <c r="M418" s="8">
        <v>25162</v>
      </c>
      <c r="N418" s="25">
        <f>financials[[#This Row],[Profit]]/financials[[#This Row],[ Sales]]</f>
        <v>8.4249084249084255E-2</v>
      </c>
      <c r="O418" s="3">
        <v>41791</v>
      </c>
      <c r="P418" s="5">
        <v>6</v>
      </c>
      <c r="Q418" s="4" t="str">
        <f>TEXT(financials[[#This Row],[Date]],"MMMM")</f>
        <v>June</v>
      </c>
      <c r="R418" s="5" t="str">
        <f>_xlfn.SWITCH(financials[[#This Row],[Month Name]],"January","Winter","February","Winter","March","Spring","April","Spring","May","Spring","June","Summer","July","Summer","August","Summer","September","Fall","October","Fall","November","Fall","December","Winter")</f>
        <v>Summer</v>
      </c>
      <c r="S418" s="13" t="s">
        <v>15</v>
      </c>
    </row>
    <row r="419" spans="2:19" x14ac:dyDescent="0.25">
      <c r="B419" s="14" t="s">
        <v>8</v>
      </c>
      <c r="C419" s="1" t="s">
        <v>18</v>
      </c>
      <c r="D419" s="4" t="s">
        <v>28</v>
      </c>
      <c r="E419" s="4" t="s">
        <v>35</v>
      </c>
      <c r="F419" s="11">
        <v>1227</v>
      </c>
      <c r="G419" s="8">
        <v>10</v>
      </c>
      <c r="H419" s="8">
        <v>15</v>
      </c>
      <c r="I419" s="8">
        <v>18405</v>
      </c>
      <c r="J419" s="8">
        <v>1656.45</v>
      </c>
      <c r="K419" s="8">
        <v>16748.55</v>
      </c>
      <c r="L419" s="8">
        <v>12270</v>
      </c>
      <c r="M419" s="8">
        <v>4478.5499999999993</v>
      </c>
      <c r="N419" s="25">
        <f>financials[[#This Row],[Profit]]/financials[[#This Row],[ Sales]]</f>
        <v>0.26739926739926739</v>
      </c>
      <c r="O419" s="3">
        <v>41913</v>
      </c>
      <c r="P419" s="5">
        <v>10</v>
      </c>
      <c r="Q419" s="4" t="str">
        <f>TEXT(financials[[#This Row],[Date]],"MMMM")</f>
        <v>October</v>
      </c>
      <c r="R419" s="5" t="str">
        <f>_xlfn.SWITCH(financials[[#This Row],[Month Name]],"January","Winter","February","Winter","March","Spring","April","Spring","May","Spring","June","Summer","July","Summer","August","Summer","September","Fall","October","Fall","November","Fall","December","Winter")</f>
        <v>Fall</v>
      </c>
      <c r="S419" s="13" t="s">
        <v>15</v>
      </c>
    </row>
    <row r="420" spans="2:19" x14ac:dyDescent="0.25">
      <c r="B420" s="14" t="s">
        <v>11</v>
      </c>
      <c r="C420" s="1" t="s">
        <v>20</v>
      </c>
      <c r="D420" s="4" t="s">
        <v>28</v>
      </c>
      <c r="E420" s="4" t="s">
        <v>35</v>
      </c>
      <c r="F420" s="11">
        <v>367</v>
      </c>
      <c r="G420" s="8">
        <v>10</v>
      </c>
      <c r="H420" s="8">
        <v>12</v>
      </c>
      <c r="I420" s="8">
        <v>4404</v>
      </c>
      <c r="J420" s="8">
        <v>396.36</v>
      </c>
      <c r="K420" s="8">
        <v>4007.64</v>
      </c>
      <c r="L420" s="8">
        <v>1101</v>
      </c>
      <c r="M420" s="8">
        <v>2906.64</v>
      </c>
      <c r="N420" s="25">
        <f>financials[[#This Row],[Profit]]/financials[[#This Row],[ Sales]]</f>
        <v>0.72527472527472525</v>
      </c>
      <c r="O420" s="3">
        <v>41548</v>
      </c>
      <c r="P420" s="5">
        <v>10</v>
      </c>
      <c r="Q420" s="4" t="str">
        <f>TEXT(financials[[#This Row],[Date]],"MMMM")</f>
        <v>October</v>
      </c>
      <c r="R420" s="5" t="str">
        <f>_xlfn.SWITCH(financials[[#This Row],[Month Name]],"January","Winter","February","Winter","March","Spring","April","Spring","May","Spring","June","Summer","July","Summer","August","Summer","September","Fall","October","Fall","November","Fall","December","Winter")</f>
        <v>Fall</v>
      </c>
      <c r="S420" s="13" t="s">
        <v>14</v>
      </c>
    </row>
    <row r="421" spans="2:19" x14ac:dyDescent="0.25">
      <c r="B421" s="14" t="s">
        <v>7</v>
      </c>
      <c r="C421" s="1" t="s">
        <v>18</v>
      </c>
      <c r="D421" s="4" t="s">
        <v>28</v>
      </c>
      <c r="E421" s="4" t="s">
        <v>35</v>
      </c>
      <c r="F421" s="11">
        <v>1324</v>
      </c>
      <c r="G421" s="8">
        <v>10</v>
      </c>
      <c r="H421" s="8">
        <v>300</v>
      </c>
      <c r="I421" s="8">
        <v>397200</v>
      </c>
      <c r="J421" s="8">
        <v>35748</v>
      </c>
      <c r="K421" s="8">
        <v>361452</v>
      </c>
      <c r="L421" s="8">
        <v>331000</v>
      </c>
      <c r="M421" s="8">
        <v>30452</v>
      </c>
      <c r="N421" s="25">
        <f>financials[[#This Row],[Profit]]/financials[[#This Row],[ Sales]]</f>
        <v>8.4249084249084255E-2</v>
      </c>
      <c r="O421" s="3">
        <v>41944</v>
      </c>
      <c r="P421" s="5">
        <v>11</v>
      </c>
      <c r="Q421" s="4" t="str">
        <f>TEXT(financials[[#This Row],[Date]],"MMMM")</f>
        <v>November</v>
      </c>
      <c r="R421" s="5" t="str">
        <f>_xlfn.SWITCH(financials[[#This Row],[Month Name]],"January","Winter","February","Winter","March","Spring","April","Spring","May","Spring","June","Summer","July","Summer","August","Summer","September","Fall","October","Fall","November","Fall","December","Winter")</f>
        <v>Fall</v>
      </c>
      <c r="S421" s="13" t="s">
        <v>15</v>
      </c>
    </row>
    <row r="422" spans="2:19" x14ac:dyDescent="0.25">
      <c r="B422" s="14" t="s">
        <v>11</v>
      </c>
      <c r="C422" s="1" t="s">
        <v>19</v>
      </c>
      <c r="D422" s="4" t="s">
        <v>28</v>
      </c>
      <c r="E422" s="4" t="s">
        <v>35</v>
      </c>
      <c r="F422" s="11">
        <v>1775</v>
      </c>
      <c r="G422" s="8">
        <v>10</v>
      </c>
      <c r="H422" s="8">
        <v>12</v>
      </c>
      <c r="I422" s="8">
        <v>21300</v>
      </c>
      <c r="J422" s="8">
        <v>1917</v>
      </c>
      <c r="K422" s="8">
        <v>19383</v>
      </c>
      <c r="L422" s="8">
        <v>5325</v>
      </c>
      <c r="M422" s="8">
        <v>14058</v>
      </c>
      <c r="N422" s="25">
        <f>financials[[#This Row],[Profit]]/financials[[#This Row],[ Sales]]</f>
        <v>0.72527472527472525</v>
      </c>
      <c r="O422" s="3">
        <v>41579</v>
      </c>
      <c r="P422" s="5">
        <v>11</v>
      </c>
      <c r="Q422" s="4" t="str">
        <f>TEXT(financials[[#This Row],[Date]],"MMMM")</f>
        <v>November</v>
      </c>
      <c r="R422" s="5" t="str">
        <f>_xlfn.SWITCH(financials[[#This Row],[Month Name]],"January","Winter","February","Winter","March","Spring","April","Spring","May","Spring","June","Summer","July","Summer","August","Summer","September","Fall","October","Fall","November","Fall","December","Winter")</f>
        <v>Fall</v>
      </c>
      <c r="S422" s="13" t="s">
        <v>14</v>
      </c>
    </row>
    <row r="423" spans="2:19" x14ac:dyDescent="0.25">
      <c r="B423" s="14" t="s">
        <v>9</v>
      </c>
      <c r="C423" s="1" t="s">
        <v>17</v>
      </c>
      <c r="D423" s="4" t="s">
        <v>28</v>
      </c>
      <c r="E423" s="4" t="s">
        <v>35</v>
      </c>
      <c r="F423" s="11">
        <v>2797</v>
      </c>
      <c r="G423" s="8">
        <v>10</v>
      </c>
      <c r="H423" s="8">
        <v>125</v>
      </c>
      <c r="I423" s="8">
        <v>349625</v>
      </c>
      <c r="J423" s="8">
        <v>31466.25</v>
      </c>
      <c r="K423" s="8">
        <v>318158.75</v>
      </c>
      <c r="L423" s="8">
        <v>335640</v>
      </c>
      <c r="M423" s="8">
        <v>-17481.25</v>
      </c>
      <c r="N423" s="25">
        <f>financials[[#This Row],[Profit]]/financials[[#This Row],[ Sales]]</f>
        <v>-5.4945054945054944E-2</v>
      </c>
      <c r="O423" s="3">
        <v>41974</v>
      </c>
      <c r="P423" s="5">
        <v>12</v>
      </c>
      <c r="Q423" s="4" t="str">
        <f>TEXT(financials[[#This Row],[Date]],"MMMM")</f>
        <v>December</v>
      </c>
      <c r="R423" s="5" t="str">
        <f>_xlfn.SWITCH(financials[[#This Row],[Month Name]],"January","Winter","February","Winter","March","Spring","April","Spring","May","Spring","June","Summer","July","Summer","August","Summer","September","Fall","October","Fall","November","Fall","December","Winter")</f>
        <v>Winter</v>
      </c>
      <c r="S423" s="13" t="s">
        <v>15</v>
      </c>
    </row>
    <row r="424" spans="2:19" x14ac:dyDescent="0.25">
      <c r="B424" s="14" t="s">
        <v>8</v>
      </c>
      <c r="C424" s="1" t="s">
        <v>20</v>
      </c>
      <c r="D424" s="4" t="s">
        <v>29</v>
      </c>
      <c r="E424" s="4" t="s">
        <v>35</v>
      </c>
      <c r="F424" s="11">
        <v>245</v>
      </c>
      <c r="G424" s="8">
        <v>120</v>
      </c>
      <c r="H424" s="8">
        <v>15</v>
      </c>
      <c r="I424" s="8">
        <v>3675</v>
      </c>
      <c r="J424" s="8">
        <v>330.75</v>
      </c>
      <c r="K424" s="8">
        <v>3344.25</v>
      </c>
      <c r="L424" s="8">
        <v>2450</v>
      </c>
      <c r="M424" s="8">
        <v>894.25</v>
      </c>
      <c r="N424" s="25">
        <f>financials[[#This Row],[Profit]]/financials[[#This Row],[ Sales]]</f>
        <v>0.26739926739926739</v>
      </c>
      <c r="O424" s="3">
        <v>41760</v>
      </c>
      <c r="P424" s="5">
        <v>5</v>
      </c>
      <c r="Q424" s="4" t="str">
        <f>TEXT(financials[[#This Row],[Date]],"MMMM")</f>
        <v>May</v>
      </c>
      <c r="R424" s="5" t="str">
        <f>_xlfn.SWITCH(financials[[#This Row],[Month Name]],"January","Winter","February","Winter","March","Spring","April","Spring","May","Spring","June","Summer","July","Summer","August","Summer","September","Fall","October","Fall","November","Fall","December","Winter")</f>
        <v>Spring</v>
      </c>
      <c r="S424" s="13" t="s">
        <v>15</v>
      </c>
    </row>
    <row r="425" spans="2:19" x14ac:dyDescent="0.25">
      <c r="B425" s="14" t="s">
        <v>7</v>
      </c>
      <c r="C425" s="1" t="s">
        <v>16</v>
      </c>
      <c r="D425" s="4" t="s">
        <v>29</v>
      </c>
      <c r="E425" s="4" t="s">
        <v>35</v>
      </c>
      <c r="F425" s="11">
        <v>3793.5</v>
      </c>
      <c r="G425" s="8">
        <v>120</v>
      </c>
      <c r="H425" s="8">
        <v>300</v>
      </c>
      <c r="I425" s="8">
        <v>1138050</v>
      </c>
      <c r="J425" s="8">
        <v>102424.5</v>
      </c>
      <c r="K425" s="8">
        <v>1035625.5</v>
      </c>
      <c r="L425" s="8">
        <v>948375</v>
      </c>
      <c r="M425" s="8">
        <v>87250.5</v>
      </c>
      <c r="N425" s="25">
        <f>financials[[#This Row],[Profit]]/financials[[#This Row],[ Sales]]</f>
        <v>8.4249084249084255E-2</v>
      </c>
      <c r="O425" s="3">
        <v>41821</v>
      </c>
      <c r="P425" s="5">
        <v>7</v>
      </c>
      <c r="Q425" s="4" t="str">
        <f>TEXT(financials[[#This Row],[Date]],"MMMM")</f>
        <v>July</v>
      </c>
      <c r="R425" s="5" t="str">
        <f>_xlfn.SWITCH(financials[[#This Row],[Month Name]],"January","Winter","February","Winter","March","Spring","April","Spring","May","Spring","June","Summer","July","Summer","August","Summer","September","Fall","October","Fall","November","Fall","December","Winter")</f>
        <v>Summer</v>
      </c>
      <c r="S425" s="13" t="s">
        <v>15</v>
      </c>
    </row>
    <row r="426" spans="2:19" x14ac:dyDescent="0.25">
      <c r="B426" s="14" t="s">
        <v>10</v>
      </c>
      <c r="C426" s="1" t="s">
        <v>19</v>
      </c>
      <c r="D426" s="4" t="s">
        <v>29</v>
      </c>
      <c r="E426" s="4" t="s">
        <v>35</v>
      </c>
      <c r="F426" s="11">
        <v>1307</v>
      </c>
      <c r="G426" s="8">
        <v>120</v>
      </c>
      <c r="H426" s="8">
        <v>350</v>
      </c>
      <c r="I426" s="8">
        <v>457450</v>
      </c>
      <c r="J426" s="8">
        <v>41170.5</v>
      </c>
      <c r="K426" s="8">
        <v>416279.5</v>
      </c>
      <c r="L426" s="8">
        <v>339820</v>
      </c>
      <c r="M426" s="8">
        <v>76459.5</v>
      </c>
      <c r="N426" s="25">
        <f>financials[[#This Row],[Profit]]/financials[[#This Row],[ Sales]]</f>
        <v>0.18367346938775511</v>
      </c>
      <c r="O426" s="3">
        <v>41821</v>
      </c>
      <c r="P426" s="5">
        <v>7</v>
      </c>
      <c r="Q426" s="4" t="str">
        <f>TEXT(financials[[#This Row],[Date]],"MMMM")</f>
        <v>July</v>
      </c>
      <c r="R426" s="5" t="str">
        <f>_xlfn.SWITCH(financials[[#This Row],[Month Name]],"January","Winter","February","Winter","March","Spring","April","Spring","May","Spring","June","Summer","July","Summer","August","Summer","September","Fall","October","Fall","November","Fall","December","Winter")</f>
        <v>Summer</v>
      </c>
      <c r="S426" s="13" t="s">
        <v>15</v>
      </c>
    </row>
    <row r="427" spans="2:19" x14ac:dyDescent="0.25">
      <c r="B427" s="14" t="s">
        <v>9</v>
      </c>
      <c r="C427" s="1" t="s">
        <v>16</v>
      </c>
      <c r="D427" s="4" t="s">
        <v>29</v>
      </c>
      <c r="E427" s="4" t="s">
        <v>35</v>
      </c>
      <c r="F427" s="11">
        <v>567</v>
      </c>
      <c r="G427" s="8">
        <v>120</v>
      </c>
      <c r="H427" s="8">
        <v>125</v>
      </c>
      <c r="I427" s="8">
        <v>70875</v>
      </c>
      <c r="J427" s="8">
        <v>6378.75</v>
      </c>
      <c r="K427" s="8">
        <v>64496.25</v>
      </c>
      <c r="L427" s="8">
        <v>68040</v>
      </c>
      <c r="M427" s="8">
        <v>-3543.75</v>
      </c>
      <c r="N427" s="25">
        <f>financials[[#This Row],[Profit]]/financials[[#This Row],[ Sales]]</f>
        <v>-5.4945054945054944E-2</v>
      </c>
      <c r="O427" s="3">
        <v>41883</v>
      </c>
      <c r="P427" s="5">
        <v>9</v>
      </c>
      <c r="Q427" s="4" t="str">
        <f>TEXT(financials[[#This Row],[Date]],"MMMM")</f>
        <v>September</v>
      </c>
      <c r="R427" s="5" t="str">
        <f>_xlfn.SWITCH(financials[[#This Row],[Month Name]],"January","Winter","February","Winter","March","Spring","April","Spring","May","Spring","June","Summer","July","Summer","August","Summer","September","Fall","October","Fall","November","Fall","December","Winter")</f>
        <v>Fall</v>
      </c>
      <c r="S427" s="13" t="s">
        <v>15</v>
      </c>
    </row>
    <row r="428" spans="2:19" x14ac:dyDescent="0.25">
      <c r="B428" s="14" t="s">
        <v>9</v>
      </c>
      <c r="C428" s="1" t="s">
        <v>20</v>
      </c>
      <c r="D428" s="4" t="s">
        <v>29</v>
      </c>
      <c r="E428" s="4" t="s">
        <v>35</v>
      </c>
      <c r="F428" s="11">
        <v>2110</v>
      </c>
      <c r="G428" s="8">
        <v>120</v>
      </c>
      <c r="H428" s="8">
        <v>125</v>
      </c>
      <c r="I428" s="8">
        <v>263750</v>
      </c>
      <c r="J428" s="8">
        <v>23737.5</v>
      </c>
      <c r="K428" s="8">
        <v>240012.5</v>
      </c>
      <c r="L428" s="8">
        <v>253200</v>
      </c>
      <c r="M428" s="8">
        <v>-13187.5</v>
      </c>
      <c r="N428" s="25">
        <f>financials[[#This Row],[Profit]]/financials[[#This Row],[ Sales]]</f>
        <v>-5.4945054945054944E-2</v>
      </c>
      <c r="O428" s="3">
        <v>41883</v>
      </c>
      <c r="P428" s="5">
        <v>9</v>
      </c>
      <c r="Q428" s="4" t="str">
        <f>TEXT(financials[[#This Row],[Date]],"MMMM")</f>
        <v>September</v>
      </c>
      <c r="R428" s="5" t="str">
        <f>_xlfn.SWITCH(financials[[#This Row],[Month Name]],"January","Winter","February","Winter","March","Spring","April","Spring","May","Spring","June","Summer","July","Summer","August","Summer","September","Fall","October","Fall","November","Fall","December","Winter")</f>
        <v>Fall</v>
      </c>
      <c r="S428" s="13" t="s">
        <v>15</v>
      </c>
    </row>
    <row r="429" spans="2:19" x14ac:dyDescent="0.25">
      <c r="B429" s="14" t="s">
        <v>10</v>
      </c>
      <c r="C429" s="1" t="s">
        <v>16</v>
      </c>
      <c r="D429" s="4" t="s">
        <v>29</v>
      </c>
      <c r="E429" s="4" t="s">
        <v>35</v>
      </c>
      <c r="F429" s="11">
        <v>1269</v>
      </c>
      <c r="G429" s="8">
        <v>120</v>
      </c>
      <c r="H429" s="8">
        <v>350</v>
      </c>
      <c r="I429" s="8">
        <v>444150</v>
      </c>
      <c r="J429" s="8">
        <v>39973.5</v>
      </c>
      <c r="K429" s="8">
        <v>404176.5</v>
      </c>
      <c r="L429" s="8">
        <v>329940</v>
      </c>
      <c r="M429" s="8">
        <v>74236.5</v>
      </c>
      <c r="N429" s="25">
        <f>financials[[#This Row],[Profit]]/financials[[#This Row],[ Sales]]</f>
        <v>0.18367346938775511</v>
      </c>
      <c r="O429" s="3">
        <v>41913</v>
      </c>
      <c r="P429" s="5">
        <v>10</v>
      </c>
      <c r="Q429" s="4" t="str">
        <f>TEXT(financials[[#This Row],[Date]],"MMMM")</f>
        <v>October</v>
      </c>
      <c r="R429" s="5" t="str">
        <f>_xlfn.SWITCH(financials[[#This Row],[Month Name]],"January","Winter","February","Winter","March","Spring","April","Spring","May","Spring","June","Summer","July","Summer","August","Summer","September","Fall","October","Fall","November","Fall","December","Winter")</f>
        <v>Fall</v>
      </c>
      <c r="S429" s="13" t="s">
        <v>15</v>
      </c>
    </row>
    <row r="430" spans="2:19" x14ac:dyDescent="0.25">
      <c r="B430" s="14" t="s">
        <v>11</v>
      </c>
      <c r="C430" s="1" t="s">
        <v>17</v>
      </c>
      <c r="D430" s="4" t="s">
        <v>30</v>
      </c>
      <c r="E430" s="4" t="s">
        <v>35</v>
      </c>
      <c r="F430" s="11">
        <v>1956</v>
      </c>
      <c r="G430" s="8">
        <v>250</v>
      </c>
      <c r="H430" s="8">
        <v>12</v>
      </c>
      <c r="I430" s="8">
        <v>23472</v>
      </c>
      <c r="J430" s="8">
        <v>2112.48</v>
      </c>
      <c r="K430" s="8">
        <v>21359.52</v>
      </c>
      <c r="L430" s="8">
        <v>5868</v>
      </c>
      <c r="M430" s="8">
        <v>15491.52</v>
      </c>
      <c r="N430" s="25">
        <f>financials[[#This Row],[Profit]]/financials[[#This Row],[ Sales]]</f>
        <v>0.72527472527472525</v>
      </c>
      <c r="O430" s="3">
        <v>41640</v>
      </c>
      <c r="P430" s="5">
        <v>1</v>
      </c>
      <c r="Q430" s="4" t="str">
        <f>TEXT(financials[[#This Row],[Date]],"MMMM")</f>
        <v>January</v>
      </c>
      <c r="R430" s="5" t="str">
        <f>_xlfn.SWITCH(financials[[#This Row],[Month Name]],"January","Winter","February","Winter","March","Spring","April","Spring","May","Spring","June","Summer","July","Summer","August","Summer","September","Fall","October","Fall","November","Fall","December","Winter")</f>
        <v>Winter</v>
      </c>
      <c r="S430" s="13" t="s">
        <v>15</v>
      </c>
    </row>
    <row r="431" spans="2:19" x14ac:dyDescent="0.25">
      <c r="B431" s="14" t="s">
        <v>7</v>
      </c>
      <c r="C431" s="1" t="s">
        <v>19</v>
      </c>
      <c r="D431" s="4" t="s">
        <v>30</v>
      </c>
      <c r="E431" s="4" t="s">
        <v>35</v>
      </c>
      <c r="F431" s="11">
        <v>2659</v>
      </c>
      <c r="G431" s="8">
        <v>250</v>
      </c>
      <c r="H431" s="8">
        <v>300</v>
      </c>
      <c r="I431" s="8">
        <v>797700</v>
      </c>
      <c r="J431" s="8">
        <v>71793</v>
      </c>
      <c r="K431" s="8">
        <v>725907</v>
      </c>
      <c r="L431" s="8">
        <v>664750</v>
      </c>
      <c r="M431" s="8">
        <v>61157</v>
      </c>
      <c r="N431" s="25">
        <f>financials[[#This Row],[Profit]]/financials[[#This Row],[ Sales]]</f>
        <v>8.4249084249084255E-2</v>
      </c>
      <c r="O431" s="3">
        <v>41671</v>
      </c>
      <c r="P431" s="5">
        <v>2</v>
      </c>
      <c r="Q431" s="4" t="str">
        <f>TEXT(financials[[#This Row],[Date]],"MMMM")</f>
        <v>February</v>
      </c>
      <c r="R431" s="5" t="str">
        <f>_xlfn.SWITCH(financials[[#This Row],[Month Name]],"January","Winter","February","Winter","March","Spring","April","Spring","May","Spring","June","Summer","July","Summer","August","Summer","September","Fall","October","Fall","November","Fall","December","Winter")</f>
        <v>Winter</v>
      </c>
      <c r="S431" s="13" t="s">
        <v>15</v>
      </c>
    </row>
    <row r="432" spans="2:19" x14ac:dyDescent="0.25">
      <c r="B432" s="14" t="s">
        <v>10</v>
      </c>
      <c r="C432" s="1" t="s">
        <v>17</v>
      </c>
      <c r="D432" s="4" t="s">
        <v>30</v>
      </c>
      <c r="E432" s="4" t="s">
        <v>35</v>
      </c>
      <c r="F432" s="11">
        <v>1351.5</v>
      </c>
      <c r="G432" s="8">
        <v>250</v>
      </c>
      <c r="H432" s="8">
        <v>350</v>
      </c>
      <c r="I432" s="8">
        <v>473025</v>
      </c>
      <c r="J432" s="8">
        <v>42572.25</v>
      </c>
      <c r="K432" s="8">
        <v>430452.75</v>
      </c>
      <c r="L432" s="8">
        <v>351390</v>
      </c>
      <c r="M432" s="8">
        <v>79062.75</v>
      </c>
      <c r="N432" s="25">
        <f>financials[[#This Row],[Profit]]/financials[[#This Row],[ Sales]]</f>
        <v>0.18367346938775511</v>
      </c>
      <c r="O432" s="3">
        <v>41730</v>
      </c>
      <c r="P432" s="5">
        <v>4</v>
      </c>
      <c r="Q432" s="4" t="str">
        <f>TEXT(financials[[#This Row],[Date]],"MMMM")</f>
        <v>April</v>
      </c>
      <c r="R432" s="5" t="str">
        <f>_xlfn.SWITCH(financials[[#This Row],[Month Name]],"January","Winter","February","Winter","March","Spring","April","Spring","May","Spring","June","Summer","July","Summer","August","Summer","September","Fall","October","Fall","November","Fall","December","Winter")</f>
        <v>Spring</v>
      </c>
      <c r="S432" s="13" t="s">
        <v>15</v>
      </c>
    </row>
    <row r="433" spans="2:19" x14ac:dyDescent="0.25">
      <c r="B433" s="14" t="s">
        <v>11</v>
      </c>
      <c r="C433" s="1" t="s">
        <v>19</v>
      </c>
      <c r="D433" s="4" t="s">
        <v>30</v>
      </c>
      <c r="E433" s="4" t="s">
        <v>35</v>
      </c>
      <c r="F433" s="11">
        <v>880</v>
      </c>
      <c r="G433" s="8">
        <v>250</v>
      </c>
      <c r="H433" s="8">
        <v>12</v>
      </c>
      <c r="I433" s="8">
        <v>10560</v>
      </c>
      <c r="J433" s="8">
        <v>950.4</v>
      </c>
      <c r="K433" s="8">
        <v>9609.6</v>
      </c>
      <c r="L433" s="8">
        <v>2640</v>
      </c>
      <c r="M433" s="8">
        <v>6969.6</v>
      </c>
      <c r="N433" s="25">
        <f>financials[[#This Row],[Profit]]/financials[[#This Row],[ Sales]]</f>
        <v>0.72527472527472525</v>
      </c>
      <c r="O433" s="3">
        <v>41760</v>
      </c>
      <c r="P433" s="5">
        <v>5</v>
      </c>
      <c r="Q433" s="4" t="str">
        <f>TEXT(financials[[#This Row],[Date]],"MMMM")</f>
        <v>May</v>
      </c>
      <c r="R433" s="5" t="str">
        <f>_xlfn.SWITCH(financials[[#This Row],[Month Name]],"January","Winter","February","Winter","March","Spring","April","Spring","May","Spring","June","Summer","July","Summer","August","Summer","September","Fall","October","Fall","November","Fall","December","Winter")</f>
        <v>Spring</v>
      </c>
      <c r="S433" s="13" t="s">
        <v>15</v>
      </c>
    </row>
    <row r="434" spans="2:19" x14ac:dyDescent="0.25">
      <c r="B434" s="14" t="s">
        <v>7</v>
      </c>
      <c r="C434" s="1" t="s">
        <v>17</v>
      </c>
      <c r="D434" s="4" t="s">
        <v>30</v>
      </c>
      <c r="E434" s="4" t="s">
        <v>35</v>
      </c>
      <c r="F434" s="11">
        <v>1867</v>
      </c>
      <c r="G434" s="8">
        <v>250</v>
      </c>
      <c r="H434" s="8">
        <v>300</v>
      </c>
      <c r="I434" s="8">
        <v>560100</v>
      </c>
      <c r="J434" s="8">
        <v>50409</v>
      </c>
      <c r="K434" s="8">
        <v>509691</v>
      </c>
      <c r="L434" s="8">
        <v>466750</v>
      </c>
      <c r="M434" s="8">
        <v>42941</v>
      </c>
      <c r="N434" s="25">
        <f>financials[[#This Row],[Profit]]/financials[[#This Row],[ Sales]]</f>
        <v>8.4249084249084255E-2</v>
      </c>
      <c r="O434" s="3">
        <v>41883</v>
      </c>
      <c r="P434" s="5">
        <v>9</v>
      </c>
      <c r="Q434" s="4" t="str">
        <f>TEXT(financials[[#This Row],[Date]],"MMMM")</f>
        <v>September</v>
      </c>
      <c r="R434" s="5" t="str">
        <f>_xlfn.SWITCH(financials[[#This Row],[Month Name]],"January","Winter","February","Winter","March","Spring","April","Spring","May","Spring","June","Summer","July","Summer","August","Summer","September","Fall","October","Fall","November","Fall","December","Winter")</f>
        <v>Fall</v>
      </c>
      <c r="S434" s="13" t="s">
        <v>15</v>
      </c>
    </row>
    <row r="435" spans="2:19" x14ac:dyDescent="0.25">
      <c r="B435" s="14" t="s">
        <v>11</v>
      </c>
      <c r="C435" s="1" t="s">
        <v>18</v>
      </c>
      <c r="D435" s="4" t="s">
        <v>30</v>
      </c>
      <c r="E435" s="4" t="s">
        <v>35</v>
      </c>
      <c r="F435" s="11">
        <v>2234</v>
      </c>
      <c r="G435" s="8">
        <v>250</v>
      </c>
      <c r="H435" s="8">
        <v>12</v>
      </c>
      <c r="I435" s="8">
        <v>26808</v>
      </c>
      <c r="J435" s="8">
        <v>2412.7199999999998</v>
      </c>
      <c r="K435" s="8">
        <v>24395.279999999999</v>
      </c>
      <c r="L435" s="8">
        <v>6702</v>
      </c>
      <c r="M435" s="8">
        <v>17693.28</v>
      </c>
      <c r="N435" s="25">
        <f>financials[[#This Row],[Profit]]/financials[[#This Row],[ Sales]]</f>
        <v>0.72527472527472525</v>
      </c>
      <c r="O435" s="3">
        <v>41518</v>
      </c>
      <c r="P435" s="5">
        <v>9</v>
      </c>
      <c r="Q435" s="4" t="str">
        <f>TEXT(financials[[#This Row],[Date]],"MMMM")</f>
        <v>September</v>
      </c>
      <c r="R435" s="5" t="str">
        <f>_xlfn.SWITCH(financials[[#This Row],[Month Name]],"January","Winter","February","Winter","March","Spring","April","Spring","May","Spring","June","Summer","July","Summer","August","Summer","September","Fall","October","Fall","November","Fall","December","Winter")</f>
        <v>Fall</v>
      </c>
      <c r="S435" s="13" t="s">
        <v>14</v>
      </c>
    </row>
    <row r="436" spans="2:19" x14ac:dyDescent="0.25">
      <c r="B436" s="14" t="s">
        <v>8</v>
      </c>
      <c r="C436" s="1" t="s">
        <v>18</v>
      </c>
      <c r="D436" s="4" t="s">
        <v>30</v>
      </c>
      <c r="E436" s="4" t="s">
        <v>35</v>
      </c>
      <c r="F436" s="11">
        <v>1227</v>
      </c>
      <c r="G436" s="8">
        <v>250</v>
      </c>
      <c r="H436" s="8">
        <v>15</v>
      </c>
      <c r="I436" s="8">
        <v>18405</v>
      </c>
      <c r="J436" s="8">
        <v>1656.45</v>
      </c>
      <c r="K436" s="8">
        <v>16748.55</v>
      </c>
      <c r="L436" s="8">
        <v>12270</v>
      </c>
      <c r="M436" s="8">
        <v>4478.5499999999993</v>
      </c>
      <c r="N436" s="25">
        <f>financials[[#This Row],[Profit]]/financials[[#This Row],[ Sales]]</f>
        <v>0.26739926739926739</v>
      </c>
      <c r="O436" s="3">
        <v>41913</v>
      </c>
      <c r="P436" s="5">
        <v>10</v>
      </c>
      <c r="Q436" s="4" t="str">
        <f>TEXT(financials[[#This Row],[Date]],"MMMM")</f>
        <v>October</v>
      </c>
      <c r="R436" s="5" t="str">
        <f>_xlfn.SWITCH(financials[[#This Row],[Month Name]],"January","Winter","February","Winter","March","Spring","April","Spring","May","Spring","June","Summer","July","Summer","August","Summer","September","Fall","October","Fall","November","Fall","December","Winter")</f>
        <v>Fall</v>
      </c>
      <c r="S436" s="13" t="s">
        <v>15</v>
      </c>
    </row>
    <row r="437" spans="2:19" x14ac:dyDescent="0.25">
      <c r="B437" s="14" t="s">
        <v>9</v>
      </c>
      <c r="C437" s="1" t="s">
        <v>20</v>
      </c>
      <c r="D437" s="4" t="s">
        <v>30</v>
      </c>
      <c r="E437" s="4" t="s">
        <v>35</v>
      </c>
      <c r="F437" s="11">
        <v>877</v>
      </c>
      <c r="G437" s="8">
        <v>250</v>
      </c>
      <c r="H437" s="8">
        <v>125</v>
      </c>
      <c r="I437" s="8">
        <v>109625</v>
      </c>
      <c r="J437" s="8">
        <v>9866.25</v>
      </c>
      <c r="K437" s="8">
        <v>99758.75</v>
      </c>
      <c r="L437" s="8">
        <v>105240</v>
      </c>
      <c r="M437" s="8">
        <v>-5481.25</v>
      </c>
      <c r="N437" s="25">
        <f>financials[[#This Row],[Profit]]/financials[[#This Row],[ Sales]]</f>
        <v>-5.4945054945054944E-2</v>
      </c>
      <c r="O437" s="3">
        <v>41944</v>
      </c>
      <c r="P437" s="5">
        <v>11</v>
      </c>
      <c r="Q437" s="4" t="str">
        <f>TEXT(financials[[#This Row],[Date]],"MMMM")</f>
        <v>November</v>
      </c>
      <c r="R437" s="5" t="str">
        <f>_xlfn.SWITCH(financials[[#This Row],[Month Name]],"January","Winter","February","Winter","March","Spring","April","Spring","May","Spring","June","Summer","July","Summer","August","Summer","September","Fall","October","Fall","November","Fall","December","Winter")</f>
        <v>Fall</v>
      </c>
      <c r="S437" s="13" t="s">
        <v>15</v>
      </c>
    </row>
    <row r="438" spans="2:19" x14ac:dyDescent="0.25">
      <c r="B438" s="14" t="s">
        <v>10</v>
      </c>
      <c r="C438" s="1" t="s">
        <v>17</v>
      </c>
      <c r="D438" s="4" t="s">
        <v>31</v>
      </c>
      <c r="E438" s="4" t="s">
        <v>35</v>
      </c>
      <c r="F438" s="11">
        <v>2071</v>
      </c>
      <c r="G438" s="8">
        <v>260</v>
      </c>
      <c r="H438" s="8">
        <v>350</v>
      </c>
      <c r="I438" s="8">
        <v>724850</v>
      </c>
      <c r="J438" s="8">
        <v>65236.5</v>
      </c>
      <c r="K438" s="8">
        <v>659613.5</v>
      </c>
      <c r="L438" s="8">
        <v>538460</v>
      </c>
      <c r="M438" s="8">
        <v>121153.5</v>
      </c>
      <c r="N438" s="25">
        <f>financials[[#This Row],[Profit]]/financials[[#This Row],[ Sales]]</f>
        <v>0.18367346938775511</v>
      </c>
      <c r="O438" s="3">
        <v>41883</v>
      </c>
      <c r="P438" s="5">
        <v>9</v>
      </c>
      <c r="Q438" s="4" t="str">
        <f>TEXT(financials[[#This Row],[Date]],"MMMM")</f>
        <v>September</v>
      </c>
      <c r="R438" s="5" t="str">
        <f>_xlfn.SWITCH(financials[[#This Row],[Month Name]],"January","Winter","February","Winter","March","Spring","April","Spring","May","Spring","June","Summer","July","Summer","August","Summer","September","Fall","October","Fall","November","Fall","December","Winter")</f>
        <v>Fall</v>
      </c>
      <c r="S438" s="13" t="s">
        <v>15</v>
      </c>
    </row>
    <row r="439" spans="2:19" x14ac:dyDescent="0.25">
      <c r="B439" s="14" t="s">
        <v>10</v>
      </c>
      <c r="C439" s="1" t="s">
        <v>16</v>
      </c>
      <c r="D439" s="4" t="s">
        <v>31</v>
      </c>
      <c r="E439" s="4" t="s">
        <v>35</v>
      </c>
      <c r="F439" s="11">
        <v>1269</v>
      </c>
      <c r="G439" s="8">
        <v>260</v>
      </c>
      <c r="H439" s="8">
        <v>350</v>
      </c>
      <c r="I439" s="8">
        <v>444150</v>
      </c>
      <c r="J439" s="8">
        <v>39973.5</v>
      </c>
      <c r="K439" s="8">
        <v>404176.5</v>
      </c>
      <c r="L439" s="8">
        <v>329940</v>
      </c>
      <c r="M439" s="8">
        <v>74236.5</v>
      </c>
      <c r="N439" s="25">
        <f>financials[[#This Row],[Profit]]/financials[[#This Row],[ Sales]]</f>
        <v>0.18367346938775511</v>
      </c>
      <c r="O439" s="3">
        <v>41913</v>
      </c>
      <c r="P439" s="5">
        <v>10</v>
      </c>
      <c r="Q439" s="4" t="str">
        <f>TEXT(financials[[#This Row],[Date]],"MMMM")</f>
        <v>October</v>
      </c>
      <c r="R439" s="5" t="str">
        <f>_xlfn.SWITCH(financials[[#This Row],[Month Name]],"January","Winter","February","Winter","March","Spring","April","Spring","May","Spring","June","Summer","July","Summer","August","Summer","September","Fall","October","Fall","November","Fall","December","Winter")</f>
        <v>Fall</v>
      </c>
      <c r="S439" s="13" t="s">
        <v>15</v>
      </c>
    </row>
    <row r="440" spans="2:19" x14ac:dyDescent="0.25">
      <c r="B440" s="14" t="s">
        <v>8</v>
      </c>
      <c r="C440" s="1" t="s">
        <v>19</v>
      </c>
      <c r="D440" s="4" t="s">
        <v>31</v>
      </c>
      <c r="E440" s="4" t="s">
        <v>35</v>
      </c>
      <c r="F440" s="11">
        <v>970</v>
      </c>
      <c r="G440" s="8">
        <v>260</v>
      </c>
      <c r="H440" s="8">
        <v>15</v>
      </c>
      <c r="I440" s="8">
        <v>14550</v>
      </c>
      <c r="J440" s="8">
        <v>1309.5</v>
      </c>
      <c r="K440" s="8">
        <v>13240.5</v>
      </c>
      <c r="L440" s="8">
        <v>9700</v>
      </c>
      <c r="M440" s="8">
        <v>3540.5</v>
      </c>
      <c r="N440" s="25">
        <f>financials[[#This Row],[Profit]]/financials[[#This Row],[ Sales]]</f>
        <v>0.26739926739926739</v>
      </c>
      <c r="O440" s="3">
        <v>41579</v>
      </c>
      <c r="P440" s="5">
        <v>11</v>
      </c>
      <c r="Q440" s="4" t="str">
        <f>TEXT(financials[[#This Row],[Date]],"MMMM")</f>
        <v>November</v>
      </c>
      <c r="R440" s="5" t="str">
        <f>_xlfn.SWITCH(financials[[#This Row],[Month Name]],"January","Winter","February","Winter","March","Spring","April","Spring","May","Spring","June","Summer","July","Summer","August","Summer","September","Fall","October","Fall","November","Fall","December","Winter")</f>
        <v>Fall</v>
      </c>
      <c r="S440" s="13" t="s">
        <v>14</v>
      </c>
    </row>
    <row r="441" spans="2:19" x14ac:dyDescent="0.25">
      <c r="B441" s="14" t="s">
        <v>10</v>
      </c>
      <c r="C441" s="1" t="s">
        <v>20</v>
      </c>
      <c r="D441" s="4" t="s">
        <v>31</v>
      </c>
      <c r="E441" s="4" t="s">
        <v>35</v>
      </c>
      <c r="F441" s="11">
        <v>1694</v>
      </c>
      <c r="G441" s="8">
        <v>260</v>
      </c>
      <c r="H441" s="8">
        <v>20</v>
      </c>
      <c r="I441" s="8">
        <v>33880</v>
      </c>
      <c r="J441" s="8">
        <v>3049.2</v>
      </c>
      <c r="K441" s="8">
        <v>30830.799999999999</v>
      </c>
      <c r="L441" s="8">
        <v>16940</v>
      </c>
      <c r="M441" s="8">
        <v>13890.8</v>
      </c>
      <c r="N441" s="25">
        <f>financials[[#This Row],[Profit]]/financials[[#This Row],[ Sales]]</f>
        <v>0.45054945054945056</v>
      </c>
      <c r="O441" s="3">
        <v>41944</v>
      </c>
      <c r="P441" s="5">
        <v>11</v>
      </c>
      <c r="Q441" s="4" t="str">
        <f>TEXT(financials[[#This Row],[Date]],"MMMM")</f>
        <v>November</v>
      </c>
      <c r="R441" s="5" t="str">
        <f>_xlfn.SWITCH(financials[[#This Row],[Month Name]],"January","Winter","February","Winter","March","Spring","April","Spring","May","Spring","June","Summer","July","Summer","August","Summer","September","Fall","October","Fall","November","Fall","December","Winter")</f>
        <v>Fall</v>
      </c>
      <c r="S441" s="13" t="s">
        <v>15</v>
      </c>
    </row>
    <row r="442" spans="2:19" x14ac:dyDescent="0.25">
      <c r="B442" s="14" t="s">
        <v>10</v>
      </c>
      <c r="C442" s="1" t="s">
        <v>19</v>
      </c>
      <c r="D442" s="4" t="s">
        <v>26</v>
      </c>
      <c r="E442" s="4" t="s">
        <v>35</v>
      </c>
      <c r="F442" s="11">
        <v>663</v>
      </c>
      <c r="G442" s="8">
        <v>3</v>
      </c>
      <c r="H442" s="8">
        <v>20</v>
      </c>
      <c r="I442" s="8">
        <v>13260</v>
      </c>
      <c r="J442" s="8">
        <v>1193.4000000000001</v>
      </c>
      <c r="K442" s="8">
        <v>12066.6</v>
      </c>
      <c r="L442" s="8">
        <v>6630</v>
      </c>
      <c r="M442" s="8">
        <v>5436.6</v>
      </c>
      <c r="N442" s="25">
        <f>financials[[#This Row],[Profit]]/financials[[#This Row],[ Sales]]</f>
        <v>0.45054945054945056</v>
      </c>
      <c r="O442" s="3">
        <v>41760</v>
      </c>
      <c r="P442" s="5">
        <v>5</v>
      </c>
      <c r="Q442" s="4" t="str">
        <f>TEXT(financials[[#This Row],[Date]],"MMMM")</f>
        <v>May</v>
      </c>
      <c r="R442" s="5" t="str">
        <f>_xlfn.SWITCH(financials[[#This Row],[Month Name]],"January","Winter","February","Winter","March","Spring","April","Spring","May","Spring","June","Summer","July","Summer","August","Summer","September","Fall","October","Fall","November","Fall","December","Winter")</f>
        <v>Spring</v>
      </c>
      <c r="S442" s="13" t="s">
        <v>15</v>
      </c>
    </row>
    <row r="443" spans="2:19" x14ac:dyDescent="0.25">
      <c r="B443" s="14" t="s">
        <v>10</v>
      </c>
      <c r="C443" s="1" t="s">
        <v>16</v>
      </c>
      <c r="D443" s="4" t="s">
        <v>26</v>
      </c>
      <c r="E443" s="4" t="s">
        <v>35</v>
      </c>
      <c r="F443" s="11">
        <v>819</v>
      </c>
      <c r="G443" s="8">
        <v>3</v>
      </c>
      <c r="H443" s="8">
        <v>7</v>
      </c>
      <c r="I443" s="8">
        <v>5733</v>
      </c>
      <c r="J443" s="8">
        <v>515.97</v>
      </c>
      <c r="K443" s="8">
        <v>5217.03</v>
      </c>
      <c r="L443" s="8">
        <v>4095</v>
      </c>
      <c r="M443" s="8">
        <v>1122.03</v>
      </c>
      <c r="N443" s="25">
        <f>financials[[#This Row],[Profit]]/financials[[#This Row],[ Sales]]</f>
        <v>0.21507064364207221</v>
      </c>
      <c r="O443" s="3">
        <v>41821</v>
      </c>
      <c r="P443" s="5">
        <v>7</v>
      </c>
      <c r="Q443" s="4" t="str">
        <f>TEXT(financials[[#This Row],[Date]],"MMMM")</f>
        <v>July</v>
      </c>
      <c r="R443" s="5" t="str">
        <f>_xlfn.SWITCH(financials[[#This Row],[Month Name]],"January","Winter","February","Winter","March","Spring","April","Spring","May","Spring","June","Summer","July","Summer","August","Summer","September","Fall","October","Fall","November","Fall","December","Winter")</f>
        <v>Summer</v>
      </c>
      <c r="S443" s="13" t="s">
        <v>15</v>
      </c>
    </row>
    <row r="444" spans="2:19" x14ac:dyDescent="0.25">
      <c r="B444" s="14" t="s">
        <v>11</v>
      </c>
      <c r="C444" s="1" t="s">
        <v>19</v>
      </c>
      <c r="D444" s="4" t="s">
        <v>26</v>
      </c>
      <c r="E444" s="4" t="s">
        <v>35</v>
      </c>
      <c r="F444" s="11">
        <v>1580</v>
      </c>
      <c r="G444" s="8">
        <v>3</v>
      </c>
      <c r="H444" s="8">
        <v>12</v>
      </c>
      <c r="I444" s="8">
        <v>18960</v>
      </c>
      <c r="J444" s="8">
        <v>1706.4</v>
      </c>
      <c r="K444" s="8">
        <v>17253.599999999999</v>
      </c>
      <c r="L444" s="8">
        <v>4740</v>
      </c>
      <c r="M444" s="8">
        <v>12513.599999999999</v>
      </c>
      <c r="N444" s="25">
        <f>financials[[#This Row],[Profit]]/financials[[#This Row],[ Sales]]</f>
        <v>0.72527472527472525</v>
      </c>
      <c r="O444" s="3">
        <v>41883</v>
      </c>
      <c r="P444" s="5">
        <v>9</v>
      </c>
      <c r="Q444" s="4" t="str">
        <f>TEXT(financials[[#This Row],[Date]],"MMMM")</f>
        <v>September</v>
      </c>
      <c r="R444" s="5" t="str">
        <f>_xlfn.SWITCH(financials[[#This Row],[Month Name]],"January","Winter","February","Winter","March","Spring","April","Spring","May","Spring","June","Summer","July","Summer","August","Summer","September","Fall","October","Fall","November","Fall","December","Winter")</f>
        <v>Fall</v>
      </c>
      <c r="S444" s="13" t="s">
        <v>15</v>
      </c>
    </row>
    <row r="445" spans="2:19" x14ac:dyDescent="0.25">
      <c r="B445" s="14" t="s">
        <v>10</v>
      </c>
      <c r="C445" s="1" t="s">
        <v>20</v>
      </c>
      <c r="D445" s="4" t="s">
        <v>26</v>
      </c>
      <c r="E445" s="4" t="s">
        <v>35</v>
      </c>
      <c r="F445" s="11">
        <v>521</v>
      </c>
      <c r="G445" s="8">
        <v>3</v>
      </c>
      <c r="H445" s="8">
        <v>7</v>
      </c>
      <c r="I445" s="8">
        <v>3647</v>
      </c>
      <c r="J445" s="8">
        <v>328.23</v>
      </c>
      <c r="K445" s="8">
        <v>3318.77</v>
      </c>
      <c r="L445" s="8">
        <v>2605</v>
      </c>
      <c r="M445" s="8">
        <v>713.77</v>
      </c>
      <c r="N445" s="25">
        <f>financials[[#This Row],[Profit]]/financials[[#This Row],[ Sales]]</f>
        <v>0.21507064364207221</v>
      </c>
      <c r="O445" s="3">
        <v>41974</v>
      </c>
      <c r="P445" s="5">
        <v>12</v>
      </c>
      <c r="Q445" s="4" t="str">
        <f>TEXT(financials[[#This Row],[Date]],"MMMM")</f>
        <v>December</v>
      </c>
      <c r="R445" s="5" t="str">
        <f>_xlfn.SWITCH(financials[[#This Row],[Month Name]],"January","Winter","February","Winter","March","Spring","April","Spring","May","Spring","June","Summer","July","Summer","August","Summer","September","Fall","October","Fall","November","Fall","December","Winter")</f>
        <v>Winter</v>
      </c>
      <c r="S445" s="13" t="s">
        <v>15</v>
      </c>
    </row>
    <row r="446" spans="2:19" x14ac:dyDescent="0.25">
      <c r="B446" s="14" t="s">
        <v>10</v>
      </c>
      <c r="C446" s="1" t="s">
        <v>17</v>
      </c>
      <c r="D446" s="4" t="s">
        <v>28</v>
      </c>
      <c r="E446" s="4" t="s">
        <v>35</v>
      </c>
      <c r="F446" s="11">
        <v>973</v>
      </c>
      <c r="G446" s="8">
        <v>10</v>
      </c>
      <c r="H446" s="8">
        <v>20</v>
      </c>
      <c r="I446" s="8">
        <v>19460</v>
      </c>
      <c r="J446" s="8">
        <v>1751.4</v>
      </c>
      <c r="K446" s="8">
        <v>17708.599999999999</v>
      </c>
      <c r="L446" s="8">
        <v>9730</v>
      </c>
      <c r="M446" s="8">
        <v>7978.5999999999985</v>
      </c>
      <c r="N446" s="25">
        <f>financials[[#This Row],[Profit]]/financials[[#This Row],[ Sales]]</f>
        <v>0.4505494505494505</v>
      </c>
      <c r="O446" s="3">
        <v>41699</v>
      </c>
      <c r="P446" s="5">
        <v>3</v>
      </c>
      <c r="Q446" s="4" t="str">
        <f>TEXT(financials[[#This Row],[Date]],"MMMM")</f>
        <v>March</v>
      </c>
      <c r="R446" s="5" t="str">
        <f>_xlfn.SWITCH(financials[[#This Row],[Month Name]],"January","Winter","February","Winter","March","Spring","April","Spring","May","Spring","June","Summer","July","Summer","August","Summer","September","Fall","October","Fall","November","Fall","December","Winter")</f>
        <v>Spring</v>
      </c>
      <c r="S446" s="13" t="s">
        <v>15</v>
      </c>
    </row>
    <row r="447" spans="2:19" x14ac:dyDescent="0.25">
      <c r="B447" s="14" t="s">
        <v>10</v>
      </c>
      <c r="C447" s="1" t="s">
        <v>20</v>
      </c>
      <c r="D447" s="4" t="s">
        <v>28</v>
      </c>
      <c r="E447" s="4" t="s">
        <v>35</v>
      </c>
      <c r="F447" s="11">
        <v>1038</v>
      </c>
      <c r="G447" s="8">
        <v>10</v>
      </c>
      <c r="H447" s="8">
        <v>20</v>
      </c>
      <c r="I447" s="8">
        <v>20760</v>
      </c>
      <c r="J447" s="8">
        <v>1868.4</v>
      </c>
      <c r="K447" s="8">
        <v>18891.599999999999</v>
      </c>
      <c r="L447" s="8">
        <v>10380</v>
      </c>
      <c r="M447" s="8">
        <v>8511.5999999999985</v>
      </c>
      <c r="N447" s="25">
        <f>financials[[#This Row],[Profit]]/financials[[#This Row],[ Sales]]</f>
        <v>0.4505494505494505</v>
      </c>
      <c r="O447" s="3">
        <v>41791</v>
      </c>
      <c r="P447" s="5">
        <v>6</v>
      </c>
      <c r="Q447" s="4" t="str">
        <f>TEXT(financials[[#This Row],[Date]],"MMMM")</f>
        <v>June</v>
      </c>
      <c r="R447" s="5" t="str">
        <f>_xlfn.SWITCH(financials[[#This Row],[Month Name]],"January","Winter","February","Winter","March","Spring","April","Spring","May","Spring","June","Summer","July","Summer","August","Summer","September","Fall","October","Fall","November","Fall","December","Winter")</f>
        <v>Summer</v>
      </c>
      <c r="S447" s="13" t="s">
        <v>15</v>
      </c>
    </row>
    <row r="448" spans="2:19" x14ac:dyDescent="0.25">
      <c r="B448" s="14" t="s">
        <v>10</v>
      </c>
      <c r="C448" s="1" t="s">
        <v>19</v>
      </c>
      <c r="D448" s="4" t="s">
        <v>28</v>
      </c>
      <c r="E448" s="4" t="s">
        <v>35</v>
      </c>
      <c r="F448" s="11">
        <v>360</v>
      </c>
      <c r="G448" s="8">
        <v>10</v>
      </c>
      <c r="H448" s="8">
        <v>7</v>
      </c>
      <c r="I448" s="8">
        <v>2520</v>
      </c>
      <c r="J448" s="8">
        <v>226.8</v>
      </c>
      <c r="K448" s="8">
        <v>2293.1999999999998</v>
      </c>
      <c r="L448" s="8">
        <v>1800</v>
      </c>
      <c r="M448" s="8">
        <v>493.19999999999982</v>
      </c>
      <c r="N448" s="25">
        <f>financials[[#This Row],[Profit]]/financials[[#This Row],[ Sales]]</f>
        <v>0.21507064364207215</v>
      </c>
      <c r="O448" s="3">
        <v>41913</v>
      </c>
      <c r="P448" s="5">
        <v>10</v>
      </c>
      <c r="Q448" s="4" t="str">
        <f>TEXT(financials[[#This Row],[Date]],"MMMM")</f>
        <v>October</v>
      </c>
      <c r="R448" s="5" t="str">
        <f>_xlfn.SWITCH(financials[[#This Row],[Month Name]],"January","Winter","February","Winter","March","Spring","April","Spring","May","Spring","June","Summer","July","Summer","August","Summer","September","Fall","October","Fall","November","Fall","December","Winter")</f>
        <v>Fall</v>
      </c>
      <c r="S448" s="13" t="s">
        <v>15</v>
      </c>
    </row>
    <row r="449" spans="2:19" x14ac:dyDescent="0.25">
      <c r="B449" s="14" t="s">
        <v>11</v>
      </c>
      <c r="C449" s="1" t="s">
        <v>18</v>
      </c>
      <c r="D449" s="4" t="s">
        <v>29</v>
      </c>
      <c r="E449" s="4" t="s">
        <v>35</v>
      </c>
      <c r="F449" s="11">
        <v>1967</v>
      </c>
      <c r="G449" s="8">
        <v>120</v>
      </c>
      <c r="H449" s="8">
        <v>12</v>
      </c>
      <c r="I449" s="8">
        <v>23604</v>
      </c>
      <c r="J449" s="8">
        <v>2124.36</v>
      </c>
      <c r="K449" s="8">
        <v>21479.64</v>
      </c>
      <c r="L449" s="8">
        <v>5901</v>
      </c>
      <c r="M449" s="8">
        <v>15578.64</v>
      </c>
      <c r="N449" s="25">
        <f>financials[[#This Row],[Profit]]/financials[[#This Row],[ Sales]]</f>
        <v>0.72527472527472525</v>
      </c>
      <c r="O449" s="3">
        <v>41699</v>
      </c>
      <c r="P449" s="5">
        <v>3</v>
      </c>
      <c r="Q449" s="4" t="str">
        <f>TEXT(financials[[#This Row],[Date]],"MMMM")</f>
        <v>March</v>
      </c>
      <c r="R449" s="5" t="str">
        <f>_xlfn.SWITCH(financials[[#This Row],[Month Name]],"January","Winter","February","Winter","March","Spring","April","Spring","May","Spring","June","Summer","July","Summer","August","Summer","September","Fall","October","Fall","November","Fall","December","Winter")</f>
        <v>Spring</v>
      </c>
      <c r="S449" s="13" t="s">
        <v>15</v>
      </c>
    </row>
    <row r="450" spans="2:19" x14ac:dyDescent="0.25">
      <c r="B450" s="14" t="s">
        <v>8</v>
      </c>
      <c r="C450" s="1" t="s">
        <v>20</v>
      </c>
      <c r="D450" s="4" t="s">
        <v>29</v>
      </c>
      <c r="E450" s="4" t="s">
        <v>35</v>
      </c>
      <c r="F450" s="11">
        <v>2628</v>
      </c>
      <c r="G450" s="8">
        <v>120</v>
      </c>
      <c r="H450" s="8">
        <v>15</v>
      </c>
      <c r="I450" s="8">
        <v>39420</v>
      </c>
      <c r="J450" s="8">
        <v>3547.8</v>
      </c>
      <c r="K450" s="8">
        <v>35872.199999999997</v>
      </c>
      <c r="L450" s="8">
        <v>26280</v>
      </c>
      <c r="M450" s="8">
        <v>9592.1999999999971</v>
      </c>
      <c r="N450" s="25">
        <f>financials[[#This Row],[Profit]]/financials[[#This Row],[ Sales]]</f>
        <v>0.26739926739926734</v>
      </c>
      <c r="O450" s="3">
        <v>41730</v>
      </c>
      <c r="P450" s="5">
        <v>4</v>
      </c>
      <c r="Q450" s="4" t="str">
        <f>TEXT(financials[[#This Row],[Date]],"MMMM")</f>
        <v>April</v>
      </c>
      <c r="R450" s="5" t="str">
        <f>_xlfn.SWITCH(financials[[#This Row],[Month Name]],"January","Winter","February","Winter","March","Spring","April","Spring","May","Spring","June","Summer","July","Summer","August","Summer","September","Fall","October","Fall","November","Fall","December","Winter")</f>
        <v>Spring</v>
      </c>
      <c r="S450" s="13" t="s">
        <v>15</v>
      </c>
    </row>
    <row r="451" spans="2:19" x14ac:dyDescent="0.25">
      <c r="B451" s="14" t="s">
        <v>10</v>
      </c>
      <c r="C451" s="1" t="s">
        <v>19</v>
      </c>
      <c r="D451" s="4" t="s">
        <v>30</v>
      </c>
      <c r="E451" s="4" t="s">
        <v>35</v>
      </c>
      <c r="F451" s="11">
        <v>360</v>
      </c>
      <c r="G451" s="8">
        <v>250</v>
      </c>
      <c r="H451" s="8">
        <v>7</v>
      </c>
      <c r="I451" s="8">
        <v>2520</v>
      </c>
      <c r="J451" s="8">
        <v>226.8</v>
      </c>
      <c r="K451" s="8">
        <v>2293.1999999999998</v>
      </c>
      <c r="L451" s="8">
        <v>1800</v>
      </c>
      <c r="M451" s="8">
        <v>493.19999999999982</v>
      </c>
      <c r="N451" s="25">
        <f>financials[[#This Row],[Profit]]/financials[[#This Row],[ Sales]]</f>
        <v>0.21507064364207215</v>
      </c>
      <c r="O451" s="3">
        <v>41913</v>
      </c>
      <c r="P451" s="5">
        <v>10</v>
      </c>
      <c r="Q451" s="4" t="str">
        <f>TEXT(financials[[#This Row],[Date]],"MMMM")</f>
        <v>October</v>
      </c>
      <c r="R451" s="5" t="str">
        <f>_xlfn.SWITCH(financials[[#This Row],[Month Name]],"January","Winter","February","Winter","March","Spring","April","Spring","May","Spring","June","Summer","July","Summer","August","Summer","September","Fall","October","Fall","November","Fall","December","Winter")</f>
        <v>Fall</v>
      </c>
      <c r="S451" s="13" t="s">
        <v>15</v>
      </c>
    </row>
    <row r="452" spans="2:19" x14ac:dyDescent="0.25">
      <c r="B452" s="14" t="s">
        <v>10</v>
      </c>
      <c r="C452" s="1" t="s">
        <v>18</v>
      </c>
      <c r="D452" s="4" t="s">
        <v>30</v>
      </c>
      <c r="E452" s="4" t="s">
        <v>35</v>
      </c>
      <c r="F452" s="11">
        <v>2682</v>
      </c>
      <c r="G452" s="8">
        <v>250</v>
      </c>
      <c r="H452" s="8">
        <v>20</v>
      </c>
      <c r="I452" s="8">
        <v>53640</v>
      </c>
      <c r="J452" s="8">
        <v>4827.6000000000004</v>
      </c>
      <c r="K452" s="8">
        <v>48812.4</v>
      </c>
      <c r="L452" s="8">
        <v>26820</v>
      </c>
      <c r="M452" s="8">
        <v>21992.400000000001</v>
      </c>
      <c r="N452" s="25">
        <f>financials[[#This Row],[Profit]]/financials[[#This Row],[ Sales]]</f>
        <v>0.45054945054945056</v>
      </c>
      <c r="O452" s="3">
        <v>41579</v>
      </c>
      <c r="P452" s="5">
        <v>11</v>
      </c>
      <c r="Q452" s="4" t="str">
        <f>TEXT(financials[[#This Row],[Date]],"MMMM")</f>
        <v>November</v>
      </c>
      <c r="R452" s="5" t="str">
        <f>_xlfn.SWITCH(financials[[#This Row],[Month Name]],"January","Winter","February","Winter","March","Spring","April","Spring","May","Spring","June","Summer","July","Summer","August","Summer","September","Fall","October","Fall","November","Fall","December","Winter")</f>
        <v>Fall</v>
      </c>
      <c r="S452" s="13" t="s">
        <v>14</v>
      </c>
    </row>
    <row r="453" spans="2:19" x14ac:dyDescent="0.25">
      <c r="B453" s="14" t="s">
        <v>10</v>
      </c>
      <c r="C453" s="1" t="s">
        <v>20</v>
      </c>
      <c r="D453" s="4" t="s">
        <v>30</v>
      </c>
      <c r="E453" s="4" t="s">
        <v>35</v>
      </c>
      <c r="F453" s="11">
        <v>521</v>
      </c>
      <c r="G453" s="8">
        <v>250</v>
      </c>
      <c r="H453" s="8">
        <v>7</v>
      </c>
      <c r="I453" s="8">
        <v>3647</v>
      </c>
      <c r="J453" s="8">
        <v>328.23</v>
      </c>
      <c r="K453" s="8">
        <v>3318.77</v>
      </c>
      <c r="L453" s="8">
        <v>2605</v>
      </c>
      <c r="M453" s="8">
        <v>713.77</v>
      </c>
      <c r="N453" s="25">
        <f>financials[[#This Row],[Profit]]/financials[[#This Row],[ Sales]]</f>
        <v>0.21507064364207221</v>
      </c>
      <c r="O453" s="3">
        <v>41974</v>
      </c>
      <c r="P453" s="5">
        <v>12</v>
      </c>
      <c r="Q453" s="4" t="str">
        <f>TEXT(financials[[#This Row],[Date]],"MMMM")</f>
        <v>December</v>
      </c>
      <c r="R453" s="5" t="str">
        <f>_xlfn.SWITCH(financials[[#This Row],[Month Name]],"January","Winter","February","Winter","March","Spring","April","Spring","May","Spring","June","Summer","July","Summer","August","Summer","September","Fall","October","Fall","November","Fall","December","Winter")</f>
        <v>Winter</v>
      </c>
      <c r="S453" s="13" t="s">
        <v>15</v>
      </c>
    </row>
    <row r="454" spans="2:19" x14ac:dyDescent="0.25">
      <c r="B454" s="14" t="s">
        <v>10</v>
      </c>
      <c r="C454" s="1" t="s">
        <v>20</v>
      </c>
      <c r="D454" s="4" t="s">
        <v>31</v>
      </c>
      <c r="E454" s="4" t="s">
        <v>35</v>
      </c>
      <c r="F454" s="11">
        <v>1038</v>
      </c>
      <c r="G454" s="8">
        <v>260</v>
      </c>
      <c r="H454" s="8">
        <v>20</v>
      </c>
      <c r="I454" s="8">
        <v>20760</v>
      </c>
      <c r="J454" s="8">
        <v>1868.4</v>
      </c>
      <c r="K454" s="8">
        <v>18891.599999999999</v>
      </c>
      <c r="L454" s="8">
        <v>10380</v>
      </c>
      <c r="M454" s="8">
        <v>8511.5999999999985</v>
      </c>
      <c r="N454" s="25">
        <f>financials[[#This Row],[Profit]]/financials[[#This Row],[ Sales]]</f>
        <v>0.4505494505494505</v>
      </c>
      <c r="O454" s="3">
        <v>41791</v>
      </c>
      <c r="P454" s="5">
        <v>6</v>
      </c>
      <c r="Q454" s="4" t="str">
        <f>TEXT(financials[[#This Row],[Date]],"MMMM")</f>
        <v>June</v>
      </c>
      <c r="R454" s="5" t="str">
        <f>_xlfn.SWITCH(financials[[#This Row],[Month Name]],"January","Winter","February","Winter","March","Spring","April","Spring","May","Spring","June","Summer","July","Summer","August","Summer","September","Fall","October","Fall","November","Fall","December","Winter")</f>
        <v>Summer</v>
      </c>
      <c r="S454" s="13" t="s">
        <v>15</v>
      </c>
    </row>
    <row r="455" spans="2:19" x14ac:dyDescent="0.25">
      <c r="B455" s="14" t="s">
        <v>8</v>
      </c>
      <c r="C455" s="1" t="s">
        <v>16</v>
      </c>
      <c r="D455" s="4" t="s">
        <v>31</v>
      </c>
      <c r="E455" s="4" t="s">
        <v>35</v>
      </c>
      <c r="F455" s="11">
        <v>1630.5</v>
      </c>
      <c r="G455" s="8">
        <v>260</v>
      </c>
      <c r="H455" s="8">
        <v>15</v>
      </c>
      <c r="I455" s="8">
        <v>24457.5</v>
      </c>
      <c r="J455" s="8">
        <v>2201.1750000000002</v>
      </c>
      <c r="K455" s="8">
        <v>22256.324999999997</v>
      </c>
      <c r="L455" s="8">
        <v>16305</v>
      </c>
      <c r="M455" s="8">
        <v>5951.3249999999989</v>
      </c>
      <c r="N455" s="25">
        <f>financials[[#This Row],[Profit]]/financials[[#This Row],[ Sales]]</f>
        <v>0.26739926739926739</v>
      </c>
      <c r="O455" s="3">
        <v>41821</v>
      </c>
      <c r="P455" s="5">
        <v>7</v>
      </c>
      <c r="Q455" s="4" t="str">
        <f>TEXT(financials[[#This Row],[Date]],"MMMM")</f>
        <v>July</v>
      </c>
      <c r="R455" s="5" t="str">
        <f>_xlfn.SWITCH(financials[[#This Row],[Month Name]],"January","Winter","February","Winter","March","Spring","April","Spring","May","Spring","June","Summer","July","Summer","August","Summer","September","Fall","October","Fall","November","Fall","December","Winter")</f>
        <v>Summer</v>
      </c>
      <c r="S455" s="13" t="s">
        <v>15</v>
      </c>
    </row>
    <row r="456" spans="2:19" x14ac:dyDescent="0.25">
      <c r="B456" s="14" t="s">
        <v>11</v>
      </c>
      <c r="C456" s="1" t="s">
        <v>18</v>
      </c>
      <c r="D456" s="4" t="s">
        <v>31</v>
      </c>
      <c r="E456" s="4" t="s">
        <v>35</v>
      </c>
      <c r="F456" s="11">
        <v>306</v>
      </c>
      <c r="G456" s="8">
        <v>260</v>
      </c>
      <c r="H456" s="8">
        <v>12</v>
      </c>
      <c r="I456" s="8">
        <v>3672</v>
      </c>
      <c r="J456" s="8">
        <v>330.48</v>
      </c>
      <c r="K456" s="8">
        <v>3341.52</v>
      </c>
      <c r="L456" s="8">
        <v>918</v>
      </c>
      <c r="M456" s="8">
        <v>2423.52</v>
      </c>
      <c r="N456" s="25">
        <f>financials[[#This Row],[Profit]]/financials[[#This Row],[ Sales]]</f>
        <v>0.72527472527472525</v>
      </c>
      <c r="O456" s="3">
        <v>41609</v>
      </c>
      <c r="P456" s="5">
        <v>12</v>
      </c>
      <c r="Q456" s="4" t="str">
        <f>TEXT(financials[[#This Row],[Date]],"MMMM")</f>
        <v>December</v>
      </c>
      <c r="R456" s="5" t="str">
        <f>_xlfn.SWITCH(financials[[#This Row],[Month Name]],"January","Winter","February","Winter","March","Spring","April","Spring","May","Spring","June","Summer","July","Summer","August","Summer","September","Fall","October","Fall","November","Fall","December","Winter")</f>
        <v>Winter</v>
      </c>
      <c r="S456" s="13" t="s">
        <v>14</v>
      </c>
    </row>
    <row r="457" spans="2:19" x14ac:dyDescent="0.25">
      <c r="B457" s="14" t="s">
        <v>11</v>
      </c>
      <c r="C457" s="1" t="s">
        <v>17</v>
      </c>
      <c r="D457" s="4" t="s">
        <v>26</v>
      </c>
      <c r="E457" s="4" t="s">
        <v>36</v>
      </c>
      <c r="F457" s="11">
        <v>386</v>
      </c>
      <c r="G457" s="8">
        <v>3</v>
      </c>
      <c r="H457" s="8">
        <v>12</v>
      </c>
      <c r="I457" s="8">
        <v>4632</v>
      </c>
      <c r="J457" s="8">
        <v>463.2</v>
      </c>
      <c r="K457" s="8">
        <v>4168.8</v>
      </c>
      <c r="L457" s="8">
        <v>1158</v>
      </c>
      <c r="M457" s="8">
        <v>3010.8</v>
      </c>
      <c r="N457" s="25">
        <f>financials[[#This Row],[Profit]]/financials[[#This Row],[ Sales]]</f>
        <v>0.72222222222222221</v>
      </c>
      <c r="O457" s="3">
        <v>41548</v>
      </c>
      <c r="P457" s="5">
        <v>10</v>
      </c>
      <c r="Q457" s="4" t="str">
        <f>TEXT(financials[[#This Row],[Date]],"MMMM")</f>
        <v>October</v>
      </c>
      <c r="R457" s="5" t="str">
        <f>_xlfn.SWITCH(financials[[#This Row],[Month Name]],"January","Winter","February","Winter","March","Spring","April","Spring","May","Spring","June","Summer","July","Summer","August","Summer","September","Fall","October","Fall","November","Fall","December","Winter")</f>
        <v>Fall</v>
      </c>
      <c r="S457" s="13" t="s">
        <v>14</v>
      </c>
    </row>
    <row r="458" spans="2:19" x14ac:dyDescent="0.25">
      <c r="B458" s="14" t="s">
        <v>10</v>
      </c>
      <c r="C458" s="1" t="s">
        <v>17</v>
      </c>
      <c r="D458" s="4" t="s">
        <v>27</v>
      </c>
      <c r="E458" s="4" t="s">
        <v>36</v>
      </c>
      <c r="F458" s="11">
        <v>2328</v>
      </c>
      <c r="G458" s="8">
        <v>5</v>
      </c>
      <c r="H458" s="8">
        <v>7</v>
      </c>
      <c r="I458" s="8">
        <v>16296</v>
      </c>
      <c r="J458" s="8">
        <v>1629.6</v>
      </c>
      <c r="K458" s="8">
        <v>14666.4</v>
      </c>
      <c r="L458" s="8">
        <v>11640</v>
      </c>
      <c r="M458" s="8">
        <v>3026.3999999999996</v>
      </c>
      <c r="N458" s="25">
        <f>financials[[#This Row],[Profit]]/financials[[#This Row],[ Sales]]</f>
        <v>0.20634920634920634</v>
      </c>
      <c r="O458" s="3">
        <v>41883</v>
      </c>
      <c r="P458" s="5">
        <v>9</v>
      </c>
      <c r="Q458" s="4" t="str">
        <f>TEXT(financials[[#This Row],[Date]],"MMMM")</f>
        <v>September</v>
      </c>
      <c r="R458" s="5" t="str">
        <f>_xlfn.SWITCH(financials[[#This Row],[Month Name]],"January","Winter","February","Winter","March","Spring","April","Spring","May","Spring","June","Summer","July","Summer","August","Summer","September","Fall","October","Fall","November","Fall","December","Winter")</f>
        <v>Fall</v>
      </c>
      <c r="S458" s="13" t="s">
        <v>15</v>
      </c>
    </row>
    <row r="459" spans="2:19" x14ac:dyDescent="0.25">
      <c r="B459" s="14" t="s">
        <v>11</v>
      </c>
      <c r="C459" s="1" t="s">
        <v>17</v>
      </c>
      <c r="D459" s="4" t="s">
        <v>28</v>
      </c>
      <c r="E459" s="4" t="s">
        <v>36</v>
      </c>
      <c r="F459" s="11">
        <v>386</v>
      </c>
      <c r="G459" s="8">
        <v>10</v>
      </c>
      <c r="H459" s="8">
        <v>12</v>
      </c>
      <c r="I459" s="8">
        <v>4632</v>
      </c>
      <c r="J459" s="8">
        <v>463.2</v>
      </c>
      <c r="K459" s="8">
        <v>4168.8</v>
      </c>
      <c r="L459" s="8">
        <v>1158</v>
      </c>
      <c r="M459" s="8">
        <v>3010.8</v>
      </c>
      <c r="N459" s="25">
        <f>financials[[#This Row],[Profit]]/financials[[#This Row],[ Sales]]</f>
        <v>0.72222222222222221</v>
      </c>
      <c r="O459" s="3">
        <v>41548</v>
      </c>
      <c r="P459" s="5">
        <v>10</v>
      </c>
      <c r="Q459" s="4" t="str">
        <f>TEXT(financials[[#This Row],[Date]],"MMMM")</f>
        <v>October</v>
      </c>
      <c r="R459" s="5" t="str">
        <f>_xlfn.SWITCH(financials[[#This Row],[Month Name]],"January","Winter","February","Winter","March","Spring","April","Spring","May","Spring","June","Summer","July","Summer","August","Summer","September","Fall","October","Fall","November","Fall","December","Winter")</f>
        <v>Fall</v>
      </c>
      <c r="S459" s="13" t="s">
        <v>14</v>
      </c>
    </row>
    <row r="460" spans="2:19" x14ac:dyDescent="0.25">
      <c r="B460" s="14" t="s">
        <v>9</v>
      </c>
      <c r="C460" s="1" t="s">
        <v>17</v>
      </c>
      <c r="D460" s="4" t="s">
        <v>26</v>
      </c>
      <c r="E460" s="4" t="s">
        <v>36</v>
      </c>
      <c r="F460" s="11">
        <v>3445.5</v>
      </c>
      <c r="G460" s="8">
        <v>3</v>
      </c>
      <c r="H460" s="8">
        <v>125</v>
      </c>
      <c r="I460" s="8">
        <v>430687.5</v>
      </c>
      <c r="J460" s="8">
        <v>43068.75</v>
      </c>
      <c r="K460" s="8">
        <v>387618.75</v>
      </c>
      <c r="L460" s="8">
        <v>413460</v>
      </c>
      <c r="M460" s="8">
        <v>-25841.25</v>
      </c>
      <c r="N460" s="25">
        <f>financials[[#This Row],[Profit]]/financials[[#This Row],[ Sales]]</f>
        <v>-6.6666666666666666E-2</v>
      </c>
      <c r="O460" s="3">
        <v>41730</v>
      </c>
      <c r="P460" s="5">
        <v>4</v>
      </c>
      <c r="Q460" s="4" t="str">
        <f>TEXT(financials[[#This Row],[Date]],"MMMM")</f>
        <v>April</v>
      </c>
      <c r="R460" s="5" t="str">
        <f>_xlfn.SWITCH(financials[[#This Row],[Month Name]],"January","Winter","February","Winter","March","Spring","April","Spring","May","Spring","June","Summer","July","Summer","August","Summer","September","Fall","October","Fall","November","Fall","December","Winter")</f>
        <v>Spring</v>
      </c>
      <c r="S460" s="13" t="s">
        <v>15</v>
      </c>
    </row>
    <row r="461" spans="2:19" x14ac:dyDescent="0.25">
      <c r="B461" s="14" t="s">
        <v>9</v>
      </c>
      <c r="C461" s="1" t="s">
        <v>18</v>
      </c>
      <c r="D461" s="4" t="s">
        <v>26</v>
      </c>
      <c r="E461" s="4" t="s">
        <v>36</v>
      </c>
      <c r="F461" s="11">
        <v>1482</v>
      </c>
      <c r="G461" s="8">
        <v>3</v>
      </c>
      <c r="H461" s="8">
        <v>125</v>
      </c>
      <c r="I461" s="8">
        <v>185250</v>
      </c>
      <c r="J461" s="8">
        <v>18525</v>
      </c>
      <c r="K461" s="8">
        <v>166725</v>
      </c>
      <c r="L461" s="8">
        <v>177840</v>
      </c>
      <c r="M461" s="8">
        <v>-11115</v>
      </c>
      <c r="N461" s="25">
        <f>financials[[#This Row],[Profit]]/financials[[#This Row],[ Sales]]</f>
        <v>-6.6666666666666666E-2</v>
      </c>
      <c r="O461" s="3">
        <v>41609</v>
      </c>
      <c r="P461" s="5">
        <v>12</v>
      </c>
      <c r="Q461" s="4" t="str">
        <f>TEXT(financials[[#This Row],[Date]],"MMMM")</f>
        <v>December</v>
      </c>
      <c r="R461" s="5" t="str">
        <f>_xlfn.SWITCH(financials[[#This Row],[Month Name]],"January","Winter","February","Winter","March","Spring","April","Spring","May","Spring","June","Summer","July","Summer","August","Summer","September","Fall","October","Fall","November","Fall","December","Winter")</f>
        <v>Winter</v>
      </c>
      <c r="S461" s="13" t="s">
        <v>14</v>
      </c>
    </row>
    <row r="462" spans="2:19" x14ac:dyDescent="0.25">
      <c r="B462" s="14" t="s">
        <v>10</v>
      </c>
      <c r="C462" s="1" t="s">
        <v>17</v>
      </c>
      <c r="D462" s="4" t="s">
        <v>27</v>
      </c>
      <c r="E462" s="4" t="s">
        <v>36</v>
      </c>
      <c r="F462" s="11">
        <v>2313</v>
      </c>
      <c r="G462" s="8">
        <v>5</v>
      </c>
      <c r="H462" s="8">
        <v>350</v>
      </c>
      <c r="I462" s="8">
        <v>809550</v>
      </c>
      <c r="J462" s="8">
        <v>80955</v>
      </c>
      <c r="K462" s="8">
        <v>728595</v>
      </c>
      <c r="L462" s="8">
        <v>601380</v>
      </c>
      <c r="M462" s="8">
        <v>127215</v>
      </c>
      <c r="N462" s="25">
        <f>financials[[#This Row],[Profit]]/financials[[#This Row],[ Sales]]</f>
        <v>0.17460317460317459</v>
      </c>
      <c r="O462" s="3">
        <v>41760</v>
      </c>
      <c r="P462" s="5">
        <v>5</v>
      </c>
      <c r="Q462" s="4" t="str">
        <f>TEXT(financials[[#This Row],[Date]],"MMMM")</f>
        <v>May</v>
      </c>
      <c r="R462" s="5" t="str">
        <f>_xlfn.SWITCH(financials[[#This Row],[Month Name]],"January","Winter","February","Winter","March","Spring","April","Spring","May","Spring","June","Summer","July","Summer","August","Summer","September","Fall","October","Fall","November","Fall","December","Winter")</f>
        <v>Spring</v>
      </c>
      <c r="S462" s="13" t="s">
        <v>15</v>
      </c>
    </row>
    <row r="463" spans="2:19" x14ac:dyDescent="0.25">
      <c r="B463" s="14" t="s">
        <v>9</v>
      </c>
      <c r="C463" s="1" t="s">
        <v>17</v>
      </c>
      <c r="D463" s="4" t="s">
        <v>27</v>
      </c>
      <c r="E463" s="4" t="s">
        <v>36</v>
      </c>
      <c r="F463" s="11">
        <v>1804</v>
      </c>
      <c r="G463" s="8">
        <v>5</v>
      </c>
      <c r="H463" s="8">
        <v>125</v>
      </c>
      <c r="I463" s="8">
        <v>225500</v>
      </c>
      <c r="J463" s="8">
        <v>22550</v>
      </c>
      <c r="K463" s="8">
        <v>202950</v>
      </c>
      <c r="L463" s="8">
        <v>216480</v>
      </c>
      <c r="M463" s="8">
        <v>-13530</v>
      </c>
      <c r="N463" s="25">
        <f>financials[[#This Row],[Profit]]/financials[[#This Row],[ Sales]]</f>
        <v>-6.6666666666666666E-2</v>
      </c>
      <c r="O463" s="3">
        <v>41579</v>
      </c>
      <c r="P463" s="5">
        <v>11</v>
      </c>
      <c r="Q463" s="4" t="str">
        <f>TEXT(financials[[#This Row],[Date]],"MMMM")</f>
        <v>November</v>
      </c>
      <c r="R463" s="5" t="str">
        <f>_xlfn.SWITCH(financials[[#This Row],[Month Name]],"January","Winter","February","Winter","March","Spring","April","Spring","May","Spring","June","Summer","July","Summer","August","Summer","September","Fall","October","Fall","November","Fall","December","Winter")</f>
        <v>Fall</v>
      </c>
      <c r="S463" s="13" t="s">
        <v>14</v>
      </c>
    </row>
    <row r="464" spans="2:19" x14ac:dyDescent="0.25">
      <c r="B464" s="14" t="s">
        <v>8</v>
      </c>
      <c r="C464" s="1" t="s">
        <v>18</v>
      </c>
      <c r="D464" s="4" t="s">
        <v>27</v>
      </c>
      <c r="E464" s="4" t="s">
        <v>36</v>
      </c>
      <c r="F464" s="11">
        <v>2072</v>
      </c>
      <c r="G464" s="8">
        <v>5</v>
      </c>
      <c r="H464" s="8">
        <v>15</v>
      </c>
      <c r="I464" s="8">
        <v>31080</v>
      </c>
      <c r="J464" s="8">
        <v>3108</v>
      </c>
      <c r="K464" s="8">
        <v>27972</v>
      </c>
      <c r="L464" s="8">
        <v>20720</v>
      </c>
      <c r="M464" s="8">
        <v>7252</v>
      </c>
      <c r="N464" s="25">
        <f>financials[[#This Row],[Profit]]/financials[[#This Row],[ Sales]]</f>
        <v>0.25925925925925924</v>
      </c>
      <c r="O464" s="3">
        <v>41974</v>
      </c>
      <c r="P464" s="5">
        <v>12</v>
      </c>
      <c r="Q464" s="4" t="str">
        <f>TEXT(financials[[#This Row],[Date]],"MMMM")</f>
        <v>December</v>
      </c>
      <c r="R464" s="5" t="str">
        <f>_xlfn.SWITCH(financials[[#This Row],[Month Name]],"January","Winter","February","Winter","March","Spring","April","Spring","May","Spring","June","Summer","July","Summer","August","Summer","September","Fall","October","Fall","November","Fall","December","Winter")</f>
        <v>Winter</v>
      </c>
      <c r="S464" s="13" t="s">
        <v>15</v>
      </c>
    </row>
    <row r="465" spans="2:19" x14ac:dyDescent="0.25">
      <c r="B465" s="14" t="s">
        <v>10</v>
      </c>
      <c r="C465" s="1" t="s">
        <v>18</v>
      </c>
      <c r="D465" s="4" t="s">
        <v>28</v>
      </c>
      <c r="E465" s="4" t="s">
        <v>36</v>
      </c>
      <c r="F465" s="11">
        <v>1954</v>
      </c>
      <c r="G465" s="8">
        <v>10</v>
      </c>
      <c r="H465" s="8">
        <v>20</v>
      </c>
      <c r="I465" s="8">
        <v>39080</v>
      </c>
      <c r="J465" s="8">
        <v>3908</v>
      </c>
      <c r="K465" s="8">
        <v>35172</v>
      </c>
      <c r="L465" s="8">
        <v>19540</v>
      </c>
      <c r="M465" s="8">
        <v>15632</v>
      </c>
      <c r="N465" s="25">
        <f>financials[[#This Row],[Profit]]/financials[[#This Row],[ Sales]]</f>
        <v>0.44444444444444442</v>
      </c>
      <c r="O465" s="3">
        <v>41699</v>
      </c>
      <c r="P465" s="5">
        <v>3</v>
      </c>
      <c r="Q465" s="4" t="str">
        <f>TEXT(financials[[#This Row],[Date]],"MMMM")</f>
        <v>March</v>
      </c>
      <c r="R465" s="5" t="str">
        <f>_xlfn.SWITCH(financials[[#This Row],[Month Name]],"January","Winter","February","Winter","March","Spring","April","Spring","May","Spring","June","Summer","July","Summer","August","Summer","September","Fall","October","Fall","November","Fall","December","Winter")</f>
        <v>Spring</v>
      </c>
      <c r="S465" s="13" t="s">
        <v>15</v>
      </c>
    </row>
    <row r="466" spans="2:19" x14ac:dyDescent="0.25">
      <c r="B466" s="14" t="s">
        <v>7</v>
      </c>
      <c r="C466" s="1" t="s">
        <v>20</v>
      </c>
      <c r="D466" s="4" t="s">
        <v>28</v>
      </c>
      <c r="E466" s="4" t="s">
        <v>36</v>
      </c>
      <c r="F466" s="11">
        <v>591</v>
      </c>
      <c r="G466" s="8">
        <v>10</v>
      </c>
      <c r="H466" s="8">
        <v>300</v>
      </c>
      <c r="I466" s="8">
        <v>177300</v>
      </c>
      <c r="J466" s="8">
        <v>17730</v>
      </c>
      <c r="K466" s="8">
        <v>159570</v>
      </c>
      <c r="L466" s="8">
        <v>147750</v>
      </c>
      <c r="M466" s="8">
        <v>11820</v>
      </c>
      <c r="N466" s="25">
        <f>financials[[#This Row],[Profit]]/financials[[#This Row],[ Sales]]</f>
        <v>7.407407407407407E-2</v>
      </c>
      <c r="O466" s="3">
        <v>41760</v>
      </c>
      <c r="P466" s="5">
        <v>5</v>
      </c>
      <c r="Q466" s="4" t="str">
        <f>TEXT(financials[[#This Row],[Date]],"MMMM")</f>
        <v>May</v>
      </c>
      <c r="R466" s="5" t="str">
        <f>_xlfn.SWITCH(financials[[#This Row],[Month Name]],"January","Winter","February","Winter","March","Spring","April","Spring","May","Spring","June","Summer","July","Summer","August","Summer","September","Fall","October","Fall","November","Fall","December","Winter")</f>
        <v>Spring</v>
      </c>
      <c r="S466" s="13" t="s">
        <v>15</v>
      </c>
    </row>
    <row r="467" spans="2:19" x14ac:dyDescent="0.25">
      <c r="B467" s="14" t="s">
        <v>8</v>
      </c>
      <c r="C467" s="1" t="s">
        <v>18</v>
      </c>
      <c r="D467" s="4" t="s">
        <v>28</v>
      </c>
      <c r="E467" s="4" t="s">
        <v>36</v>
      </c>
      <c r="F467" s="11">
        <v>2167</v>
      </c>
      <c r="G467" s="8">
        <v>10</v>
      </c>
      <c r="H467" s="8">
        <v>15</v>
      </c>
      <c r="I467" s="8">
        <v>32505</v>
      </c>
      <c r="J467" s="8">
        <v>3250.5</v>
      </c>
      <c r="K467" s="8">
        <v>29254.5</v>
      </c>
      <c r="L467" s="8">
        <v>21670</v>
      </c>
      <c r="M467" s="8">
        <v>7584.5</v>
      </c>
      <c r="N467" s="25">
        <f>financials[[#This Row],[Profit]]/financials[[#This Row],[ Sales]]</f>
        <v>0.25925925925925924</v>
      </c>
      <c r="O467" s="3">
        <v>41548</v>
      </c>
      <c r="P467" s="5">
        <v>10</v>
      </c>
      <c r="Q467" s="4" t="str">
        <f>TEXT(financials[[#This Row],[Date]],"MMMM")</f>
        <v>October</v>
      </c>
      <c r="R467" s="5" t="str">
        <f>_xlfn.SWITCH(financials[[#This Row],[Month Name]],"January","Winter","February","Winter","March","Spring","April","Spring","May","Spring","June","Summer","July","Summer","August","Summer","September","Fall","October","Fall","November","Fall","December","Winter")</f>
        <v>Fall</v>
      </c>
      <c r="S467" s="13" t="s">
        <v>14</v>
      </c>
    </row>
    <row r="468" spans="2:19" x14ac:dyDescent="0.25">
      <c r="B468" s="14" t="s">
        <v>10</v>
      </c>
      <c r="C468" s="1" t="s">
        <v>19</v>
      </c>
      <c r="D468" s="4" t="s">
        <v>28</v>
      </c>
      <c r="E468" s="4" t="s">
        <v>36</v>
      </c>
      <c r="F468" s="11">
        <v>241</v>
      </c>
      <c r="G468" s="8">
        <v>10</v>
      </c>
      <c r="H468" s="8">
        <v>20</v>
      </c>
      <c r="I468" s="8">
        <v>4820</v>
      </c>
      <c r="J468" s="8">
        <v>482</v>
      </c>
      <c r="K468" s="8">
        <v>4338</v>
      </c>
      <c r="L468" s="8">
        <v>2410</v>
      </c>
      <c r="M468" s="8">
        <v>1928</v>
      </c>
      <c r="N468" s="25">
        <f>financials[[#This Row],[Profit]]/financials[[#This Row],[ Sales]]</f>
        <v>0.44444444444444442</v>
      </c>
      <c r="O468" s="3">
        <v>41913</v>
      </c>
      <c r="P468" s="5">
        <v>10</v>
      </c>
      <c r="Q468" s="4" t="str">
        <f>TEXT(financials[[#This Row],[Date]],"MMMM")</f>
        <v>October</v>
      </c>
      <c r="R468" s="5" t="str">
        <f>_xlfn.SWITCH(financials[[#This Row],[Month Name]],"January","Winter","February","Winter","March","Spring","April","Spring","May","Spring","June","Summer","July","Summer","August","Summer","September","Fall","October","Fall","November","Fall","December","Winter")</f>
        <v>Fall</v>
      </c>
      <c r="S468" s="13" t="s">
        <v>15</v>
      </c>
    </row>
    <row r="469" spans="2:19" x14ac:dyDescent="0.25">
      <c r="B469" s="14" t="s">
        <v>8</v>
      </c>
      <c r="C469" s="1" t="s">
        <v>19</v>
      </c>
      <c r="D469" s="4" t="s">
        <v>29</v>
      </c>
      <c r="E469" s="4" t="s">
        <v>36</v>
      </c>
      <c r="F469" s="11">
        <v>681</v>
      </c>
      <c r="G469" s="8">
        <v>120</v>
      </c>
      <c r="H469" s="8">
        <v>15</v>
      </c>
      <c r="I469" s="8">
        <v>10215</v>
      </c>
      <c r="J469" s="8">
        <v>1021.5</v>
      </c>
      <c r="K469" s="8">
        <v>9193.5</v>
      </c>
      <c r="L469" s="8">
        <v>6810</v>
      </c>
      <c r="M469" s="8">
        <v>2383.5</v>
      </c>
      <c r="N469" s="25">
        <f>financials[[#This Row],[Profit]]/financials[[#This Row],[ Sales]]</f>
        <v>0.25925925925925924</v>
      </c>
      <c r="O469" s="3">
        <v>41640</v>
      </c>
      <c r="P469" s="5">
        <v>1</v>
      </c>
      <c r="Q469" s="4" t="str">
        <f>TEXT(financials[[#This Row],[Date]],"MMMM")</f>
        <v>January</v>
      </c>
      <c r="R469" s="5" t="str">
        <f>_xlfn.SWITCH(financials[[#This Row],[Month Name]],"January","Winter","February","Winter","March","Spring","April","Spring","May","Spring","June","Summer","July","Summer","August","Summer","September","Fall","October","Fall","November","Fall","December","Winter")</f>
        <v>Winter</v>
      </c>
      <c r="S469" s="13" t="s">
        <v>15</v>
      </c>
    </row>
    <row r="470" spans="2:19" x14ac:dyDescent="0.25">
      <c r="B470" s="14" t="s">
        <v>8</v>
      </c>
      <c r="C470" s="1" t="s">
        <v>19</v>
      </c>
      <c r="D470" s="4" t="s">
        <v>29</v>
      </c>
      <c r="E470" s="4" t="s">
        <v>36</v>
      </c>
      <c r="F470" s="11">
        <v>510</v>
      </c>
      <c r="G470" s="8">
        <v>120</v>
      </c>
      <c r="H470" s="8">
        <v>15</v>
      </c>
      <c r="I470" s="8">
        <v>7650</v>
      </c>
      <c r="J470" s="8">
        <v>765</v>
      </c>
      <c r="K470" s="8">
        <v>6885</v>
      </c>
      <c r="L470" s="8">
        <v>5100</v>
      </c>
      <c r="M470" s="8">
        <v>1785</v>
      </c>
      <c r="N470" s="25">
        <f>financials[[#This Row],[Profit]]/financials[[#This Row],[ Sales]]</f>
        <v>0.25925925925925924</v>
      </c>
      <c r="O470" s="3">
        <v>41730</v>
      </c>
      <c r="P470" s="5">
        <v>4</v>
      </c>
      <c r="Q470" s="4" t="str">
        <f>TEXT(financials[[#This Row],[Date]],"MMMM")</f>
        <v>April</v>
      </c>
      <c r="R470" s="5" t="str">
        <f>_xlfn.SWITCH(financials[[#This Row],[Month Name]],"January","Winter","February","Winter","March","Spring","April","Spring","May","Spring","June","Summer","July","Summer","August","Summer","September","Fall","October","Fall","November","Fall","December","Winter")</f>
        <v>Spring</v>
      </c>
      <c r="S470" s="13" t="s">
        <v>15</v>
      </c>
    </row>
    <row r="471" spans="2:19" x14ac:dyDescent="0.25">
      <c r="B471" s="14" t="s">
        <v>8</v>
      </c>
      <c r="C471" s="1" t="s">
        <v>17</v>
      </c>
      <c r="D471" s="4" t="s">
        <v>29</v>
      </c>
      <c r="E471" s="4" t="s">
        <v>36</v>
      </c>
      <c r="F471" s="11">
        <v>790</v>
      </c>
      <c r="G471" s="8">
        <v>120</v>
      </c>
      <c r="H471" s="8">
        <v>15</v>
      </c>
      <c r="I471" s="8">
        <v>11850</v>
      </c>
      <c r="J471" s="8">
        <v>1185</v>
      </c>
      <c r="K471" s="8">
        <v>10665</v>
      </c>
      <c r="L471" s="8">
        <v>7900</v>
      </c>
      <c r="M471" s="8">
        <v>2765</v>
      </c>
      <c r="N471" s="25">
        <f>financials[[#This Row],[Profit]]/financials[[#This Row],[ Sales]]</f>
        <v>0.25925925925925924</v>
      </c>
      <c r="O471" s="3">
        <v>41760</v>
      </c>
      <c r="P471" s="5">
        <v>5</v>
      </c>
      <c r="Q471" s="4" t="str">
        <f>TEXT(financials[[#This Row],[Date]],"MMMM")</f>
        <v>May</v>
      </c>
      <c r="R471" s="5" t="str">
        <f>_xlfn.SWITCH(financials[[#This Row],[Month Name]],"January","Winter","February","Winter","March","Spring","April","Spring","May","Spring","June","Summer","July","Summer","August","Summer","September","Fall","October","Fall","November","Fall","December","Winter")</f>
        <v>Spring</v>
      </c>
      <c r="S471" s="13" t="s">
        <v>15</v>
      </c>
    </row>
    <row r="472" spans="2:19" x14ac:dyDescent="0.25">
      <c r="B472" s="14" t="s">
        <v>10</v>
      </c>
      <c r="C472" s="1" t="s">
        <v>18</v>
      </c>
      <c r="D472" s="4" t="s">
        <v>29</v>
      </c>
      <c r="E472" s="4" t="s">
        <v>36</v>
      </c>
      <c r="F472" s="11">
        <v>639</v>
      </c>
      <c r="G472" s="8">
        <v>120</v>
      </c>
      <c r="H472" s="8">
        <v>350</v>
      </c>
      <c r="I472" s="8">
        <v>223650</v>
      </c>
      <c r="J472" s="8">
        <v>22365</v>
      </c>
      <c r="K472" s="8">
        <v>201285</v>
      </c>
      <c r="L472" s="8">
        <v>166140</v>
      </c>
      <c r="M472" s="8">
        <v>35145</v>
      </c>
      <c r="N472" s="25">
        <f>financials[[#This Row],[Profit]]/financials[[#This Row],[ Sales]]</f>
        <v>0.17460317460317459</v>
      </c>
      <c r="O472" s="3">
        <v>41821</v>
      </c>
      <c r="P472" s="5">
        <v>7</v>
      </c>
      <c r="Q472" s="4" t="str">
        <f>TEXT(financials[[#This Row],[Date]],"MMMM")</f>
        <v>July</v>
      </c>
      <c r="R472" s="5" t="str">
        <f>_xlfn.SWITCH(financials[[#This Row],[Month Name]],"January","Winter","February","Winter","March","Spring","April","Spring","May","Spring","June","Summer","July","Summer","August","Summer","September","Fall","October","Fall","November","Fall","December","Winter")</f>
        <v>Summer</v>
      </c>
      <c r="S472" s="13" t="s">
        <v>15</v>
      </c>
    </row>
    <row r="473" spans="2:19" x14ac:dyDescent="0.25">
      <c r="B473" s="14" t="s">
        <v>9</v>
      </c>
      <c r="C473" s="1" t="s">
        <v>17</v>
      </c>
      <c r="D473" s="4" t="s">
        <v>29</v>
      </c>
      <c r="E473" s="4" t="s">
        <v>36</v>
      </c>
      <c r="F473" s="11">
        <v>1596</v>
      </c>
      <c r="G473" s="8">
        <v>120</v>
      </c>
      <c r="H473" s="8">
        <v>125</v>
      </c>
      <c r="I473" s="8">
        <v>199500</v>
      </c>
      <c r="J473" s="8">
        <v>19950</v>
      </c>
      <c r="K473" s="8">
        <v>179550</v>
      </c>
      <c r="L473" s="8">
        <v>191520</v>
      </c>
      <c r="M473" s="8">
        <v>-11970</v>
      </c>
      <c r="N473" s="25">
        <f>financials[[#This Row],[Profit]]/financials[[#This Row],[ Sales]]</f>
        <v>-6.6666666666666666E-2</v>
      </c>
      <c r="O473" s="3">
        <v>41883</v>
      </c>
      <c r="P473" s="5">
        <v>9</v>
      </c>
      <c r="Q473" s="4" t="str">
        <f>TEXT(financials[[#This Row],[Date]],"MMMM")</f>
        <v>September</v>
      </c>
      <c r="R473" s="5" t="str">
        <f>_xlfn.SWITCH(financials[[#This Row],[Month Name]],"January","Winter","February","Winter","March","Spring","April","Spring","May","Spring","June","Summer","July","Summer","August","Summer","September","Fall","October","Fall","November","Fall","December","Winter")</f>
        <v>Fall</v>
      </c>
      <c r="S473" s="13" t="s">
        <v>15</v>
      </c>
    </row>
    <row r="474" spans="2:19" x14ac:dyDescent="0.25">
      <c r="B474" s="14" t="s">
        <v>7</v>
      </c>
      <c r="C474" s="1" t="s">
        <v>17</v>
      </c>
      <c r="D474" s="4" t="s">
        <v>29</v>
      </c>
      <c r="E474" s="4" t="s">
        <v>36</v>
      </c>
      <c r="F474" s="11">
        <v>2294</v>
      </c>
      <c r="G474" s="8">
        <v>120</v>
      </c>
      <c r="H474" s="8">
        <v>300</v>
      </c>
      <c r="I474" s="8">
        <v>688200</v>
      </c>
      <c r="J474" s="8">
        <v>68820</v>
      </c>
      <c r="K474" s="8">
        <v>619380</v>
      </c>
      <c r="L474" s="8">
        <v>573500</v>
      </c>
      <c r="M474" s="8">
        <v>45880</v>
      </c>
      <c r="N474" s="25">
        <f>financials[[#This Row],[Profit]]/financials[[#This Row],[ Sales]]</f>
        <v>7.407407407407407E-2</v>
      </c>
      <c r="O474" s="3">
        <v>41548</v>
      </c>
      <c r="P474" s="5">
        <v>10</v>
      </c>
      <c r="Q474" s="4" t="str">
        <f>TEXT(financials[[#This Row],[Date]],"MMMM")</f>
        <v>October</v>
      </c>
      <c r="R474" s="5" t="str">
        <f>_xlfn.SWITCH(financials[[#This Row],[Month Name]],"January","Winter","February","Winter","March","Spring","April","Spring","May","Spring","June","Summer","July","Summer","August","Summer","September","Fall","October","Fall","November","Fall","December","Winter")</f>
        <v>Fall</v>
      </c>
      <c r="S474" s="13" t="s">
        <v>14</v>
      </c>
    </row>
    <row r="475" spans="2:19" x14ac:dyDescent="0.25">
      <c r="B475" s="14" t="s">
        <v>10</v>
      </c>
      <c r="C475" s="1" t="s">
        <v>19</v>
      </c>
      <c r="D475" s="4" t="s">
        <v>29</v>
      </c>
      <c r="E475" s="4" t="s">
        <v>36</v>
      </c>
      <c r="F475" s="11">
        <v>241</v>
      </c>
      <c r="G475" s="8">
        <v>120</v>
      </c>
      <c r="H475" s="8">
        <v>20</v>
      </c>
      <c r="I475" s="8">
        <v>4820</v>
      </c>
      <c r="J475" s="8">
        <v>482</v>
      </c>
      <c r="K475" s="8">
        <v>4338</v>
      </c>
      <c r="L475" s="8">
        <v>2410</v>
      </c>
      <c r="M475" s="8">
        <v>1928</v>
      </c>
      <c r="N475" s="25">
        <f>financials[[#This Row],[Profit]]/financials[[#This Row],[ Sales]]</f>
        <v>0.44444444444444442</v>
      </c>
      <c r="O475" s="3">
        <v>41913</v>
      </c>
      <c r="P475" s="5">
        <v>10</v>
      </c>
      <c r="Q475" s="4" t="str">
        <f>TEXT(financials[[#This Row],[Date]],"MMMM")</f>
        <v>October</v>
      </c>
      <c r="R475" s="5" t="str">
        <f>_xlfn.SWITCH(financials[[#This Row],[Month Name]],"January","Winter","February","Winter","March","Spring","April","Spring","May","Spring","June","Summer","July","Summer","August","Summer","September","Fall","October","Fall","November","Fall","December","Winter")</f>
        <v>Fall</v>
      </c>
      <c r="S475" s="13" t="s">
        <v>15</v>
      </c>
    </row>
    <row r="476" spans="2:19" x14ac:dyDescent="0.25">
      <c r="B476" s="14" t="s">
        <v>10</v>
      </c>
      <c r="C476" s="1" t="s">
        <v>19</v>
      </c>
      <c r="D476" s="4" t="s">
        <v>29</v>
      </c>
      <c r="E476" s="4" t="s">
        <v>36</v>
      </c>
      <c r="F476" s="11">
        <v>2665</v>
      </c>
      <c r="G476" s="8">
        <v>120</v>
      </c>
      <c r="H476" s="8">
        <v>7</v>
      </c>
      <c r="I476" s="8">
        <v>18655</v>
      </c>
      <c r="J476" s="8">
        <v>1865.5</v>
      </c>
      <c r="K476" s="8">
        <v>16789.5</v>
      </c>
      <c r="L476" s="8">
        <v>13325</v>
      </c>
      <c r="M476" s="8">
        <v>3464.5</v>
      </c>
      <c r="N476" s="25">
        <f>financials[[#This Row],[Profit]]/financials[[#This Row],[ Sales]]</f>
        <v>0.20634920634920634</v>
      </c>
      <c r="O476" s="3">
        <v>41944</v>
      </c>
      <c r="P476" s="5">
        <v>11</v>
      </c>
      <c r="Q476" s="4" t="str">
        <f>TEXT(financials[[#This Row],[Date]],"MMMM")</f>
        <v>November</v>
      </c>
      <c r="R476" s="5" t="str">
        <f>_xlfn.SWITCH(financials[[#This Row],[Month Name]],"January","Winter","February","Winter","March","Spring","April","Spring","May","Spring","June","Summer","July","Summer","August","Summer","September","Fall","October","Fall","November","Fall","December","Winter")</f>
        <v>Fall</v>
      </c>
      <c r="S476" s="13" t="s">
        <v>15</v>
      </c>
    </row>
    <row r="477" spans="2:19" x14ac:dyDescent="0.25">
      <c r="B477" s="14" t="s">
        <v>9</v>
      </c>
      <c r="C477" s="1" t="s">
        <v>16</v>
      </c>
      <c r="D477" s="4" t="s">
        <v>29</v>
      </c>
      <c r="E477" s="4" t="s">
        <v>36</v>
      </c>
      <c r="F477" s="11">
        <v>1916</v>
      </c>
      <c r="G477" s="8">
        <v>120</v>
      </c>
      <c r="H477" s="8">
        <v>125</v>
      </c>
      <c r="I477" s="8">
        <v>239500</v>
      </c>
      <c r="J477" s="8">
        <v>23950</v>
      </c>
      <c r="K477" s="8">
        <v>215550</v>
      </c>
      <c r="L477" s="8">
        <v>229920</v>
      </c>
      <c r="M477" s="8">
        <v>-14370</v>
      </c>
      <c r="N477" s="25">
        <f>financials[[#This Row],[Profit]]/financials[[#This Row],[ Sales]]</f>
        <v>-6.6666666666666666E-2</v>
      </c>
      <c r="O477" s="3">
        <v>41609</v>
      </c>
      <c r="P477" s="5">
        <v>12</v>
      </c>
      <c r="Q477" s="4" t="str">
        <f>TEXT(financials[[#This Row],[Date]],"MMMM")</f>
        <v>December</v>
      </c>
      <c r="R477" s="5" t="str">
        <f>_xlfn.SWITCH(financials[[#This Row],[Month Name]],"January","Winter","February","Winter","March","Spring","April","Spring","May","Spring","June","Summer","July","Summer","August","Summer","September","Fall","October","Fall","November","Fall","December","Winter")</f>
        <v>Winter</v>
      </c>
      <c r="S477" s="13" t="s">
        <v>14</v>
      </c>
    </row>
    <row r="478" spans="2:19" x14ac:dyDescent="0.25">
      <c r="B478" s="14" t="s">
        <v>7</v>
      </c>
      <c r="C478" s="1" t="s">
        <v>18</v>
      </c>
      <c r="D478" s="4" t="s">
        <v>29</v>
      </c>
      <c r="E478" s="4" t="s">
        <v>36</v>
      </c>
      <c r="F478" s="11">
        <v>853</v>
      </c>
      <c r="G478" s="8">
        <v>120</v>
      </c>
      <c r="H478" s="8">
        <v>300</v>
      </c>
      <c r="I478" s="8">
        <v>255900</v>
      </c>
      <c r="J478" s="8">
        <v>25590</v>
      </c>
      <c r="K478" s="8">
        <v>230310</v>
      </c>
      <c r="L478" s="8">
        <v>213250</v>
      </c>
      <c r="M478" s="8">
        <v>17060</v>
      </c>
      <c r="N478" s="25">
        <f>financials[[#This Row],[Profit]]/financials[[#This Row],[ Sales]]</f>
        <v>7.407407407407407E-2</v>
      </c>
      <c r="O478" s="3">
        <v>41974</v>
      </c>
      <c r="P478" s="5">
        <v>12</v>
      </c>
      <c r="Q478" s="4" t="str">
        <f>TEXT(financials[[#This Row],[Date]],"MMMM")</f>
        <v>December</v>
      </c>
      <c r="R478" s="5" t="str">
        <f>_xlfn.SWITCH(financials[[#This Row],[Month Name]],"January","Winter","February","Winter","March","Spring","April","Spring","May","Spring","June","Summer","July","Summer","August","Summer","September","Fall","October","Fall","November","Fall","December","Winter")</f>
        <v>Winter</v>
      </c>
      <c r="S478" s="13" t="s">
        <v>15</v>
      </c>
    </row>
    <row r="479" spans="2:19" x14ac:dyDescent="0.25">
      <c r="B479" s="14" t="s">
        <v>9</v>
      </c>
      <c r="C479" s="1" t="s">
        <v>20</v>
      </c>
      <c r="D479" s="4" t="s">
        <v>30</v>
      </c>
      <c r="E479" s="4" t="s">
        <v>36</v>
      </c>
      <c r="F479" s="11">
        <v>341</v>
      </c>
      <c r="G479" s="8">
        <v>250</v>
      </c>
      <c r="H479" s="8">
        <v>125</v>
      </c>
      <c r="I479" s="8">
        <v>42625</v>
      </c>
      <c r="J479" s="8">
        <v>4262.5</v>
      </c>
      <c r="K479" s="8">
        <v>38362.5</v>
      </c>
      <c r="L479" s="8">
        <v>40920</v>
      </c>
      <c r="M479" s="8">
        <v>-2557.5</v>
      </c>
      <c r="N479" s="25">
        <f>financials[[#This Row],[Profit]]/financials[[#This Row],[ Sales]]</f>
        <v>-6.6666666666666666E-2</v>
      </c>
      <c r="O479" s="3">
        <v>41760</v>
      </c>
      <c r="P479" s="5">
        <v>5</v>
      </c>
      <c r="Q479" s="4" t="str">
        <f>TEXT(financials[[#This Row],[Date]],"MMMM")</f>
        <v>May</v>
      </c>
      <c r="R479" s="5" t="str">
        <f>_xlfn.SWITCH(financials[[#This Row],[Month Name]],"January","Winter","February","Winter","March","Spring","April","Spring","May","Spring","June","Summer","July","Summer","August","Summer","September","Fall","October","Fall","November","Fall","December","Winter")</f>
        <v>Spring</v>
      </c>
      <c r="S479" s="13" t="s">
        <v>15</v>
      </c>
    </row>
    <row r="480" spans="2:19" x14ac:dyDescent="0.25">
      <c r="B480" s="14" t="s">
        <v>8</v>
      </c>
      <c r="C480" s="1" t="s">
        <v>20</v>
      </c>
      <c r="D480" s="4" t="s">
        <v>30</v>
      </c>
      <c r="E480" s="4" t="s">
        <v>36</v>
      </c>
      <c r="F480" s="11">
        <v>641</v>
      </c>
      <c r="G480" s="8">
        <v>250</v>
      </c>
      <c r="H480" s="8">
        <v>15</v>
      </c>
      <c r="I480" s="8">
        <v>9615</v>
      </c>
      <c r="J480" s="8">
        <v>961.5</v>
      </c>
      <c r="K480" s="8">
        <v>8653.5</v>
      </c>
      <c r="L480" s="8">
        <v>6410</v>
      </c>
      <c r="M480" s="8">
        <v>2243.5</v>
      </c>
      <c r="N480" s="25">
        <f>financials[[#This Row],[Profit]]/financials[[#This Row],[ Sales]]</f>
        <v>0.25925925925925924</v>
      </c>
      <c r="O480" s="3">
        <v>41821</v>
      </c>
      <c r="P480" s="5">
        <v>7</v>
      </c>
      <c r="Q480" s="4" t="str">
        <f>TEXT(financials[[#This Row],[Date]],"MMMM")</f>
        <v>July</v>
      </c>
      <c r="R480" s="5" t="str">
        <f>_xlfn.SWITCH(financials[[#This Row],[Month Name]],"January","Winter","February","Winter","March","Spring","April","Spring","May","Spring","June","Summer","July","Summer","August","Summer","September","Fall","October","Fall","November","Fall","December","Winter")</f>
        <v>Summer</v>
      </c>
      <c r="S480" s="13" t="s">
        <v>15</v>
      </c>
    </row>
    <row r="481" spans="2:19" x14ac:dyDescent="0.25">
      <c r="B481" s="14" t="s">
        <v>10</v>
      </c>
      <c r="C481" s="1" t="s">
        <v>17</v>
      </c>
      <c r="D481" s="4" t="s">
        <v>30</v>
      </c>
      <c r="E481" s="4" t="s">
        <v>36</v>
      </c>
      <c r="F481" s="11">
        <v>2807</v>
      </c>
      <c r="G481" s="8">
        <v>250</v>
      </c>
      <c r="H481" s="8">
        <v>350</v>
      </c>
      <c r="I481" s="8">
        <v>982450</v>
      </c>
      <c r="J481" s="8">
        <v>98245</v>
      </c>
      <c r="K481" s="8">
        <v>884205</v>
      </c>
      <c r="L481" s="8">
        <v>729820</v>
      </c>
      <c r="M481" s="8">
        <v>154385</v>
      </c>
      <c r="N481" s="25">
        <f>financials[[#This Row],[Profit]]/financials[[#This Row],[ Sales]]</f>
        <v>0.17460317460317459</v>
      </c>
      <c r="O481" s="3">
        <v>41852</v>
      </c>
      <c r="P481" s="5">
        <v>8</v>
      </c>
      <c r="Q481" s="4" t="str">
        <f>TEXT(financials[[#This Row],[Date]],"MMMM")</f>
        <v>August</v>
      </c>
      <c r="R481" s="5" t="str">
        <f>_xlfn.SWITCH(financials[[#This Row],[Month Name]],"January","Winter","February","Winter","March","Spring","April","Spring","May","Spring","June","Summer","July","Summer","August","Summer","September","Fall","October","Fall","November","Fall","December","Winter")</f>
        <v>Summer</v>
      </c>
      <c r="S481" s="13" t="s">
        <v>15</v>
      </c>
    </row>
    <row r="482" spans="2:19" x14ac:dyDescent="0.25">
      <c r="B482" s="14" t="s">
        <v>7</v>
      </c>
      <c r="C482" s="1" t="s">
        <v>20</v>
      </c>
      <c r="D482" s="4" t="s">
        <v>30</v>
      </c>
      <c r="E482" s="4" t="s">
        <v>36</v>
      </c>
      <c r="F482" s="11">
        <v>432</v>
      </c>
      <c r="G482" s="8">
        <v>250</v>
      </c>
      <c r="H482" s="8">
        <v>300</v>
      </c>
      <c r="I482" s="8">
        <v>129600</v>
      </c>
      <c r="J482" s="8">
        <v>12960</v>
      </c>
      <c r="K482" s="8">
        <v>116640</v>
      </c>
      <c r="L482" s="8">
        <v>108000</v>
      </c>
      <c r="M482" s="8">
        <v>8640</v>
      </c>
      <c r="N482" s="25">
        <f>financials[[#This Row],[Profit]]/financials[[#This Row],[ Sales]]</f>
        <v>7.407407407407407E-2</v>
      </c>
      <c r="O482" s="3">
        <v>41883</v>
      </c>
      <c r="P482" s="5">
        <v>9</v>
      </c>
      <c r="Q482" s="4" t="str">
        <f>TEXT(financials[[#This Row],[Date]],"MMMM")</f>
        <v>September</v>
      </c>
      <c r="R482" s="5" t="str">
        <f>_xlfn.SWITCH(financials[[#This Row],[Month Name]],"January","Winter","February","Winter","March","Spring","April","Spring","May","Spring","June","Summer","July","Summer","August","Summer","September","Fall","October","Fall","November","Fall","December","Winter")</f>
        <v>Fall</v>
      </c>
      <c r="S482" s="13" t="s">
        <v>15</v>
      </c>
    </row>
    <row r="483" spans="2:19" x14ac:dyDescent="0.25">
      <c r="B483" s="14" t="s">
        <v>7</v>
      </c>
      <c r="C483" s="1" t="s">
        <v>17</v>
      </c>
      <c r="D483" s="4" t="s">
        <v>30</v>
      </c>
      <c r="E483" s="4" t="s">
        <v>36</v>
      </c>
      <c r="F483" s="11">
        <v>2294</v>
      </c>
      <c r="G483" s="8">
        <v>250</v>
      </c>
      <c r="H483" s="8">
        <v>300</v>
      </c>
      <c r="I483" s="8">
        <v>688200</v>
      </c>
      <c r="J483" s="8">
        <v>68820</v>
      </c>
      <c r="K483" s="8">
        <v>619380</v>
      </c>
      <c r="L483" s="8">
        <v>573500</v>
      </c>
      <c r="M483" s="8">
        <v>45880</v>
      </c>
      <c r="N483" s="25">
        <f>financials[[#This Row],[Profit]]/financials[[#This Row],[ Sales]]</f>
        <v>7.407407407407407E-2</v>
      </c>
      <c r="O483" s="3">
        <v>41548</v>
      </c>
      <c r="P483" s="5">
        <v>10</v>
      </c>
      <c r="Q483" s="4" t="str">
        <f>TEXT(financials[[#This Row],[Date]],"MMMM")</f>
        <v>October</v>
      </c>
      <c r="R483" s="5" t="str">
        <f>_xlfn.SWITCH(financials[[#This Row],[Month Name]],"January","Winter","February","Winter","March","Spring","April","Spring","May","Spring","June","Summer","July","Summer","August","Summer","September","Fall","October","Fall","November","Fall","December","Winter")</f>
        <v>Fall</v>
      </c>
      <c r="S483" s="13" t="s">
        <v>14</v>
      </c>
    </row>
    <row r="484" spans="2:19" x14ac:dyDescent="0.25">
      <c r="B484" s="14" t="s">
        <v>8</v>
      </c>
      <c r="C484" s="1" t="s">
        <v>18</v>
      </c>
      <c r="D484" s="4" t="s">
        <v>30</v>
      </c>
      <c r="E484" s="4" t="s">
        <v>36</v>
      </c>
      <c r="F484" s="11">
        <v>2167</v>
      </c>
      <c r="G484" s="8">
        <v>250</v>
      </c>
      <c r="H484" s="8">
        <v>15</v>
      </c>
      <c r="I484" s="8">
        <v>32505</v>
      </c>
      <c r="J484" s="8">
        <v>3250.5</v>
      </c>
      <c r="K484" s="8">
        <v>29254.5</v>
      </c>
      <c r="L484" s="8">
        <v>21670</v>
      </c>
      <c r="M484" s="8">
        <v>7584.5</v>
      </c>
      <c r="N484" s="25">
        <f>financials[[#This Row],[Profit]]/financials[[#This Row],[ Sales]]</f>
        <v>0.25925925925925924</v>
      </c>
      <c r="O484" s="3">
        <v>41548</v>
      </c>
      <c r="P484" s="5">
        <v>10</v>
      </c>
      <c r="Q484" s="4" t="str">
        <f>TEXT(financials[[#This Row],[Date]],"MMMM")</f>
        <v>October</v>
      </c>
      <c r="R484" s="5" t="str">
        <f>_xlfn.SWITCH(financials[[#This Row],[Month Name]],"January","Winter","February","Winter","March","Spring","April","Spring","May","Spring","June","Summer","July","Summer","August","Summer","September","Fall","October","Fall","November","Fall","December","Winter")</f>
        <v>Fall</v>
      </c>
      <c r="S484" s="13" t="s">
        <v>14</v>
      </c>
    </row>
    <row r="485" spans="2:19" x14ac:dyDescent="0.25">
      <c r="B485" s="14" t="s">
        <v>9</v>
      </c>
      <c r="C485" s="1" t="s">
        <v>16</v>
      </c>
      <c r="D485" s="4" t="s">
        <v>30</v>
      </c>
      <c r="E485" s="4" t="s">
        <v>36</v>
      </c>
      <c r="F485" s="11">
        <v>2529</v>
      </c>
      <c r="G485" s="8">
        <v>250</v>
      </c>
      <c r="H485" s="8">
        <v>125</v>
      </c>
      <c r="I485" s="8">
        <v>316125</v>
      </c>
      <c r="J485" s="8">
        <v>31612.5</v>
      </c>
      <c r="K485" s="8">
        <v>284512.5</v>
      </c>
      <c r="L485" s="8">
        <v>303480</v>
      </c>
      <c r="M485" s="8">
        <v>-18967.5</v>
      </c>
      <c r="N485" s="25">
        <f>financials[[#This Row],[Profit]]/financials[[#This Row],[ Sales]]</f>
        <v>-6.6666666666666666E-2</v>
      </c>
      <c r="O485" s="3">
        <v>41944</v>
      </c>
      <c r="P485" s="5">
        <v>11</v>
      </c>
      <c r="Q485" s="4" t="str">
        <f>TEXT(financials[[#This Row],[Date]],"MMMM")</f>
        <v>November</v>
      </c>
      <c r="R485" s="5" t="str">
        <f>_xlfn.SWITCH(financials[[#This Row],[Month Name]],"January","Winter","February","Winter","March","Spring","April","Spring","May","Spring","June","Summer","July","Summer","August","Summer","September","Fall","October","Fall","November","Fall","December","Winter")</f>
        <v>Fall</v>
      </c>
      <c r="S485" s="13" t="s">
        <v>15</v>
      </c>
    </row>
    <row r="486" spans="2:19" x14ac:dyDescent="0.25">
      <c r="B486" s="14" t="s">
        <v>10</v>
      </c>
      <c r="C486" s="1" t="s">
        <v>19</v>
      </c>
      <c r="D486" s="4" t="s">
        <v>30</v>
      </c>
      <c r="E486" s="4" t="s">
        <v>36</v>
      </c>
      <c r="F486" s="11">
        <v>1870</v>
      </c>
      <c r="G486" s="8">
        <v>250</v>
      </c>
      <c r="H486" s="8">
        <v>350</v>
      </c>
      <c r="I486" s="8">
        <v>654500</v>
      </c>
      <c r="J486" s="8">
        <v>65450</v>
      </c>
      <c r="K486" s="8">
        <v>589050</v>
      </c>
      <c r="L486" s="8">
        <v>486200</v>
      </c>
      <c r="M486" s="8">
        <v>102850</v>
      </c>
      <c r="N486" s="25">
        <f>financials[[#This Row],[Profit]]/financials[[#This Row],[ Sales]]</f>
        <v>0.17460317460317459</v>
      </c>
      <c r="O486" s="3">
        <v>41609</v>
      </c>
      <c r="P486" s="5">
        <v>12</v>
      </c>
      <c r="Q486" s="4" t="str">
        <f>TEXT(financials[[#This Row],[Date]],"MMMM")</f>
        <v>December</v>
      </c>
      <c r="R486" s="5" t="str">
        <f>_xlfn.SWITCH(financials[[#This Row],[Month Name]],"January","Winter","February","Winter","March","Spring","April","Spring","May","Spring","June","Summer","July","Summer","August","Summer","September","Fall","October","Fall","November","Fall","December","Winter")</f>
        <v>Winter</v>
      </c>
      <c r="S486" s="13" t="s">
        <v>14</v>
      </c>
    </row>
    <row r="487" spans="2:19" x14ac:dyDescent="0.25">
      <c r="B487" s="14" t="s">
        <v>9</v>
      </c>
      <c r="C487" s="1" t="s">
        <v>17</v>
      </c>
      <c r="D487" s="4" t="s">
        <v>31</v>
      </c>
      <c r="E487" s="4" t="s">
        <v>36</v>
      </c>
      <c r="F487" s="11">
        <v>579</v>
      </c>
      <c r="G487" s="8">
        <v>260</v>
      </c>
      <c r="H487" s="8">
        <v>125</v>
      </c>
      <c r="I487" s="8">
        <v>72375</v>
      </c>
      <c r="J487" s="8">
        <v>7237.5</v>
      </c>
      <c r="K487" s="8">
        <v>65137.5</v>
      </c>
      <c r="L487" s="8">
        <v>69480</v>
      </c>
      <c r="M487" s="8">
        <v>-4342.5</v>
      </c>
      <c r="N487" s="25">
        <f>financials[[#This Row],[Profit]]/financials[[#This Row],[ Sales]]</f>
        <v>-6.6666666666666666E-2</v>
      </c>
      <c r="O487" s="3">
        <v>41640</v>
      </c>
      <c r="P487" s="5">
        <v>1</v>
      </c>
      <c r="Q487" s="4" t="str">
        <f>TEXT(financials[[#This Row],[Date]],"MMMM")</f>
        <v>January</v>
      </c>
      <c r="R487" s="5" t="str">
        <f>_xlfn.SWITCH(financials[[#This Row],[Month Name]],"January","Winter","February","Winter","March","Spring","April","Spring","May","Spring","June","Summer","July","Summer","August","Summer","September","Fall","October","Fall","November","Fall","December","Winter")</f>
        <v>Winter</v>
      </c>
      <c r="S487" s="13" t="s">
        <v>15</v>
      </c>
    </row>
    <row r="488" spans="2:19" x14ac:dyDescent="0.25">
      <c r="B488" s="14" t="s">
        <v>10</v>
      </c>
      <c r="C488" s="1" t="s">
        <v>16</v>
      </c>
      <c r="D488" s="4" t="s">
        <v>31</v>
      </c>
      <c r="E488" s="4" t="s">
        <v>36</v>
      </c>
      <c r="F488" s="11">
        <v>2240</v>
      </c>
      <c r="G488" s="8">
        <v>260</v>
      </c>
      <c r="H488" s="8">
        <v>350</v>
      </c>
      <c r="I488" s="8">
        <v>784000</v>
      </c>
      <c r="J488" s="8">
        <v>78400</v>
      </c>
      <c r="K488" s="8">
        <v>705600</v>
      </c>
      <c r="L488" s="8">
        <v>582400</v>
      </c>
      <c r="M488" s="8">
        <v>123200</v>
      </c>
      <c r="N488" s="25">
        <f>financials[[#This Row],[Profit]]/financials[[#This Row],[ Sales]]</f>
        <v>0.17460317460317459</v>
      </c>
      <c r="O488" s="3">
        <v>41671</v>
      </c>
      <c r="P488" s="5">
        <v>2</v>
      </c>
      <c r="Q488" s="4" t="str">
        <f>TEXT(financials[[#This Row],[Date]],"MMMM")</f>
        <v>February</v>
      </c>
      <c r="R488" s="5" t="str">
        <f>_xlfn.SWITCH(financials[[#This Row],[Month Name]],"January","Winter","February","Winter","March","Spring","April","Spring","May","Spring","June","Summer","July","Summer","August","Summer","September","Fall","October","Fall","November","Fall","December","Winter")</f>
        <v>Winter</v>
      </c>
      <c r="S488" s="13" t="s">
        <v>15</v>
      </c>
    </row>
    <row r="489" spans="2:19" x14ac:dyDescent="0.25">
      <c r="B489" s="14" t="s">
        <v>7</v>
      </c>
      <c r="C489" s="1" t="s">
        <v>17</v>
      </c>
      <c r="D489" s="4" t="s">
        <v>31</v>
      </c>
      <c r="E489" s="4" t="s">
        <v>36</v>
      </c>
      <c r="F489" s="11">
        <v>2993</v>
      </c>
      <c r="G489" s="8">
        <v>260</v>
      </c>
      <c r="H489" s="8">
        <v>300</v>
      </c>
      <c r="I489" s="8">
        <v>897900</v>
      </c>
      <c r="J489" s="8">
        <v>89790</v>
      </c>
      <c r="K489" s="8">
        <v>808110</v>
      </c>
      <c r="L489" s="8">
        <v>748250</v>
      </c>
      <c r="M489" s="8">
        <v>59860</v>
      </c>
      <c r="N489" s="25">
        <f>financials[[#This Row],[Profit]]/financials[[#This Row],[ Sales]]</f>
        <v>7.407407407407407E-2</v>
      </c>
      <c r="O489" s="3">
        <v>41699</v>
      </c>
      <c r="P489" s="5">
        <v>3</v>
      </c>
      <c r="Q489" s="4" t="str">
        <f>TEXT(financials[[#This Row],[Date]],"MMMM")</f>
        <v>March</v>
      </c>
      <c r="R489" s="5" t="str">
        <f>_xlfn.SWITCH(financials[[#This Row],[Month Name]],"January","Winter","February","Winter","March","Spring","April","Spring","May","Spring","June","Summer","July","Summer","August","Summer","September","Fall","October","Fall","November","Fall","December","Winter")</f>
        <v>Spring</v>
      </c>
      <c r="S489" s="13" t="s">
        <v>15</v>
      </c>
    </row>
    <row r="490" spans="2:19" x14ac:dyDescent="0.25">
      <c r="B490" s="14" t="s">
        <v>11</v>
      </c>
      <c r="C490" s="1" t="s">
        <v>16</v>
      </c>
      <c r="D490" s="4" t="s">
        <v>31</v>
      </c>
      <c r="E490" s="4" t="s">
        <v>36</v>
      </c>
      <c r="F490" s="11">
        <v>3520.5</v>
      </c>
      <c r="G490" s="8">
        <v>260</v>
      </c>
      <c r="H490" s="8">
        <v>12</v>
      </c>
      <c r="I490" s="8">
        <v>42246</v>
      </c>
      <c r="J490" s="8">
        <v>4224.6000000000004</v>
      </c>
      <c r="K490" s="8">
        <v>38021.399999999994</v>
      </c>
      <c r="L490" s="8">
        <v>10561.5</v>
      </c>
      <c r="M490" s="8">
        <v>27459.899999999998</v>
      </c>
      <c r="N490" s="25">
        <f>financials[[#This Row],[Profit]]/financials[[#This Row],[ Sales]]</f>
        <v>0.72222222222222232</v>
      </c>
      <c r="O490" s="3">
        <v>41730</v>
      </c>
      <c r="P490" s="5">
        <v>4</v>
      </c>
      <c r="Q490" s="4" t="str">
        <f>TEXT(financials[[#This Row],[Date]],"MMMM")</f>
        <v>April</v>
      </c>
      <c r="R490" s="5" t="str">
        <f>_xlfn.SWITCH(financials[[#This Row],[Month Name]],"January","Winter","February","Winter","March","Spring","April","Spring","May","Spring","June","Summer","July","Summer","August","Summer","September","Fall","October","Fall","November","Fall","December","Winter")</f>
        <v>Spring</v>
      </c>
      <c r="S490" s="13" t="s">
        <v>15</v>
      </c>
    </row>
    <row r="491" spans="2:19" x14ac:dyDescent="0.25">
      <c r="B491" s="14" t="s">
        <v>10</v>
      </c>
      <c r="C491" s="1" t="s">
        <v>20</v>
      </c>
      <c r="D491" s="4" t="s">
        <v>31</v>
      </c>
      <c r="E491" s="4" t="s">
        <v>36</v>
      </c>
      <c r="F491" s="11">
        <v>2039</v>
      </c>
      <c r="G491" s="8">
        <v>260</v>
      </c>
      <c r="H491" s="8">
        <v>20</v>
      </c>
      <c r="I491" s="8">
        <v>40780</v>
      </c>
      <c r="J491" s="8">
        <v>4078</v>
      </c>
      <c r="K491" s="8">
        <v>36702</v>
      </c>
      <c r="L491" s="8">
        <v>20390</v>
      </c>
      <c r="M491" s="8">
        <v>16312</v>
      </c>
      <c r="N491" s="25">
        <f>financials[[#This Row],[Profit]]/financials[[#This Row],[ Sales]]</f>
        <v>0.44444444444444442</v>
      </c>
      <c r="O491" s="3">
        <v>41760</v>
      </c>
      <c r="P491" s="5">
        <v>5</v>
      </c>
      <c r="Q491" s="4" t="str">
        <f>TEXT(financials[[#This Row],[Date]],"MMMM")</f>
        <v>May</v>
      </c>
      <c r="R491" s="5" t="str">
        <f>_xlfn.SWITCH(financials[[#This Row],[Month Name]],"January","Winter","February","Winter","March","Spring","April","Spring","May","Spring","June","Summer","July","Summer","August","Summer","September","Fall","October","Fall","November","Fall","December","Winter")</f>
        <v>Spring</v>
      </c>
      <c r="S491" s="13" t="s">
        <v>15</v>
      </c>
    </row>
    <row r="492" spans="2:19" x14ac:dyDescent="0.25">
      <c r="B492" s="14" t="s">
        <v>11</v>
      </c>
      <c r="C492" s="1" t="s">
        <v>19</v>
      </c>
      <c r="D492" s="4" t="s">
        <v>31</v>
      </c>
      <c r="E492" s="4" t="s">
        <v>36</v>
      </c>
      <c r="F492" s="11">
        <v>2574</v>
      </c>
      <c r="G492" s="8">
        <v>260</v>
      </c>
      <c r="H492" s="8">
        <v>12</v>
      </c>
      <c r="I492" s="8">
        <v>30888</v>
      </c>
      <c r="J492" s="8">
        <v>3088.8</v>
      </c>
      <c r="K492" s="8">
        <v>27799.200000000001</v>
      </c>
      <c r="L492" s="8">
        <v>7722</v>
      </c>
      <c r="M492" s="8">
        <v>20077.2</v>
      </c>
      <c r="N492" s="25">
        <f>financials[[#This Row],[Profit]]/financials[[#This Row],[ Sales]]</f>
        <v>0.72222222222222221</v>
      </c>
      <c r="O492" s="3">
        <v>41852</v>
      </c>
      <c r="P492" s="5">
        <v>8</v>
      </c>
      <c r="Q492" s="4" t="str">
        <f>TEXT(financials[[#This Row],[Date]],"MMMM")</f>
        <v>August</v>
      </c>
      <c r="R492" s="5" t="str">
        <f>_xlfn.SWITCH(financials[[#This Row],[Month Name]],"January","Winter","February","Winter","March","Spring","April","Spring","May","Spring","June","Summer","July","Summer","August","Summer","September","Fall","October","Fall","November","Fall","December","Winter")</f>
        <v>Summer</v>
      </c>
      <c r="S492" s="13" t="s">
        <v>15</v>
      </c>
    </row>
    <row r="493" spans="2:19" x14ac:dyDescent="0.25">
      <c r="B493" s="14" t="s">
        <v>10</v>
      </c>
      <c r="C493" s="1" t="s">
        <v>16</v>
      </c>
      <c r="D493" s="4" t="s">
        <v>31</v>
      </c>
      <c r="E493" s="4" t="s">
        <v>36</v>
      </c>
      <c r="F493" s="11">
        <v>707</v>
      </c>
      <c r="G493" s="8">
        <v>260</v>
      </c>
      <c r="H493" s="8">
        <v>350</v>
      </c>
      <c r="I493" s="8">
        <v>247450</v>
      </c>
      <c r="J493" s="8">
        <v>24745</v>
      </c>
      <c r="K493" s="8">
        <v>222705</v>
      </c>
      <c r="L493" s="8">
        <v>183820</v>
      </c>
      <c r="M493" s="8">
        <v>38885</v>
      </c>
      <c r="N493" s="25">
        <f>financials[[#This Row],[Profit]]/financials[[#This Row],[ Sales]]</f>
        <v>0.17460317460317459</v>
      </c>
      <c r="O493" s="3">
        <v>41883</v>
      </c>
      <c r="P493" s="5">
        <v>9</v>
      </c>
      <c r="Q493" s="4" t="str">
        <f>TEXT(financials[[#This Row],[Date]],"MMMM")</f>
        <v>September</v>
      </c>
      <c r="R493" s="5" t="str">
        <f>_xlfn.SWITCH(financials[[#This Row],[Month Name]],"January","Winter","February","Winter","March","Spring","April","Spring","May","Spring","June","Summer","July","Summer","August","Summer","September","Fall","October","Fall","November","Fall","December","Winter")</f>
        <v>Fall</v>
      </c>
      <c r="S493" s="13" t="s">
        <v>15</v>
      </c>
    </row>
    <row r="494" spans="2:19" x14ac:dyDescent="0.25">
      <c r="B494" s="14" t="s">
        <v>8</v>
      </c>
      <c r="C494" s="1" t="s">
        <v>18</v>
      </c>
      <c r="D494" s="4" t="s">
        <v>31</v>
      </c>
      <c r="E494" s="4" t="s">
        <v>36</v>
      </c>
      <c r="F494" s="11">
        <v>2072</v>
      </c>
      <c r="G494" s="8">
        <v>260</v>
      </c>
      <c r="H494" s="8">
        <v>15</v>
      </c>
      <c r="I494" s="8">
        <v>31080</v>
      </c>
      <c r="J494" s="8">
        <v>3108</v>
      </c>
      <c r="K494" s="8">
        <v>27972</v>
      </c>
      <c r="L494" s="8">
        <v>20720</v>
      </c>
      <c r="M494" s="8">
        <v>7252</v>
      </c>
      <c r="N494" s="25">
        <f>financials[[#This Row],[Profit]]/financials[[#This Row],[ Sales]]</f>
        <v>0.25925925925925924</v>
      </c>
      <c r="O494" s="3">
        <v>41974</v>
      </c>
      <c r="P494" s="5">
        <v>12</v>
      </c>
      <c r="Q494" s="4" t="str">
        <f>TEXT(financials[[#This Row],[Date]],"MMMM")</f>
        <v>December</v>
      </c>
      <c r="R494" s="5" t="str">
        <f>_xlfn.SWITCH(financials[[#This Row],[Month Name]],"January","Winter","February","Winter","March","Spring","April","Spring","May","Spring","June","Summer","July","Summer","August","Summer","September","Fall","October","Fall","November","Fall","December","Winter")</f>
        <v>Winter</v>
      </c>
      <c r="S494" s="13" t="s">
        <v>15</v>
      </c>
    </row>
    <row r="495" spans="2:19" x14ac:dyDescent="0.25">
      <c r="B495" s="14" t="s">
        <v>7</v>
      </c>
      <c r="C495" s="1" t="s">
        <v>18</v>
      </c>
      <c r="D495" s="4" t="s">
        <v>31</v>
      </c>
      <c r="E495" s="4" t="s">
        <v>36</v>
      </c>
      <c r="F495" s="11">
        <v>853</v>
      </c>
      <c r="G495" s="8">
        <v>260</v>
      </c>
      <c r="H495" s="8">
        <v>300</v>
      </c>
      <c r="I495" s="8">
        <v>255900</v>
      </c>
      <c r="J495" s="8">
        <v>25590</v>
      </c>
      <c r="K495" s="8">
        <v>230310</v>
      </c>
      <c r="L495" s="8">
        <v>213250</v>
      </c>
      <c r="M495" s="8">
        <v>17060</v>
      </c>
      <c r="N495" s="25">
        <f>financials[[#This Row],[Profit]]/financials[[#This Row],[ Sales]]</f>
        <v>7.407407407407407E-2</v>
      </c>
      <c r="O495" s="3">
        <v>41974</v>
      </c>
      <c r="P495" s="5">
        <v>12</v>
      </c>
      <c r="Q495" s="4" t="str">
        <f>TEXT(financials[[#This Row],[Date]],"MMMM")</f>
        <v>December</v>
      </c>
      <c r="R495" s="5" t="str">
        <f>_xlfn.SWITCH(financials[[#This Row],[Month Name]],"January","Winter","February","Winter","March","Spring","April","Spring","May","Spring","June","Summer","July","Summer","August","Summer","September","Fall","October","Fall","November","Fall","December","Winter")</f>
        <v>Winter</v>
      </c>
      <c r="S495" s="13" t="s">
        <v>15</v>
      </c>
    </row>
    <row r="496" spans="2:19" x14ac:dyDescent="0.25">
      <c r="B496" s="14" t="s">
        <v>11</v>
      </c>
      <c r="C496" s="1" t="s">
        <v>18</v>
      </c>
      <c r="D496" s="4" t="s">
        <v>26</v>
      </c>
      <c r="E496" s="4" t="s">
        <v>36</v>
      </c>
      <c r="F496" s="11">
        <v>1198</v>
      </c>
      <c r="G496" s="8">
        <v>3</v>
      </c>
      <c r="H496" s="8">
        <v>12</v>
      </c>
      <c r="I496" s="8">
        <v>14376</v>
      </c>
      <c r="J496" s="8">
        <v>1581.36</v>
      </c>
      <c r="K496" s="8">
        <v>12794.64</v>
      </c>
      <c r="L496" s="8">
        <v>3594</v>
      </c>
      <c r="M496" s="8">
        <v>9200.64</v>
      </c>
      <c r="N496" s="25">
        <f>financials[[#This Row],[Profit]]/financials[[#This Row],[ Sales]]</f>
        <v>0.7191011235955056</v>
      </c>
      <c r="O496" s="3">
        <v>41548</v>
      </c>
      <c r="P496" s="5">
        <v>10</v>
      </c>
      <c r="Q496" s="4" t="str">
        <f>TEXT(financials[[#This Row],[Date]],"MMMM")</f>
        <v>October</v>
      </c>
      <c r="R496" s="5" t="str">
        <f>_xlfn.SWITCH(financials[[#This Row],[Month Name]],"January","Winter","February","Winter","March","Spring","April","Spring","May","Spring","June","Summer","July","Summer","August","Summer","September","Fall","October","Fall","November","Fall","December","Winter")</f>
        <v>Fall</v>
      </c>
      <c r="S496" s="13" t="s">
        <v>14</v>
      </c>
    </row>
    <row r="497" spans="2:19" x14ac:dyDescent="0.25">
      <c r="B497" s="14" t="s">
        <v>10</v>
      </c>
      <c r="C497" s="1" t="s">
        <v>18</v>
      </c>
      <c r="D497" s="4" t="s">
        <v>28</v>
      </c>
      <c r="E497" s="4" t="s">
        <v>36</v>
      </c>
      <c r="F497" s="11">
        <v>2532</v>
      </c>
      <c r="G497" s="8">
        <v>10</v>
      </c>
      <c r="H497" s="8">
        <v>7</v>
      </c>
      <c r="I497" s="8">
        <v>17724</v>
      </c>
      <c r="J497" s="8">
        <v>1949.6399999999999</v>
      </c>
      <c r="K497" s="8">
        <v>15774.36</v>
      </c>
      <c r="L497" s="8">
        <v>12660</v>
      </c>
      <c r="M497" s="8">
        <v>3114.3599999999997</v>
      </c>
      <c r="N497" s="25">
        <f>financials[[#This Row],[Profit]]/financials[[#This Row],[ Sales]]</f>
        <v>0.1974317817014446</v>
      </c>
      <c r="O497" s="3">
        <v>41730</v>
      </c>
      <c r="P497" s="5">
        <v>4</v>
      </c>
      <c r="Q497" s="4" t="str">
        <f>TEXT(financials[[#This Row],[Date]],"MMMM")</f>
        <v>April</v>
      </c>
      <c r="R497" s="5" t="str">
        <f>_xlfn.SWITCH(financials[[#This Row],[Month Name]],"January","Winter","February","Winter","March","Spring","April","Spring","May","Spring","June","Summer","July","Summer","August","Summer","September","Fall","October","Fall","November","Fall","December","Winter")</f>
        <v>Spring</v>
      </c>
      <c r="S497" s="13" t="s">
        <v>15</v>
      </c>
    </row>
    <row r="498" spans="2:19" x14ac:dyDescent="0.25">
      <c r="B498" s="14" t="s">
        <v>11</v>
      </c>
      <c r="C498" s="1" t="s">
        <v>18</v>
      </c>
      <c r="D498" s="4" t="s">
        <v>28</v>
      </c>
      <c r="E498" s="4" t="s">
        <v>36</v>
      </c>
      <c r="F498" s="11">
        <v>1198</v>
      </c>
      <c r="G498" s="8">
        <v>10</v>
      </c>
      <c r="H498" s="8">
        <v>12</v>
      </c>
      <c r="I498" s="8">
        <v>14376</v>
      </c>
      <c r="J498" s="8">
        <v>1581.36</v>
      </c>
      <c r="K498" s="8">
        <v>12794.64</v>
      </c>
      <c r="L498" s="8">
        <v>3594</v>
      </c>
      <c r="M498" s="8">
        <v>9200.64</v>
      </c>
      <c r="N498" s="25">
        <f>financials[[#This Row],[Profit]]/financials[[#This Row],[ Sales]]</f>
        <v>0.7191011235955056</v>
      </c>
      <c r="O498" s="3">
        <v>41548</v>
      </c>
      <c r="P498" s="5">
        <v>10</v>
      </c>
      <c r="Q498" s="4" t="str">
        <f>TEXT(financials[[#This Row],[Date]],"MMMM")</f>
        <v>October</v>
      </c>
      <c r="R498" s="5" t="str">
        <f>_xlfn.SWITCH(financials[[#This Row],[Month Name]],"January","Winter","February","Winter","March","Spring","April","Spring","May","Spring","June","Summer","July","Summer","August","Summer","September","Fall","October","Fall","November","Fall","December","Winter")</f>
        <v>Fall</v>
      </c>
      <c r="S498" s="13" t="s">
        <v>14</v>
      </c>
    </row>
    <row r="499" spans="2:19" x14ac:dyDescent="0.25">
      <c r="B499" s="14" t="s">
        <v>8</v>
      </c>
      <c r="C499" s="1" t="s">
        <v>16</v>
      </c>
      <c r="D499" s="4" t="s">
        <v>29</v>
      </c>
      <c r="E499" s="4" t="s">
        <v>36</v>
      </c>
      <c r="F499" s="11">
        <v>384</v>
      </c>
      <c r="G499" s="8">
        <v>120</v>
      </c>
      <c r="H499" s="8">
        <v>15</v>
      </c>
      <c r="I499" s="8">
        <v>5760</v>
      </c>
      <c r="J499" s="8">
        <v>633.59999999999991</v>
      </c>
      <c r="K499" s="8">
        <v>5126.3999999999996</v>
      </c>
      <c r="L499" s="8">
        <v>3840</v>
      </c>
      <c r="M499" s="8">
        <v>1286.3999999999999</v>
      </c>
      <c r="N499" s="25">
        <f>financials[[#This Row],[Profit]]/financials[[#This Row],[ Sales]]</f>
        <v>0.25093632958801498</v>
      </c>
      <c r="O499" s="3">
        <v>41640</v>
      </c>
      <c r="P499" s="5">
        <v>1</v>
      </c>
      <c r="Q499" s="4" t="str">
        <f>TEXT(financials[[#This Row],[Date]],"MMMM")</f>
        <v>January</v>
      </c>
      <c r="R499" s="5" t="str">
        <f>_xlfn.SWITCH(financials[[#This Row],[Month Name]],"January","Winter","February","Winter","March","Spring","April","Spring","May","Spring","June","Summer","July","Summer","August","Summer","September","Fall","October","Fall","November","Fall","December","Winter")</f>
        <v>Winter</v>
      </c>
      <c r="S499" s="13" t="s">
        <v>15</v>
      </c>
    </row>
    <row r="500" spans="2:19" x14ac:dyDescent="0.25">
      <c r="B500" s="14" t="s">
        <v>11</v>
      </c>
      <c r="C500" s="1" t="s">
        <v>19</v>
      </c>
      <c r="D500" s="4" t="s">
        <v>29</v>
      </c>
      <c r="E500" s="4" t="s">
        <v>36</v>
      </c>
      <c r="F500" s="11">
        <v>472</v>
      </c>
      <c r="G500" s="8">
        <v>120</v>
      </c>
      <c r="H500" s="8">
        <v>12</v>
      </c>
      <c r="I500" s="8">
        <v>5664</v>
      </c>
      <c r="J500" s="8">
        <v>623.04</v>
      </c>
      <c r="K500" s="8">
        <v>5040.96</v>
      </c>
      <c r="L500" s="8">
        <v>1416</v>
      </c>
      <c r="M500" s="8">
        <v>3624.96</v>
      </c>
      <c r="N500" s="25">
        <f>financials[[#This Row],[Profit]]/financials[[#This Row],[ Sales]]</f>
        <v>0.7191011235955056</v>
      </c>
      <c r="O500" s="3">
        <v>41913</v>
      </c>
      <c r="P500" s="5">
        <v>10</v>
      </c>
      <c r="Q500" s="4" t="str">
        <f>TEXT(financials[[#This Row],[Date]],"MMMM")</f>
        <v>October</v>
      </c>
      <c r="R500" s="5" t="str">
        <f>_xlfn.SWITCH(financials[[#This Row],[Month Name]],"January","Winter","February","Winter","March","Spring","April","Spring","May","Spring","June","Summer","July","Summer","August","Summer","September","Fall","October","Fall","November","Fall","December","Winter")</f>
        <v>Fall</v>
      </c>
      <c r="S500" s="13" t="s">
        <v>15</v>
      </c>
    </row>
    <row r="501" spans="2:19" x14ac:dyDescent="0.25">
      <c r="B501" s="14" t="s">
        <v>10</v>
      </c>
      <c r="C501" s="1" t="s">
        <v>17</v>
      </c>
      <c r="D501" s="4" t="s">
        <v>30</v>
      </c>
      <c r="E501" s="4" t="s">
        <v>36</v>
      </c>
      <c r="F501" s="11">
        <v>1579</v>
      </c>
      <c r="G501" s="8">
        <v>250</v>
      </c>
      <c r="H501" s="8">
        <v>7</v>
      </c>
      <c r="I501" s="8">
        <v>11053</v>
      </c>
      <c r="J501" s="8">
        <v>1215.83</v>
      </c>
      <c r="K501" s="8">
        <v>9837.17</v>
      </c>
      <c r="L501" s="8">
        <v>7895</v>
      </c>
      <c r="M501" s="8">
        <v>1942.17</v>
      </c>
      <c r="N501" s="25">
        <f>financials[[#This Row],[Profit]]/financials[[#This Row],[ Sales]]</f>
        <v>0.19743178170144463</v>
      </c>
      <c r="O501" s="3">
        <v>41699</v>
      </c>
      <c r="P501" s="5">
        <v>3</v>
      </c>
      <c r="Q501" s="4" t="str">
        <f>TEXT(financials[[#This Row],[Date]],"MMMM")</f>
        <v>March</v>
      </c>
      <c r="R501" s="5" t="str">
        <f>_xlfn.SWITCH(financials[[#This Row],[Month Name]],"January","Winter","February","Winter","March","Spring","April","Spring","May","Spring","June","Summer","July","Summer","August","Summer","September","Fall","October","Fall","November","Fall","December","Winter")</f>
        <v>Spring</v>
      </c>
      <c r="S501" s="13" t="s">
        <v>15</v>
      </c>
    </row>
    <row r="502" spans="2:19" x14ac:dyDescent="0.25">
      <c r="B502" s="14" t="s">
        <v>11</v>
      </c>
      <c r="C502" s="1" t="s">
        <v>20</v>
      </c>
      <c r="D502" s="4" t="s">
        <v>30</v>
      </c>
      <c r="E502" s="4" t="s">
        <v>36</v>
      </c>
      <c r="F502" s="11">
        <v>1005</v>
      </c>
      <c r="G502" s="8">
        <v>250</v>
      </c>
      <c r="H502" s="8">
        <v>12</v>
      </c>
      <c r="I502" s="8">
        <v>12060</v>
      </c>
      <c r="J502" s="8">
        <v>1326.6</v>
      </c>
      <c r="K502" s="8">
        <v>10733.4</v>
      </c>
      <c r="L502" s="8">
        <v>3015</v>
      </c>
      <c r="M502" s="8">
        <v>7718.4</v>
      </c>
      <c r="N502" s="25">
        <f>financials[[#This Row],[Profit]]/financials[[#This Row],[ Sales]]</f>
        <v>0.7191011235955056</v>
      </c>
      <c r="O502" s="3">
        <v>41518</v>
      </c>
      <c r="P502" s="5">
        <v>9</v>
      </c>
      <c r="Q502" s="4" t="str">
        <f>TEXT(financials[[#This Row],[Date]],"MMMM")</f>
        <v>September</v>
      </c>
      <c r="R502" s="5" t="str">
        <f>_xlfn.SWITCH(financials[[#This Row],[Month Name]],"January","Winter","February","Winter","March","Spring","April","Spring","May","Spring","June","Summer","July","Summer","August","Summer","September","Fall","October","Fall","November","Fall","December","Winter")</f>
        <v>Fall</v>
      </c>
      <c r="S502" s="13" t="s">
        <v>14</v>
      </c>
    </row>
    <row r="503" spans="2:19" x14ac:dyDescent="0.25">
      <c r="B503" s="14" t="s">
        <v>8</v>
      </c>
      <c r="C503" s="1" t="s">
        <v>17</v>
      </c>
      <c r="D503" s="4" t="s">
        <v>31</v>
      </c>
      <c r="E503" s="4" t="s">
        <v>36</v>
      </c>
      <c r="F503" s="11">
        <v>3199.5</v>
      </c>
      <c r="G503" s="8">
        <v>260</v>
      </c>
      <c r="H503" s="8">
        <v>15</v>
      </c>
      <c r="I503" s="8">
        <v>47992.5</v>
      </c>
      <c r="J503" s="8">
        <v>5279.1749999999993</v>
      </c>
      <c r="K503" s="8">
        <v>42713.324999999997</v>
      </c>
      <c r="L503" s="8">
        <v>31995</v>
      </c>
      <c r="M503" s="8">
        <v>10718.324999999999</v>
      </c>
      <c r="N503" s="25">
        <f>financials[[#This Row],[Profit]]/financials[[#This Row],[ Sales]]</f>
        <v>0.25093632958801498</v>
      </c>
      <c r="O503" s="3">
        <v>41821</v>
      </c>
      <c r="P503" s="5">
        <v>7</v>
      </c>
      <c r="Q503" s="4" t="str">
        <f>TEXT(financials[[#This Row],[Date]],"MMMM")</f>
        <v>July</v>
      </c>
      <c r="R503" s="5" t="str">
        <f>_xlfn.SWITCH(financials[[#This Row],[Month Name]],"January","Winter","February","Winter","March","Spring","April","Spring","May","Spring","June","Summer","July","Summer","August","Summer","September","Fall","October","Fall","November","Fall","December","Winter")</f>
        <v>Summer</v>
      </c>
      <c r="S503" s="13" t="s">
        <v>15</v>
      </c>
    </row>
    <row r="504" spans="2:19" x14ac:dyDescent="0.25">
      <c r="B504" s="14" t="s">
        <v>11</v>
      </c>
      <c r="C504" s="1" t="s">
        <v>19</v>
      </c>
      <c r="D504" s="4" t="s">
        <v>31</v>
      </c>
      <c r="E504" s="4" t="s">
        <v>36</v>
      </c>
      <c r="F504" s="11">
        <v>472</v>
      </c>
      <c r="G504" s="8">
        <v>260</v>
      </c>
      <c r="H504" s="8">
        <v>12</v>
      </c>
      <c r="I504" s="8">
        <v>5664</v>
      </c>
      <c r="J504" s="8">
        <v>623.04</v>
      </c>
      <c r="K504" s="8">
        <v>5040.96</v>
      </c>
      <c r="L504" s="8">
        <v>1416</v>
      </c>
      <c r="M504" s="8">
        <v>3624.96</v>
      </c>
      <c r="N504" s="25">
        <f>financials[[#This Row],[Profit]]/financials[[#This Row],[ Sales]]</f>
        <v>0.7191011235955056</v>
      </c>
      <c r="O504" s="3">
        <v>41913</v>
      </c>
      <c r="P504" s="5">
        <v>10</v>
      </c>
      <c r="Q504" s="4" t="str">
        <f>TEXT(financials[[#This Row],[Date]],"MMMM")</f>
        <v>October</v>
      </c>
      <c r="R504" s="5" t="str">
        <f>_xlfn.SWITCH(financials[[#This Row],[Month Name]],"January","Winter","February","Winter","March","Spring","April","Spring","May","Spring","June","Summer","July","Summer","August","Summer","September","Fall","October","Fall","November","Fall","December","Winter")</f>
        <v>Fall</v>
      </c>
      <c r="S504" s="13" t="s">
        <v>15</v>
      </c>
    </row>
    <row r="505" spans="2:19" x14ac:dyDescent="0.25">
      <c r="B505" s="14" t="s">
        <v>11</v>
      </c>
      <c r="C505" s="1" t="s">
        <v>16</v>
      </c>
      <c r="D505" s="4" t="s">
        <v>26</v>
      </c>
      <c r="E505" s="4" t="s">
        <v>36</v>
      </c>
      <c r="F505" s="11">
        <v>1937</v>
      </c>
      <c r="G505" s="8">
        <v>3</v>
      </c>
      <c r="H505" s="8">
        <v>12</v>
      </c>
      <c r="I505" s="8">
        <v>23244</v>
      </c>
      <c r="J505" s="8">
        <v>2556.84</v>
      </c>
      <c r="K505" s="8">
        <v>20687.16</v>
      </c>
      <c r="L505" s="8">
        <v>5811</v>
      </c>
      <c r="M505" s="8">
        <v>14876.16</v>
      </c>
      <c r="N505" s="25">
        <f>financials[[#This Row],[Profit]]/financials[[#This Row],[ Sales]]</f>
        <v>0.7191011235955056</v>
      </c>
      <c r="O505" s="3">
        <v>41671</v>
      </c>
      <c r="P505" s="5">
        <v>2</v>
      </c>
      <c r="Q505" s="4" t="str">
        <f>TEXT(financials[[#This Row],[Date]],"MMMM")</f>
        <v>February</v>
      </c>
      <c r="R505" s="5" t="str">
        <f>_xlfn.SWITCH(financials[[#This Row],[Month Name]],"January","Winter","February","Winter","March","Spring","April","Spring","May","Spring","June","Summer","July","Summer","August","Summer","September","Fall","October","Fall","November","Fall","December","Winter")</f>
        <v>Winter</v>
      </c>
      <c r="S505" s="13" t="s">
        <v>15</v>
      </c>
    </row>
    <row r="506" spans="2:19" x14ac:dyDescent="0.25">
      <c r="B506" s="14" t="s">
        <v>10</v>
      </c>
      <c r="C506" s="1" t="s">
        <v>19</v>
      </c>
      <c r="D506" s="4" t="s">
        <v>26</v>
      </c>
      <c r="E506" s="4" t="s">
        <v>36</v>
      </c>
      <c r="F506" s="11">
        <v>792</v>
      </c>
      <c r="G506" s="8">
        <v>3</v>
      </c>
      <c r="H506" s="8">
        <v>350</v>
      </c>
      <c r="I506" s="8">
        <v>277200</v>
      </c>
      <c r="J506" s="8">
        <v>30492</v>
      </c>
      <c r="K506" s="8">
        <v>246708</v>
      </c>
      <c r="L506" s="8">
        <v>205920</v>
      </c>
      <c r="M506" s="8">
        <v>40788</v>
      </c>
      <c r="N506" s="25">
        <f>financials[[#This Row],[Profit]]/financials[[#This Row],[ Sales]]</f>
        <v>0.1653290529695024</v>
      </c>
      <c r="O506" s="3">
        <v>41699</v>
      </c>
      <c r="P506" s="5">
        <v>3</v>
      </c>
      <c r="Q506" s="4" t="str">
        <f>TEXT(financials[[#This Row],[Date]],"MMMM")</f>
        <v>March</v>
      </c>
      <c r="R506" s="5" t="str">
        <f>_xlfn.SWITCH(financials[[#This Row],[Month Name]],"January","Winter","February","Winter","March","Spring","April","Spring","May","Spring","June","Summer","July","Summer","August","Summer","September","Fall","October","Fall","November","Fall","December","Winter")</f>
        <v>Spring</v>
      </c>
      <c r="S506" s="13" t="s">
        <v>15</v>
      </c>
    </row>
    <row r="507" spans="2:19" x14ac:dyDescent="0.25">
      <c r="B507" s="14" t="s">
        <v>7</v>
      </c>
      <c r="C507" s="1" t="s">
        <v>19</v>
      </c>
      <c r="D507" s="4" t="s">
        <v>26</v>
      </c>
      <c r="E507" s="4" t="s">
        <v>36</v>
      </c>
      <c r="F507" s="11">
        <v>2811</v>
      </c>
      <c r="G507" s="8">
        <v>3</v>
      </c>
      <c r="H507" s="8">
        <v>300</v>
      </c>
      <c r="I507" s="8">
        <v>843300</v>
      </c>
      <c r="J507" s="8">
        <v>92763</v>
      </c>
      <c r="K507" s="8">
        <v>750537</v>
      </c>
      <c r="L507" s="8">
        <v>702750</v>
      </c>
      <c r="M507" s="8">
        <v>47787</v>
      </c>
      <c r="N507" s="25">
        <f>financials[[#This Row],[Profit]]/financials[[#This Row],[ Sales]]</f>
        <v>6.3670411985018729E-2</v>
      </c>
      <c r="O507" s="3">
        <v>41821</v>
      </c>
      <c r="P507" s="5">
        <v>7</v>
      </c>
      <c r="Q507" s="4" t="str">
        <f>TEXT(financials[[#This Row],[Date]],"MMMM")</f>
        <v>July</v>
      </c>
      <c r="R507" s="5" t="str">
        <f>_xlfn.SWITCH(financials[[#This Row],[Month Name]],"January","Winter","February","Winter","March","Spring","April","Spring","May","Spring","June","Summer","July","Summer","August","Summer","September","Fall","October","Fall","November","Fall","December","Winter")</f>
        <v>Summer</v>
      </c>
      <c r="S507" s="13" t="s">
        <v>15</v>
      </c>
    </row>
    <row r="508" spans="2:19" x14ac:dyDescent="0.25">
      <c r="B508" s="14" t="s">
        <v>9</v>
      </c>
      <c r="C508" s="1" t="s">
        <v>18</v>
      </c>
      <c r="D508" s="4" t="s">
        <v>26</v>
      </c>
      <c r="E508" s="4" t="s">
        <v>36</v>
      </c>
      <c r="F508" s="11">
        <v>2441</v>
      </c>
      <c r="G508" s="8">
        <v>3</v>
      </c>
      <c r="H508" s="8">
        <v>125</v>
      </c>
      <c r="I508" s="8">
        <v>305125</v>
      </c>
      <c r="J508" s="8">
        <v>33563.75</v>
      </c>
      <c r="K508" s="8">
        <v>271561.25</v>
      </c>
      <c r="L508" s="8">
        <v>292920</v>
      </c>
      <c r="M508" s="8">
        <v>-21358.75</v>
      </c>
      <c r="N508" s="25">
        <f>financials[[#This Row],[Profit]]/financials[[#This Row],[ Sales]]</f>
        <v>-7.8651685393258425E-2</v>
      </c>
      <c r="O508" s="3">
        <v>41913</v>
      </c>
      <c r="P508" s="5">
        <v>10</v>
      </c>
      <c r="Q508" s="4" t="str">
        <f>TEXT(financials[[#This Row],[Date]],"MMMM")</f>
        <v>October</v>
      </c>
      <c r="R508" s="5" t="str">
        <f>_xlfn.SWITCH(financials[[#This Row],[Month Name]],"January","Winter","February","Winter","March","Spring","April","Spring","May","Spring","June","Summer","July","Summer","August","Summer","September","Fall","October","Fall","November","Fall","December","Winter")</f>
        <v>Fall</v>
      </c>
      <c r="S508" s="13" t="s">
        <v>15</v>
      </c>
    </row>
    <row r="509" spans="2:19" x14ac:dyDescent="0.25">
      <c r="B509" s="14" t="s">
        <v>8</v>
      </c>
      <c r="C509" s="1" t="s">
        <v>16</v>
      </c>
      <c r="D509" s="4" t="s">
        <v>26</v>
      </c>
      <c r="E509" s="4" t="s">
        <v>36</v>
      </c>
      <c r="F509" s="11">
        <v>1560</v>
      </c>
      <c r="G509" s="8">
        <v>3</v>
      </c>
      <c r="H509" s="8">
        <v>15</v>
      </c>
      <c r="I509" s="8">
        <v>23400</v>
      </c>
      <c r="J509" s="8">
        <v>2574</v>
      </c>
      <c r="K509" s="8">
        <v>20826</v>
      </c>
      <c r="L509" s="8">
        <v>15600</v>
      </c>
      <c r="M509" s="8">
        <v>5226</v>
      </c>
      <c r="N509" s="25">
        <f>financials[[#This Row],[Profit]]/financials[[#This Row],[ Sales]]</f>
        <v>0.25093632958801498</v>
      </c>
      <c r="O509" s="3">
        <v>41579</v>
      </c>
      <c r="P509" s="5">
        <v>11</v>
      </c>
      <c r="Q509" s="4" t="str">
        <f>TEXT(financials[[#This Row],[Date]],"MMMM")</f>
        <v>November</v>
      </c>
      <c r="R509" s="5" t="str">
        <f>_xlfn.SWITCH(financials[[#This Row],[Month Name]],"January","Winter","February","Winter","March","Spring","April","Spring","May","Spring","June","Summer","July","Summer","August","Summer","September","Fall","October","Fall","November","Fall","December","Winter")</f>
        <v>Fall</v>
      </c>
      <c r="S509" s="13" t="s">
        <v>14</v>
      </c>
    </row>
    <row r="510" spans="2:19" x14ac:dyDescent="0.25">
      <c r="B510" s="14" t="s">
        <v>10</v>
      </c>
      <c r="C510" s="1" t="s">
        <v>20</v>
      </c>
      <c r="D510" s="4" t="s">
        <v>26</v>
      </c>
      <c r="E510" s="4" t="s">
        <v>36</v>
      </c>
      <c r="F510" s="11">
        <v>2706</v>
      </c>
      <c r="G510" s="8">
        <v>3</v>
      </c>
      <c r="H510" s="8">
        <v>7</v>
      </c>
      <c r="I510" s="8">
        <v>18942</v>
      </c>
      <c r="J510" s="8">
        <v>2083.62</v>
      </c>
      <c r="K510" s="8">
        <v>16858.38</v>
      </c>
      <c r="L510" s="8">
        <v>13530</v>
      </c>
      <c r="M510" s="8">
        <v>3328.380000000001</v>
      </c>
      <c r="N510" s="25">
        <f>financials[[#This Row],[Profit]]/financials[[#This Row],[ Sales]]</f>
        <v>0.19743178170144468</v>
      </c>
      <c r="O510" s="3">
        <v>41579</v>
      </c>
      <c r="P510" s="5">
        <v>11</v>
      </c>
      <c r="Q510" s="4" t="str">
        <f>TEXT(financials[[#This Row],[Date]],"MMMM")</f>
        <v>November</v>
      </c>
      <c r="R510" s="5" t="str">
        <f>_xlfn.SWITCH(financials[[#This Row],[Month Name]],"January","Winter","February","Winter","March","Spring","April","Spring","May","Spring","June","Summer","July","Summer","August","Summer","September","Fall","October","Fall","November","Fall","December","Winter")</f>
        <v>Fall</v>
      </c>
      <c r="S510" s="13" t="s">
        <v>14</v>
      </c>
    </row>
    <row r="511" spans="2:19" x14ac:dyDescent="0.25">
      <c r="B511" s="14" t="s">
        <v>10</v>
      </c>
      <c r="C511" s="1" t="s">
        <v>19</v>
      </c>
      <c r="D511" s="4" t="s">
        <v>27</v>
      </c>
      <c r="E511" s="4" t="s">
        <v>36</v>
      </c>
      <c r="F511" s="11">
        <v>766</v>
      </c>
      <c r="G511" s="8">
        <v>5</v>
      </c>
      <c r="H511" s="8">
        <v>350</v>
      </c>
      <c r="I511" s="8">
        <v>268100</v>
      </c>
      <c r="J511" s="8">
        <v>29491</v>
      </c>
      <c r="K511" s="8">
        <v>238609</v>
      </c>
      <c r="L511" s="8">
        <v>199160</v>
      </c>
      <c r="M511" s="8">
        <v>39449</v>
      </c>
      <c r="N511" s="25">
        <f>financials[[#This Row],[Profit]]/financials[[#This Row],[ Sales]]</f>
        <v>0.1653290529695024</v>
      </c>
      <c r="O511" s="3">
        <v>41640</v>
      </c>
      <c r="P511" s="5">
        <v>1</v>
      </c>
      <c r="Q511" s="4" t="str">
        <f>TEXT(financials[[#This Row],[Date]],"MMMM")</f>
        <v>January</v>
      </c>
      <c r="R511" s="5" t="str">
        <f>_xlfn.SWITCH(financials[[#This Row],[Month Name]],"January","Winter","February","Winter","March","Spring","April","Spring","May","Spring","June","Summer","July","Summer","August","Summer","September","Fall","October","Fall","November","Fall","December","Winter")</f>
        <v>Winter</v>
      </c>
      <c r="S511" s="13" t="s">
        <v>15</v>
      </c>
    </row>
    <row r="512" spans="2:19" x14ac:dyDescent="0.25">
      <c r="B512" s="14" t="s">
        <v>10</v>
      </c>
      <c r="C512" s="1" t="s">
        <v>19</v>
      </c>
      <c r="D512" s="4" t="s">
        <v>27</v>
      </c>
      <c r="E512" s="4" t="s">
        <v>36</v>
      </c>
      <c r="F512" s="11">
        <v>2992</v>
      </c>
      <c r="G512" s="8">
        <v>5</v>
      </c>
      <c r="H512" s="8">
        <v>20</v>
      </c>
      <c r="I512" s="8">
        <v>59840</v>
      </c>
      <c r="J512" s="8">
        <v>6582.4</v>
      </c>
      <c r="K512" s="8">
        <v>53257.599999999999</v>
      </c>
      <c r="L512" s="8">
        <v>29920</v>
      </c>
      <c r="M512" s="8">
        <v>23337.599999999999</v>
      </c>
      <c r="N512" s="25">
        <f>financials[[#This Row],[Profit]]/financials[[#This Row],[ Sales]]</f>
        <v>0.4382022471910112</v>
      </c>
      <c r="O512" s="3">
        <v>41548</v>
      </c>
      <c r="P512" s="5">
        <v>10</v>
      </c>
      <c r="Q512" s="4" t="str">
        <f>TEXT(financials[[#This Row],[Date]],"MMMM")</f>
        <v>October</v>
      </c>
      <c r="R512" s="5" t="str">
        <f>_xlfn.SWITCH(financials[[#This Row],[Month Name]],"January","Winter","February","Winter","March","Spring","April","Spring","May","Spring","June","Summer","July","Summer","August","Summer","September","Fall","October","Fall","November","Fall","December","Winter")</f>
        <v>Fall</v>
      </c>
      <c r="S512" s="13" t="s">
        <v>14</v>
      </c>
    </row>
    <row r="513" spans="2:19" x14ac:dyDescent="0.25">
      <c r="B513" s="14" t="s">
        <v>8</v>
      </c>
      <c r="C513" s="1" t="s">
        <v>20</v>
      </c>
      <c r="D513" s="4" t="s">
        <v>27</v>
      </c>
      <c r="E513" s="4" t="s">
        <v>36</v>
      </c>
      <c r="F513" s="11">
        <v>2157</v>
      </c>
      <c r="G513" s="8">
        <v>5</v>
      </c>
      <c r="H513" s="8">
        <v>15</v>
      </c>
      <c r="I513" s="8">
        <v>32355</v>
      </c>
      <c r="J513" s="8">
        <v>3559.05</v>
      </c>
      <c r="K513" s="8">
        <v>28795.95</v>
      </c>
      <c r="L513" s="8">
        <v>21570</v>
      </c>
      <c r="M513" s="8">
        <v>7225.9500000000007</v>
      </c>
      <c r="N513" s="25">
        <f>financials[[#This Row],[Profit]]/financials[[#This Row],[ Sales]]</f>
        <v>0.25093632958801498</v>
      </c>
      <c r="O513" s="3">
        <v>41974</v>
      </c>
      <c r="P513" s="5">
        <v>12</v>
      </c>
      <c r="Q513" s="4" t="str">
        <f>TEXT(financials[[#This Row],[Date]],"MMMM")</f>
        <v>December</v>
      </c>
      <c r="R513" s="5" t="str">
        <f>_xlfn.SWITCH(financials[[#This Row],[Month Name]],"January","Winter","February","Winter","March","Spring","April","Spring","May","Spring","June","Summer","July","Summer","August","Summer","September","Fall","October","Fall","November","Fall","December","Winter")</f>
        <v>Winter</v>
      </c>
      <c r="S513" s="13" t="s">
        <v>15</v>
      </c>
    </row>
    <row r="514" spans="2:19" x14ac:dyDescent="0.25">
      <c r="B514" s="14" t="s">
        <v>7</v>
      </c>
      <c r="C514" s="1" t="s">
        <v>16</v>
      </c>
      <c r="D514" s="4" t="s">
        <v>28</v>
      </c>
      <c r="E514" s="4" t="s">
        <v>36</v>
      </c>
      <c r="F514" s="11">
        <v>873</v>
      </c>
      <c r="G514" s="8">
        <v>10</v>
      </c>
      <c r="H514" s="8">
        <v>300</v>
      </c>
      <c r="I514" s="8">
        <v>261900</v>
      </c>
      <c r="J514" s="8">
        <v>28809</v>
      </c>
      <c r="K514" s="8">
        <v>233091</v>
      </c>
      <c r="L514" s="8">
        <v>218250</v>
      </c>
      <c r="M514" s="8">
        <v>14841</v>
      </c>
      <c r="N514" s="25">
        <f>financials[[#This Row],[Profit]]/financials[[#This Row],[ Sales]]</f>
        <v>6.3670411985018729E-2</v>
      </c>
      <c r="O514" s="3">
        <v>41640</v>
      </c>
      <c r="P514" s="5">
        <v>1</v>
      </c>
      <c r="Q514" s="4" t="str">
        <f>TEXT(financials[[#This Row],[Date]],"MMMM")</f>
        <v>January</v>
      </c>
      <c r="R514" s="5" t="str">
        <f>_xlfn.SWITCH(financials[[#This Row],[Month Name]],"January","Winter","February","Winter","March","Spring","April","Spring","May","Spring","June","Summer","July","Summer","August","Summer","September","Fall","October","Fall","November","Fall","December","Winter")</f>
        <v>Winter</v>
      </c>
      <c r="S514" s="13" t="s">
        <v>15</v>
      </c>
    </row>
    <row r="515" spans="2:19" x14ac:dyDescent="0.25">
      <c r="B515" s="14" t="s">
        <v>10</v>
      </c>
      <c r="C515" s="1" t="s">
        <v>20</v>
      </c>
      <c r="D515" s="4" t="s">
        <v>28</v>
      </c>
      <c r="E515" s="4" t="s">
        <v>36</v>
      </c>
      <c r="F515" s="11">
        <v>1122</v>
      </c>
      <c r="G515" s="8">
        <v>10</v>
      </c>
      <c r="H515" s="8">
        <v>20</v>
      </c>
      <c r="I515" s="8">
        <v>22440</v>
      </c>
      <c r="J515" s="8">
        <v>2468.4</v>
      </c>
      <c r="K515" s="8">
        <v>19971.599999999999</v>
      </c>
      <c r="L515" s="8">
        <v>11220</v>
      </c>
      <c r="M515" s="8">
        <v>8751.5999999999985</v>
      </c>
      <c r="N515" s="25">
        <f>financials[[#This Row],[Profit]]/financials[[#This Row],[ Sales]]</f>
        <v>0.4382022471910112</v>
      </c>
      <c r="O515" s="3">
        <v>41699</v>
      </c>
      <c r="P515" s="5">
        <v>3</v>
      </c>
      <c r="Q515" s="4" t="str">
        <f>TEXT(financials[[#This Row],[Date]],"MMMM")</f>
        <v>March</v>
      </c>
      <c r="R515" s="5" t="str">
        <f>_xlfn.SWITCH(financials[[#This Row],[Month Name]],"January","Winter","February","Winter","March","Spring","April","Spring","May","Spring","June","Summer","July","Summer","August","Summer","September","Fall","October","Fall","November","Fall","December","Winter")</f>
        <v>Spring</v>
      </c>
      <c r="S515" s="13" t="s">
        <v>15</v>
      </c>
    </row>
    <row r="516" spans="2:19" x14ac:dyDescent="0.25">
      <c r="B516" s="14" t="s">
        <v>10</v>
      </c>
      <c r="C516" s="1" t="s">
        <v>16</v>
      </c>
      <c r="D516" s="4" t="s">
        <v>28</v>
      </c>
      <c r="E516" s="4" t="s">
        <v>36</v>
      </c>
      <c r="F516" s="11">
        <v>2104.5</v>
      </c>
      <c r="G516" s="8">
        <v>10</v>
      </c>
      <c r="H516" s="8">
        <v>350</v>
      </c>
      <c r="I516" s="8">
        <v>736575</v>
      </c>
      <c r="J516" s="8">
        <v>81023.25</v>
      </c>
      <c r="K516" s="8">
        <v>655551.75</v>
      </c>
      <c r="L516" s="8">
        <v>547170</v>
      </c>
      <c r="M516" s="8">
        <v>108381.75</v>
      </c>
      <c r="N516" s="25">
        <f>financials[[#This Row],[Profit]]/financials[[#This Row],[ Sales]]</f>
        <v>0.1653290529695024</v>
      </c>
      <c r="O516" s="3">
        <v>41821</v>
      </c>
      <c r="P516" s="5">
        <v>7</v>
      </c>
      <c r="Q516" s="4" t="str">
        <f>TEXT(financials[[#This Row],[Date]],"MMMM")</f>
        <v>July</v>
      </c>
      <c r="R516" s="5" t="str">
        <f>_xlfn.SWITCH(financials[[#This Row],[Month Name]],"January","Winter","February","Winter","March","Spring","April","Spring","May","Spring","June","Summer","July","Summer","August","Summer","September","Fall","October","Fall","November","Fall","December","Winter")</f>
        <v>Summer</v>
      </c>
      <c r="S516" s="13" t="s">
        <v>15</v>
      </c>
    </row>
    <row r="517" spans="2:19" x14ac:dyDescent="0.25">
      <c r="B517" s="14" t="s">
        <v>11</v>
      </c>
      <c r="C517" s="1" t="s">
        <v>16</v>
      </c>
      <c r="D517" s="4" t="s">
        <v>28</v>
      </c>
      <c r="E517" s="4" t="s">
        <v>36</v>
      </c>
      <c r="F517" s="11">
        <v>4026</v>
      </c>
      <c r="G517" s="8">
        <v>10</v>
      </c>
      <c r="H517" s="8">
        <v>12</v>
      </c>
      <c r="I517" s="8">
        <v>48312</v>
      </c>
      <c r="J517" s="8">
        <v>5314.32</v>
      </c>
      <c r="K517" s="8">
        <v>42997.68</v>
      </c>
      <c r="L517" s="8">
        <v>12078</v>
      </c>
      <c r="M517" s="8">
        <v>30919.68</v>
      </c>
      <c r="N517" s="25">
        <f>financials[[#This Row],[Profit]]/financials[[#This Row],[ Sales]]</f>
        <v>0.7191011235955056</v>
      </c>
      <c r="O517" s="3">
        <v>41821</v>
      </c>
      <c r="P517" s="5">
        <v>7</v>
      </c>
      <c r="Q517" s="4" t="str">
        <f>TEXT(financials[[#This Row],[Date]],"MMMM")</f>
        <v>July</v>
      </c>
      <c r="R517" s="5" t="str">
        <f>_xlfn.SWITCH(financials[[#This Row],[Month Name]],"January","Winter","February","Winter","March","Spring","April","Spring","May","Spring","June","Summer","July","Summer","August","Summer","September","Fall","October","Fall","November","Fall","December","Winter")</f>
        <v>Summer</v>
      </c>
      <c r="S517" s="13" t="s">
        <v>15</v>
      </c>
    </row>
    <row r="518" spans="2:19" x14ac:dyDescent="0.25">
      <c r="B518" s="14" t="s">
        <v>11</v>
      </c>
      <c r="C518" s="1" t="s">
        <v>18</v>
      </c>
      <c r="D518" s="4" t="s">
        <v>28</v>
      </c>
      <c r="E518" s="4" t="s">
        <v>36</v>
      </c>
      <c r="F518" s="11">
        <v>2425.5</v>
      </c>
      <c r="G518" s="8">
        <v>10</v>
      </c>
      <c r="H518" s="8">
        <v>12</v>
      </c>
      <c r="I518" s="8">
        <v>29106</v>
      </c>
      <c r="J518" s="8">
        <v>3201.66</v>
      </c>
      <c r="K518" s="8">
        <v>25904.340000000004</v>
      </c>
      <c r="L518" s="8">
        <v>7276.5</v>
      </c>
      <c r="M518" s="8">
        <v>18627.840000000004</v>
      </c>
      <c r="N518" s="25">
        <f>financials[[#This Row],[Profit]]/financials[[#This Row],[ Sales]]</f>
        <v>0.71910112359550571</v>
      </c>
      <c r="O518" s="3">
        <v>41821</v>
      </c>
      <c r="P518" s="5">
        <v>7</v>
      </c>
      <c r="Q518" s="4" t="str">
        <f>TEXT(financials[[#This Row],[Date]],"MMMM")</f>
        <v>July</v>
      </c>
      <c r="R518" s="5" t="str">
        <f>_xlfn.SWITCH(financials[[#This Row],[Month Name]],"January","Winter","February","Winter","March","Spring","April","Spring","May","Spring","June","Summer","July","Summer","August","Summer","September","Fall","October","Fall","November","Fall","December","Winter")</f>
        <v>Summer</v>
      </c>
      <c r="S518" s="13" t="s">
        <v>15</v>
      </c>
    </row>
    <row r="519" spans="2:19" x14ac:dyDescent="0.25">
      <c r="B519" s="14" t="s">
        <v>10</v>
      </c>
      <c r="C519" s="1" t="s">
        <v>16</v>
      </c>
      <c r="D519" s="4" t="s">
        <v>28</v>
      </c>
      <c r="E519" s="4" t="s">
        <v>36</v>
      </c>
      <c r="F519" s="11">
        <v>2394</v>
      </c>
      <c r="G519" s="8">
        <v>10</v>
      </c>
      <c r="H519" s="8">
        <v>20</v>
      </c>
      <c r="I519" s="8">
        <v>47880</v>
      </c>
      <c r="J519" s="8">
        <v>5266.8</v>
      </c>
      <c r="K519" s="8">
        <v>42613.2</v>
      </c>
      <c r="L519" s="8">
        <v>23940</v>
      </c>
      <c r="M519" s="8">
        <v>18673.199999999997</v>
      </c>
      <c r="N519" s="25">
        <f>financials[[#This Row],[Profit]]/financials[[#This Row],[ Sales]]</f>
        <v>0.4382022471910112</v>
      </c>
      <c r="O519" s="3">
        <v>41852</v>
      </c>
      <c r="P519" s="5">
        <v>8</v>
      </c>
      <c r="Q519" s="4" t="str">
        <f>TEXT(financials[[#This Row],[Date]],"MMMM")</f>
        <v>August</v>
      </c>
      <c r="R519" s="5" t="str">
        <f>_xlfn.SWITCH(financials[[#This Row],[Month Name]],"January","Winter","February","Winter","March","Spring","April","Spring","May","Spring","June","Summer","July","Summer","August","Summer","September","Fall","October","Fall","November","Fall","December","Winter")</f>
        <v>Summer</v>
      </c>
      <c r="S519" s="13" t="s">
        <v>15</v>
      </c>
    </row>
    <row r="520" spans="2:19" x14ac:dyDescent="0.25">
      <c r="B520" s="14" t="s">
        <v>8</v>
      </c>
      <c r="C520" s="1" t="s">
        <v>20</v>
      </c>
      <c r="D520" s="4" t="s">
        <v>28</v>
      </c>
      <c r="E520" s="4" t="s">
        <v>36</v>
      </c>
      <c r="F520" s="11">
        <v>1984</v>
      </c>
      <c r="G520" s="8">
        <v>10</v>
      </c>
      <c r="H520" s="8">
        <v>15</v>
      </c>
      <c r="I520" s="8">
        <v>29760</v>
      </c>
      <c r="J520" s="8">
        <v>3273.6</v>
      </c>
      <c r="K520" s="8">
        <v>26486.400000000001</v>
      </c>
      <c r="L520" s="8">
        <v>19840</v>
      </c>
      <c r="M520" s="8">
        <v>6646.4000000000015</v>
      </c>
      <c r="N520" s="25">
        <f>financials[[#This Row],[Profit]]/financials[[#This Row],[ Sales]]</f>
        <v>0.25093632958801504</v>
      </c>
      <c r="O520" s="3">
        <v>41852</v>
      </c>
      <c r="P520" s="5">
        <v>8</v>
      </c>
      <c r="Q520" s="4" t="str">
        <f>TEXT(financials[[#This Row],[Date]],"MMMM")</f>
        <v>August</v>
      </c>
      <c r="R520" s="5" t="str">
        <f>_xlfn.SWITCH(financials[[#This Row],[Month Name]],"January","Winter","February","Winter","March","Spring","April","Spring","May","Spring","June","Summer","July","Summer","August","Summer","September","Fall","October","Fall","November","Fall","December","Winter")</f>
        <v>Summer</v>
      </c>
      <c r="S520" s="13" t="s">
        <v>15</v>
      </c>
    </row>
    <row r="521" spans="2:19" x14ac:dyDescent="0.25">
      <c r="B521" s="14" t="s">
        <v>9</v>
      </c>
      <c r="C521" s="1" t="s">
        <v>18</v>
      </c>
      <c r="D521" s="4" t="s">
        <v>28</v>
      </c>
      <c r="E521" s="4" t="s">
        <v>36</v>
      </c>
      <c r="F521" s="11">
        <v>2441</v>
      </c>
      <c r="G521" s="8">
        <v>10</v>
      </c>
      <c r="H521" s="8">
        <v>125</v>
      </c>
      <c r="I521" s="8">
        <v>305125</v>
      </c>
      <c r="J521" s="8">
        <v>33563.75</v>
      </c>
      <c r="K521" s="8">
        <v>271561.25</v>
      </c>
      <c r="L521" s="8">
        <v>292920</v>
      </c>
      <c r="M521" s="8">
        <v>-21358.75</v>
      </c>
      <c r="N521" s="25">
        <f>financials[[#This Row],[Profit]]/financials[[#This Row],[ Sales]]</f>
        <v>-7.8651685393258425E-2</v>
      </c>
      <c r="O521" s="3">
        <v>41913</v>
      </c>
      <c r="P521" s="5">
        <v>10</v>
      </c>
      <c r="Q521" s="4" t="str">
        <f>TEXT(financials[[#This Row],[Date]],"MMMM")</f>
        <v>October</v>
      </c>
      <c r="R521" s="5" t="str">
        <f>_xlfn.SWITCH(financials[[#This Row],[Month Name]],"January","Winter","February","Winter","March","Spring","April","Spring","May","Spring","June","Summer","July","Summer","August","Summer","September","Fall","October","Fall","November","Fall","December","Winter")</f>
        <v>Fall</v>
      </c>
      <c r="S521" s="13" t="s">
        <v>15</v>
      </c>
    </row>
    <row r="522" spans="2:19" x14ac:dyDescent="0.25">
      <c r="B522" s="14" t="s">
        <v>10</v>
      </c>
      <c r="C522" s="1" t="s">
        <v>19</v>
      </c>
      <c r="D522" s="4" t="s">
        <v>28</v>
      </c>
      <c r="E522" s="4" t="s">
        <v>36</v>
      </c>
      <c r="F522" s="11">
        <v>2992</v>
      </c>
      <c r="G522" s="8">
        <v>10</v>
      </c>
      <c r="H522" s="8">
        <v>20</v>
      </c>
      <c r="I522" s="8">
        <v>59840</v>
      </c>
      <c r="J522" s="8">
        <v>6582.4</v>
      </c>
      <c r="K522" s="8">
        <v>53257.599999999999</v>
      </c>
      <c r="L522" s="8">
        <v>29920</v>
      </c>
      <c r="M522" s="8">
        <v>23337.599999999999</v>
      </c>
      <c r="N522" s="25">
        <f>financials[[#This Row],[Profit]]/financials[[#This Row],[ Sales]]</f>
        <v>0.4382022471910112</v>
      </c>
      <c r="O522" s="3">
        <v>41548</v>
      </c>
      <c r="P522" s="5">
        <v>10</v>
      </c>
      <c r="Q522" s="4" t="str">
        <f>TEXT(financials[[#This Row],[Date]],"MMMM")</f>
        <v>October</v>
      </c>
      <c r="R522" s="5" t="str">
        <f>_xlfn.SWITCH(financials[[#This Row],[Month Name]],"January","Winter","February","Winter","March","Spring","April","Spring","May","Spring","June","Summer","July","Summer","August","Summer","September","Fall","October","Fall","November","Fall","December","Winter")</f>
        <v>Fall</v>
      </c>
      <c r="S522" s="13" t="s">
        <v>14</v>
      </c>
    </row>
    <row r="523" spans="2:19" x14ac:dyDescent="0.25">
      <c r="B523" s="14" t="s">
        <v>7</v>
      </c>
      <c r="C523" s="1" t="s">
        <v>16</v>
      </c>
      <c r="D523" s="4" t="s">
        <v>28</v>
      </c>
      <c r="E523" s="4" t="s">
        <v>36</v>
      </c>
      <c r="F523" s="11">
        <v>1366</v>
      </c>
      <c r="G523" s="8">
        <v>10</v>
      </c>
      <c r="H523" s="8">
        <v>300</v>
      </c>
      <c r="I523" s="8">
        <v>409800</v>
      </c>
      <c r="J523" s="8">
        <v>45078</v>
      </c>
      <c r="K523" s="8">
        <v>364722</v>
      </c>
      <c r="L523" s="8">
        <v>341500</v>
      </c>
      <c r="M523" s="8">
        <v>23222</v>
      </c>
      <c r="N523" s="25">
        <f>financials[[#This Row],[Profit]]/financials[[#This Row],[ Sales]]</f>
        <v>6.3670411985018729E-2</v>
      </c>
      <c r="O523" s="3">
        <v>41944</v>
      </c>
      <c r="P523" s="5">
        <v>11</v>
      </c>
      <c r="Q523" s="4" t="str">
        <f>TEXT(financials[[#This Row],[Date]],"MMMM")</f>
        <v>November</v>
      </c>
      <c r="R523" s="5" t="str">
        <f>_xlfn.SWITCH(financials[[#This Row],[Month Name]],"January","Winter","February","Winter","March","Spring","April","Spring","May","Spring","June","Summer","July","Summer","August","Summer","September","Fall","October","Fall","November","Fall","December","Winter")</f>
        <v>Fall</v>
      </c>
      <c r="S523" s="13" t="s">
        <v>15</v>
      </c>
    </row>
    <row r="524" spans="2:19" x14ac:dyDescent="0.25">
      <c r="B524" s="14" t="s">
        <v>10</v>
      </c>
      <c r="C524" s="1" t="s">
        <v>18</v>
      </c>
      <c r="D524" s="4" t="s">
        <v>29</v>
      </c>
      <c r="E524" s="4" t="s">
        <v>36</v>
      </c>
      <c r="F524" s="11">
        <v>2805</v>
      </c>
      <c r="G524" s="8">
        <v>120</v>
      </c>
      <c r="H524" s="8">
        <v>20</v>
      </c>
      <c r="I524" s="8">
        <v>56100</v>
      </c>
      <c r="J524" s="8">
        <v>6171</v>
      </c>
      <c r="K524" s="8">
        <v>49929</v>
      </c>
      <c r="L524" s="8">
        <v>28050</v>
      </c>
      <c r="M524" s="8">
        <v>21879</v>
      </c>
      <c r="N524" s="25">
        <f>financials[[#This Row],[Profit]]/financials[[#This Row],[ Sales]]</f>
        <v>0.43820224719101125</v>
      </c>
      <c r="O524" s="3">
        <v>41518</v>
      </c>
      <c r="P524" s="5">
        <v>9</v>
      </c>
      <c r="Q524" s="4" t="str">
        <f>TEXT(financials[[#This Row],[Date]],"MMMM")</f>
        <v>September</v>
      </c>
      <c r="R524" s="5" t="str">
        <f>_xlfn.SWITCH(financials[[#This Row],[Month Name]],"January","Winter","February","Winter","March","Spring","April","Spring","May","Spring","June","Summer","July","Summer","August","Summer","September","Fall","October","Fall","November","Fall","December","Winter")</f>
        <v>Fall</v>
      </c>
      <c r="S524" s="13" t="s">
        <v>14</v>
      </c>
    </row>
    <row r="525" spans="2:19" x14ac:dyDescent="0.25">
      <c r="B525" s="14" t="s">
        <v>8</v>
      </c>
      <c r="C525" s="1" t="s">
        <v>20</v>
      </c>
      <c r="D525" s="4" t="s">
        <v>29</v>
      </c>
      <c r="E525" s="4" t="s">
        <v>36</v>
      </c>
      <c r="F525" s="11">
        <v>655</v>
      </c>
      <c r="G525" s="8">
        <v>120</v>
      </c>
      <c r="H525" s="8">
        <v>15</v>
      </c>
      <c r="I525" s="8">
        <v>9825</v>
      </c>
      <c r="J525" s="8">
        <v>1080.75</v>
      </c>
      <c r="K525" s="8">
        <v>8744.25</v>
      </c>
      <c r="L525" s="8">
        <v>6550</v>
      </c>
      <c r="M525" s="8">
        <v>2194.25</v>
      </c>
      <c r="N525" s="25">
        <f>financials[[#This Row],[Profit]]/financials[[#This Row],[ Sales]]</f>
        <v>0.25093632958801498</v>
      </c>
      <c r="O525" s="3">
        <v>41518</v>
      </c>
      <c r="P525" s="5">
        <v>9</v>
      </c>
      <c r="Q525" s="4" t="str">
        <f>TEXT(financials[[#This Row],[Date]],"MMMM")</f>
        <v>September</v>
      </c>
      <c r="R525" s="5" t="str">
        <f>_xlfn.SWITCH(financials[[#This Row],[Month Name]],"January","Winter","February","Winter","March","Spring","April","Spring","May","Spring","June","Summer","July","Summer","August","Summer","September","Fall","October","Fall","November","Fall","December","Winter")</f>
        <v>Fall</v>
      </c>
      <c r="S525" s="13" t="s">
        <v>14</v>
      </c>
    </row>
    <row r="526" spans="2:19" x14ac:dyDescent="0.25">
      <c r="B526" s="14" t="s">
        <v>10</v>
      </c>
      <c r="C526" s="1" t="s">
        <v>20</v>
      </c>
      <c r="D526" s="4" t="s">
        <v>29</v>
      </c>
      <c r="E526" s="4" t="s">
        <v>36</v>
      </c>
      <c r="F526" s="11">
        <v>344</v>
      </c>
      <c r="G526" s="8">
        <v>120</v>
      </c>
      <c r="H526" s="8">
        <v>350</v>
      </c>
      <c r="I526" s="8">
        <v>120400</v>
      </c>
      <c r="J526" s="8">
        <v>13244</v>
      </c>
      <c r="K526" s="8">
        <v>107156</v>
      </c>
      <c r="L526" s="8">
        <v>89440</v>
      </c>
      <c r="M526" s="8">
        <v>17716</v>
      </c>
      <c r="N526" s="25">
        <f>financials[[#This Row],[Profit]]/financials[[#This Row],[ Sales]]</f>
        <v>0.1653290529695024</v>
      </c>
      <c r="O526" s="3">
        <v>41548</v>
      </c>
      <c r="P526" s="5">
        <v>10</v>
      </c>
      <c r="Q526" s="4" t="str">
        <f>TEXT(financials[[#This Row],[Date]],"MMMM")</f>
        <v>October</v>
      </c>
      <c r="R526" s="5" t="str">
        <f>_xlfn.SWITCH(financials[[#This Row],[Month Name]],"January","Winter","February","Winter","March","Spring","April","Spring","May","Spring","June","Summer","July","Summer","August","Summer","September","Fall","October","Fall","November","Fall","December","Winter")</f>
        <v>Fall</v>
      </c>
      <c r="S526" s="13" t="s">
        <v>14</v>
      </c>
    </row>
    <row r="527" spans="2:19" x14ac:dyDescent="0.25">
      <c r="B527" s="14" t="s">
        <v>10</v>
      </c>
      <c r="C527" s="1" t="s">
        <v>16</v>
      </c>
      <c r="D527" s="4" t="s">
        <v>29</v>
      </c>
      <c r="E527" s="4" t="s">
        <v>36</v>
      </c>
      <c r="F527" s="11">
        <v>1808</v>
      </c>
      <c r="G527" s="8">
        <v>120</v>
      </c>
      <c r="H527" s="8">
        <v>7</v>
      </c>
      <c r="I527" s="8">
        <v>12656</v>
      </c>
      <c r="J527" s="8">
        <v>1392.16</v>
      </c>
      <c r="K527" s="8">
        <v>11263.84</v>
      </c>
      <c r="L527" s="8">
        <v>9040</v>
      </c>
      <c r="M527" s="8">
        <v>2223.84</v>
      </c>
      <c r="N527" s="25">
        <f>financials[[#This Row],[Profit]]/financials[[#This Row],[ Sales]]</f>
        <v>0.19743178170144463</v>
      </c>
      <c r="O527" s="3">
        <v>41944</v>
      </c>
      <c r="P527" s="5">
        <v>11</v>
      </c>
      <c r="Q527" s="4" t="str">
        <f>TEXT(financials[[#This Row],[Date]],"MMMM")</f>
        <v>November</v>
      </c>
      <c r="R527" s="5" t="str">
        <f>_xlfn.SWITCH(financials[[#This Row],[Month Name]],"January","Winter","February","Winter","March","Spring","April","Spring","May","Spring","June","Summer","July","Summer","August","Summer","September","Fall","October","Fall","November","Fall","December","Winter")</f>
        <v>Fall</v>
      </c>
      <c r="S527" s="13" t="s">
        <v>15</v>
      </c>
    </row>
    <row r="528" spans="2:19" x14ac:dyDescent="0.25">
      <c r="B528" s="14" t="s">
        <v>11</v>
      </c>
      <c r="C528" s="1" t="s">
        <v>18</v>
      </c>
      <c r="D528" s="4" t="s">
        <v>30</v>
      </c>
      <c r="E528" s="4" t="s">
        <v>36</v>
      </c>
      <c r="F528" s="11">
        <v>1734</v>
      </c>
      <c r="G528" s="8">
        <v>250</v>
      </c>
      <c r="H528" s="8">
        <v>12</v>
      </c>
      <c r="I528" s="8">
        <v>20808</v>
      </c>
      <c r="J528" s="8">
        <v>2288.88</v>
      </c>
      <c r="K528" s="8">
        <v>18519.12</v>
      </c>
      <c r="L528" s="8">
        <v>5202</v>
      </c>
      <c r="M528" s="8">
        <v>13317.119999999999</v>
      </c>
      <c r="N528" s="25">
        <f>financials[[#This Row],[Profit]]/financials[[#This Row],[ Sales]]</f>
        <v>0.7191011235955056</v>
      </c>
      <c r="O528" s="3">
        <v>41640</v>
      </c>
      <c r="P528" s="5">
        <v>1</v>
      </c>
      <c r="Q528" s="4" t="str">
        <f>TEXT(financials[[#This Row],[Date]],"MMMM")</f>
        <v>January</v>
      </c>
      <c r="R528" s="5" t="str">
        <f>_xlfn.SWITCH(financials[[#This Row],[Month Name]],"January","Winter","February","Winter","March","Spring","April","Spring","May","Spring","June","Summer","July","Summer","August","Summer","September","Fall","October","Fall","November","Fall","December","Winter")</f>
        <v>Winter</v>
      </c>
      <c r="S528" s="13" t="s">
        <v>15</v>
      </c>
    </row>
    <row r="529" spans="2:19" x14ac:dyDescent="0.25">
      <c r="B529" s="14" t="s">
        <v>9</v>
      </c>
      <c r="C529" s="1" t="s">
        <v>20</v>
      </c>
      <c r="D529" s="4" t="s">
        <v>30</v>
      </c>
      <c r="E529" s="4" t="s">
        <v>36</v>
      </c>
      <c r="F529" s="11">
        <v>554</v>
      </c>
      <c r="G529" s="8">
        <v>250</v>
      </c>
      <c r="H529" s="8">
        <v>125</v>
      </c>
      <c r="I529" s="8">
        <v>69250</v>
      </c>
      <c r="J529" s="8">
        <v>7617.5</v>
      </c>
      <c r="K529" s="8">
        <v>61632.5</v>
      </c>
      <c r="L529" s="8">
        <v>66480</v>
      </c>
      <c r="M529" s="8">
        <v>-4847.5</v>
      </c>
      <c r="N529" s="25">
        <f>financials[[#This Row],[Profit]]/financials[[#This Row],[ Sales]]</f>
        <v>-7.8651685393258425E-2</v>
      </c>
      <c r="O529" s="3">
        <v>41640</v>
      </c>
      <c r="P529" s="5">
        <v>1</v>
      </c>
      <c r="Q529" s="4" t="str">
        <f>TEXT(financials[[#This Row],[Date]],"MMMM")</f>
        <v>January</v>
      </c>
      <c r="R529" s="5" t="str">
        <f>_xlfn.SWITCH(financials[[#This Row],[Month Name]],"January","Winter","February","Winter","March","Spring","April","Spring","May","Spring","June","Summer","July","Summer","August","Summer","September","Fall","October","Fall","November","Fall","December","Winter")</f>
        <v>Winter</v>
      </c>
      <c r="S529" s="13" t="s">
        <v>15</v>
      </c>
    </row>
    <row r="530" spans="2:19" x14ac:dyDescent="0.25">
      <c r="B530" s="14" t="s">
        <v>10</v>
      </c>
      <c r="C530" s="1" t="s">
        <v>16</v>
      </c>
      <c r="D530" s="4" t="s">
        <v>30</v>
      </c>
      <c r="E530" s="4" t="s">
        <v>36</v>
      </c>
      <c r="F530" s="11">
        <v>2935</v>
      </c>
      <c r="G530" s="8">
        <v>250</v>
      </c>
      <c r="H530" s="8">
        <v>20</v>
      </c>
      <c r="I530" s="8">
        <v>58700</v>
      </c>
      <c r="J530" s="8">
        <v>6457</v>
      </c>
      <c r="K530" s="8">
        <v>52243</v>
      </c>
      <c r="L530" s="8">
        <v>29350</v>
      </c>
      <c r="M530" s="8">
        <v>22893</v>
      </c>
      <c r="N530" s="25">
        <f>financials[[#This Row],[Profit]]/financials[[#This Row],[ Sales]]</f>
        <v>0.43820224719101125</v>
      </c>
      <c r="O530" s="3">
        <v>41579</v>
      </c>
      <c r="P530" s="5">
        <v>11</v>
      </c>
      <c r="Q530" s="4" t="str">
        <f>TEXT(financials[[#This Row],[Date]],"MMMM")</f>
        <v>November</v>
      </c>
      <c r="R530" s="5" t="str">
        <f>_xlfn.SWITCH(financials[[#This Row],[Month Name]],"January","Winter","February","Winter","March","Spring","April","Spring","May","Spring","June","Summer","July","Summer","August","Summer","September","Fall","October","Fall","November","Fall","December","Winter")</f>
        <v>Fall</v>
      </c>
      <c r="S530" s="13" t="s">
        <v>14</v>
      </c>
    </row>
    <row r="531" spans="2:19" x14ac:dyDescent="0.25">
      <c r="B531" s="14" t="s">
        <v>9</v>
      </c>
      <c r="C531" s="1" t="s">
        <v>19</v>
      </c>
      <c r="D531" s="4" t="s">
        <v>31</v>
      </c>
      <c r="E531" s="4" t="s">
        <v>36</v>
      </c>
      <c r="F531" s="11">
        <v>3165</v>
      </c>
      <c r="G531" s="8">
        <v>260</v>
      </c>
      <c r="H531" s="8">
        <v>125</v>
      </c>
      <c r="I531" s="8">
        <v>395625</v>
      </c>
      <c r="J531" s="8">
        <v>43518.75</v>
      </c>
      <c r="K531" s="8">
        <v>352106.25</v>
      </c>
      <c r="L531" s="8">
        <v>379800</v>
      </c>
      <c r="M531" s="8">
        <v>-27693.75</v>
      </c>
      <c r="N531" s="25">
        <f>financials[[#This Row],[Profit]]/financials[[#This Row],[ Sales]]</f>
        <v>-7.8651685393258425E-2</v>
      </c>
      <c r="O531" s="3">
        <v>41640</v>
      </c>
      <c r="P531" s="5">
        <v>1</v>
      </c>
      <c r="Q531" s="4" t="str">
        <f>TEXT(financials[[#This Row],[Date]],"MMMM")</f>
        <v>January</v>
      </c>
      <c r="R531" s="5" t="str">
        <f>_xlfn.SWITCH(financials[[#This Row],[Month Name]],"January","Winter","February","Winter","March","Spring","April","Spring","May","Spring","June","Summer","July","Summer","August","Summer","September","Fall","October","Fall","November","Fall","December","Winter")</f>
        <v>Winter</v>
      </c>
      <c r="S531" s="13" t="s">
        <v>15</v>
      </c>
    </row>
    <row r="532" spans="2:19" x14ac:dyDescent="0.25">
      <c r="B532" s="14" t="s">
        <v>10</v>
      </c>
      <c r="C532" s="1" t="s">
        <v>20</v>
      </c>
      <c r="D532" s="4" t="s">
        <v>31</v>
      </c>
      <c r="E532" s="4" t="s">
        <v>36</v>
      </c>
      <c r="F532" s="11">
        <v>2629</v>
      </c>
      <c r="G532" s="8">
        <v>260</v>
      </c>
      <c r="H532" s="8">
        <v>20</v>
      </c>
      <c r="I532" s="8">
        <v>52580</v>
      </c>
      <c r="J532" s="8">
        <v>5783.8</v>
      </c>
      <c r="K532" s="8">
        <v>46796.2</v>
      </c>
      <c r="L532" s="8">
        <v>26290</v>
      </c>
      <c r="M532" s="8">
        <v>20506.199999999997</v>
      </c>
      <c r="N532" s="25">
        <f>financials[[#This Row],[Profit]]/financials[[#This Row],[ Sales]]</f>
        <v>0.4382022471910112</v>
      </c>
      <c r="O532" s="3">
        <v>41640</v>
      </c>
      <c r="P532" s="5">
        <v>1</v>
      </c>
      <c r="Q532" s="4" t="str">
        <f>TEXT(financials[[#This Row],[Date]],"MMMM")</f>
        <v>January</v>
      </c>
      <c r="R532" s="5" t="str">
        <f>_xlfn.SWITCH(financials[[#This Row],[Month Name]],"January","Winter","February","Winter","March","Spring","April","Spring","May","Spring","June","Summer","July","Summer","August","Summer","September","Fall","October","Fall","November","Fall","December","Winter")</f>
        <v>Winter</v>
      </c>
      <c r="S532" s="13" t="s">
        <v>15</v>
      </c>
    </row>
    <row r="533" spans="2:19" x14ac:dyDescent="0.25">
      <c r="B533" s="14" t="s">
        <v>9</v>
      </c>
      <c r="C533" s="1" t="s">
        <v>18</v>
      </c>
      <c r="D533" s="4" t="s">
        <v>31</v>
      </c>
      <c r="E533" s="4" t="s">
        <v>36</v>
      </c>
      <c r="F533" s="11">
        <v>1433</v>
      </c>
      <c r="G533" s="8">
        <v>260</v>
      </c>
      <c r="H533" s="8">
        <v>125</v>
      </c>
      <c r="I533" s="8">
        <v>179125</v>
      </c>
      <c r="J533" s="8">
        <v>19703.75</v>
      </c>
      <c r="K533" s="8">
        <v>159421.25</v>
      </c>
      <c r="L533" s="8">
        <v>171960</v>
      </c>
      <c r="M533" s="8">
        <v>-12538.75</v>
      </c>
      <c r="N533" s="25">
        <f>financials[[#This Row],[Profit]]/financials[[#This Row],[ Sales]]</f>
        <v>-7.8651685393258425E-2</v>
      </c>
      <c r="O533" s="3">
        <v>41760</v>
      </c>
      <c r="P533" s="5">
        <v>5</v>
      </c>
      <c r="Q533" s="4" t="str">
        <f>TEXT(financials[[#This Row],[Date]],"MMMM")</f>
        <v>May</v>
      </c>
      <c r="R533" s="5" t="str">
        <f>_xlfn.SWITCH(financials[[#This Row],[Month Name]],"January","Winter","February","Winter","March","Spring","April","Spring","May","Spring","June","Summer","July","Summer","August","Summer","September","Fall","October","Fall","November","Fall","December","Winter")</f>
        <v>Spring</v>
      </c>
      <c r="S533" s="13" t="s">
        <v>15</v>
      </c>
    </row>
    <row r="534" spans="2:19" x14ac:dyDescent="0.25">
      <c r="B534" s="14" t="s">
        <v>9</v>
      </c>
      <c r="C534" s="1" t="s">
        <v>20</v>
      </c>
      <c r="D534" s="4" t="s">
        <v>31</v>
      </c>
      <c r="E534" s="4" t="s">
        <v>36</v>
      </c>
      <c r="F534" s="11">
        <v>947</v>
      </c>
      <c r="G534" s="8">
        <v>260</v>
      </c>
      <c r="H534" s="8">
        <v>125</v>
      </c>
      <c r="I534" s="8">
        <v>118375</v>
      </c>
      <c r="J534" s="8">
        <v>13021.25</v>
      </c>
      <c r="K534" s="8">
        <v>105353.75</v>
      </c>
      <c r="L534" s="8">
        <v>113640</v>
      </c>
      <c r="M534" s="8">
        <v>-8286.25</v>
      </c>
      <c r="N534" s="25">
        <f>financials[[#This Row],[Profit]]/financials[[#This Row],[ Sales]]</f>
        <v>-7.8651685393258425E-2</v>
      </c>
      <c r="O534" s="3">
        <v>41518</v>
      </c>
      <c r="P534" s="5">
        <v>9</v>
      </c>
      <c r="Q534" s="4" t="str">
        <f>TEXT(financials[[#This Row],[Date]],"MMMM")</f>
        <v>September</v>
      </c>
      <c r="R534" s="5" t="str">
        <f>_xlfn.SWITCH(financials[[#This Row],[Month Name]],"January","Winter","February","Winter","March","Spring","April","Spring","May","Spring","June","Summer","July","Summer","August","Summer","September","Fall","October","Fall","November","Fall","December","Winter")</f>
        <v>Fall</v>
      </c>
      <c r="S534" s="13" t="s">
        <v>14</v>
      </c>
    </row>
    <row r="535" spans="2:19" x14ac:dyDescent="0.25">
      <c r="B535" s="14" t="s">
        <v>10</v>
      </c>
      <c r="C535" s="1" t="s">
        <v>20</v>
      </c>
      <c r="D535" s="4" t="s">
        <v>31</v>
      </c>
      <c r="E535" s="4" t="s">
        <v>36</v>
      </c>
      <c r="F535" s="11">
        <v>344</v>
      </c>
      <c r="G535" s="8">
        <v>260</v>
      </c>
      <c r="H535" s="8">
        <v>350</v>
      </c>
      <c r="I535" s="8">
        <v>120400</v>
      </c>
      <c r="J535" s="8">
        <v>13244</v>
      </c>
      <c r="K535" s="8">
        <v>107156</v>
      </c>
      <c r="L535" s="8">
        <v>89440</v>
      </c>
      <c r="M535" s="8">
        <v>17716</v>
      </c>
      <c r="N535" s="25">
        <f>financials[[#This Row],[Profit]]/financials[[#This Row],[ Sales]]</f>
        <v>0.1653290529695024</v>
      </c>
      <c r="O535" s="3">
        <v>41548</v>
      </c>
      <c r="P535" s="5">
        <v>10</v>
      </c>
      <c r="Q535" s="4" t="str">
        <f>TEXT(financials[[#This Row],[Date]],"MMMM")</f>
        <v>October</v>
      </c>
      <c r="R535" s="5" t="str">
        <f>_xlfn.SWITCH(financials[[#This Row],[Month Name]],"January","Winter","February","Winter","March","Spring","April","Spring","May","Spring","June","Summer","July","Summer","August","Summer","September","Fall","October","Fall","November","Fall","December","Winter")</f>
        <v>Fall</v>
      </c>
      <c r="S535" s="13" t="s">
        <v>14</v>
      </c>
    </row>
    <row r="536" spans="2:19" x14ac:dyDescent="0.25">
      <c r="B536" s="14" t="s">
        <v>8</v>
      </c>
      <c r="C536" s="1" t="s">
        <v>20</v>
      </c>
      <c r="D536" s="4" t="s">
        <v>31</v>
      </c>
      <c r="E536" s="4" t="s">
        <v>36</v>
      </c>
      <c r="F536" s="11">
        <v>2157</v>
      </c>
      <c r="G536" s="8">
        <v>260</v>
      </c>
      <c r="H536" s="8">
        <v>15</v>
      </c>
      <c r="I536" s="8">
        <v>32355</v>
      </c>
      <c r="J536" s="8">
        <v>3559.05</v>
      </c>
      <c r="K536" s="8">
        <v>28795.95</v>
      </c>
      <c r="L536" s="8">
        <v>21570</v>
      </c>
      <c r="M536" s="8">
        <v>7225.9500000000007</v>
      </c>
      <c r="N536" s="25">
        <f>financials[[#This Row],[Profit]]/financials[[#This Row],[ Sales]]</f>
        <v>0.25093632958801498</v>
      </c>
      <c r="O536" s="3">
        <v>41974</v>
      </c>
      <c r="P536" s="5">
        <v>12</v>
      </c>
      <c r="Q536" s="4" t="str">
        <f>TEXT(financials[[#This Row],[Date]],"MMMM")</f>
        <v>December</v>
      </c>
      <c r="R536" s="5" t="str">
        <f>_xlfn.SWITCH(financials[[#This Row],[Month Name]],"January","Winter","February","Winter","March","Spring","April","Spring","May","Spring","June","Summer","July","Summer","August","Summer","September","Fall","October","Fall","November","Fall","December","Winter")</f>
        <v>Winter</v>
      </c>
      <c r="S536" s="13" t="s">
        <v>15</v>
      </c>
    </row>
    <row r="537" spans="2:19" x14ac:dyDescent="0.25">
      <c r="B537" s="14" t="s">
        <v>10</v>
      </c>
      <c r="C537" s="1" t="s">
        <v>17</v>
      </c>
      <c r="D537" s="4" t="s">
        <v>28</v>
      </c>
      <c r="E537" s="4" t="s">
        <v>36</v>
      </c>
      <c r="F537" s="11">
        <v>380</v>
      </c>
      <c r="G537" s="8">
        <v>10</v>
      </c>
      <c r="H537" s="8">
        <v>7</v>
      </c>
      <c r="I537" s="8">
        <v>2660</v>
      </c>
      <c r="J537" s="8">
        <v>292.60000000000002</v>
      </c>
      <c r="K537" s="8">
        <v>2367.4</v>
      </c>
      <c r="L537" s="8">
        <v>1900</v>
      </c>
      <c r="M537" s="8">
        <v>467.40000000000009</v>
      </c>
      <c r="N537" s="25">
        <f>financials[[#This Row],[Profit]]/financials[[#This Row],[ Sales]]</f>
        <v>0.19743178170144465</v>
      </c>
      <c r="O537" s="3">
        <v>41518</v>
      </c>
      <c r="P537" s="5">
        <v>9</v>
      </c>
      <c r="Q537" s="4" t="str">
        <f>TEXT(financials[[#This Row],[Date]],"MMMM")</f>
        <v>September</v>
      </c>
      <c r="R537" s="5" t="str">
        <f>_xlfn.SWITCH(financials[[#This Row],[Month Name]],"January","Winter","February","Winter","March","Spring","April","Spring","May","Spring","June","Summer","July","Summer","August","Summer","September","Fall","October","Fall","November","Fall","December","Winter")</f>
        <v>Fall</v>
      </c>
      <c r="S537" s="13" t="s">
        <v>14</v>
      </c>
    </row>
    <row r="538" spans="2:19" x14ac:dyDescent="0.25">
      <c r="B538" s="14" t="s">
        <v>10</v>
      </c>
      <c r="C538" s="1" t="s">
        <v>20</v>
      </c>
      <c r="D538" s="4" t="s">
        <v>26</v>
      </c>
      <c r="E538" s="4" t="s">
        <v>36</v>
      </c>
      <c r="F538" s="11">
        <v>886</v>
      </c>
      <c r="G538" s="8">
        <v>3</v>
      </c>
      <c r="H538" s="8">
        <v>350</v>
      </c>
      <c r="I538" s="8">
        <v>310100</v>
      </c>
      <c r="J538" s="8">
        <v>37212</v>
      </c>
      <c r="K538" s="8">
        <v>272888</v>
      </c>
      <c r="L538" s="8">
        <v>230360</v>
      </c>
      <c r="M538" s="8">
        <v>42528</v>
      </c>
      <c r="N538" s="25">
        <f>financials[[#This Row],[Profit]]/financials[[#This Row],[ Sales]]</f>
        <v>0.15584415584415584</v>
      </c>
      <c r="O538" s="3">
        <v>41791</v>
      </c>
      <c r="P538" s="5">
        <v>6</v>
      </c>
      <c r="Q538" s="4" t="str">
        <f>TEXT(financials[[#This Row],[Date]],"MMMM")</f>
        <v>June</v>
      </c>
      <c r="R538" s="5" t="str">
        <f>_xlfn.SWITCH(financials[[#This Row],[Month Name]],"January","Winter","February","Winter","March","Spring","April","Spring","May","Spring","June","Summer","July","Summer","August","Summer","September","Fall","October","Fall","November","Fall","December","Winter")</f>
        <v>Summer</v>
      </c>
      <c r="S538" s="13" t="s">
        <v>15</v>
      </c>
    </row>
    <row r="539" spans="2:19" x14ac:dyDescent="0.25">
      <c r="B539" s="14" t="s">
        <v>9</v>
      </c>
      <c r="C539" s="1" t="s">
        <v>16</v>
      </c>
      <c r="D539" s="4" t="s">
        <v>26</v>
      </c>
      <c r="E539" s="4" t="s">
        <v>36</v>
      </c>
      <c r="F539" s="11">
        <v>2416</v>
      </c>
      <c r="G539" s="8">
        <v>3</v>
      </c>
      <c r="H539" s="8">
        <v>125</v>
      </c>
      <c r="I539" s="8">
        <v>302000</v>
      </c>
      <c r="J539" s="8">
        <v>36240</v>
      </c>
      <c r="K539" s="8">
        <v>265760</v>
      </c>
      <c r="L539" s="8">
        <v>289920</v>
      </c>
      <c r="M539" s="8">
        <v>-24160</v>
      </c>
      <c r="N539" s="25">
        <f>financials[[#This Row],[Profit]]/financials[[#This Row],[ Sales]]</f>
        <v>-9.0909090909090912E-2</v>
      </c>
      <c r="O539" s="3">
        <v>41518</v>
      </c>
      <c r="P539" s="5">
        <v>9</v>
      </c>
      <c r="Q539" s="4" t="str">
        <f>TEXT(financials[[#This Row],[Date]],"MMMM")</f>
        <v>September</v>
      </c>
      <c r="R539" s="5" t="str">
        <f>_xlfn.SWITCH(financials[[#This Row],[Month Name]],"January","Winter","February","Winter","March","Spring","April","Spring","May","Spring","June","Summer","July","Summer","August","Summer","September","Fall","October","Fall","November","Fall","December","Winter")</f>
        <v>Fall</v>
      </c>
      <c r="S539" s="13" t="s">
        <v>14</v>
      </c>
    </row>
    <row r="540" spans="2:19" x14ac:dyDescent="0.25">
      <c r="B540" s="14" t="s">
        <v>9</v>
      </c>
      <c r="C540" s="1" t="s">
        <v>20</v>
      </c>
      <c r="D540" s="4" t="s">
        <v>26</v>
      </c>
      <c r="E540" s="4" t="s">
        <v>36</v>
      </c>
      <c r="F540" s="11">
        <v>2156</v>
      </c>
      <c r="G540" s="8">
        <v>3</v>
      </c>
      <c r="H540" s="8">
        <v>125</v>
      </c>
      <c r="I540" s="8">
        <v>269500</v>
      </c>
      <c r="J540" s="8">
        <v>32340</v>
      </c>
      <c r="K540" s="8">
        <v>237160</v>
      </c>
      <c r="L540" s="8">
        <v>258720</v>
      </c>
      <c r="M540" s="8">
        <v>-21560</v>
      </c>
      <c r="N540" s="25">
        <f>financials[[#This Row],[Profit]]/financials[[#This Row],[ Sales]]</f>
        <v>-9.0909090909090912E-2</v>
      </c>
      <c r="O540" s="3">
        <v>41913</v>
      </c>
      <c r="P540" s="5">
        <v>10</v>
      </c>
      <c r="Q540" s="4" t="str">
        <f>TEXT(financials[[#This Row],[Date]],"MMMM")</f>
        <v>October</v>
      </c>
      <c r="R540" s="5" t="str">
        <f>_xlfn.SWITCH(financials[[#This Row],[Month Name]],"January","Winter","February","Winter","March","Spring","April","Spring","May","Spring","June","Summer","July","Summer","August","Summer","September","Fall","October","Fall","November","Fall","December","Winter")</f>
        <v>Fall</v>
      </c>
      <c r="S540" s="13" t="s">
        <v>15</v>
      </c>
    </row>
    <row r="541" spans="2:19" x14ac:dyDescent="0.25">
      <c r="B541" s="14" t="s">
        <v>8</v>
      </c>
      <c r="C541" s="1" t="s">
        <v>16</v>
      </c>
      <c r="D541" s="4" t="s">
        <v>26</v>
      </c>
      <c r="E541" s="4" t="s">
        <v>36</v>
      </c>
      <c r="F541" s="11">
        <v>2689</v>
      </c>
      <c r="G541" s="8">
        <v>3</v>
      </c>
      <c r="H541" s="8">
        <v>15</v>
      </c>
      <c r="I541" s="8">
        <v>40335</v>
      </c>
      <c r="J541" s="8">
        <v>4840.2</v>
      </c>
      <c r="K541" s="8">
        <v>35494.800000000003</v>
      </c>
      <c r="L541" s="8">
        <v>26890</v>
      </c>
      <c r="M541" s="8">
        <v>8604.8000000000029</v>
      </c>
      <c r="N541" s="25">
        <f>financials[[#This Row],[Profit]]/financials[[#This Row],[ Sales]]</f>
        <v>0.24242424242424249</v>
      </c>
      <c r="O541" s="3">
        <v>41944</v>
      </c>
      <c r="P541" s="5">
        <v>11</v>
      </c>
      <c r="Q541" s="4" t="str">
        <f>TEXT(financials[[#This Row],[Date]],"MMMM")</f>
        <v>November</v>
      </c>
      <c r="R541" s="5" t="str">
        <f>_xlfn.SWITCH(financials[[#This Row],[Month Name]],"January","Winter","February","Winter","March","Spring","April","Spring","May","Spring","June","Summer","July","Summer","August","Summer","September","Fall","October","Fall","November","Fall","December","Winter")</f>
        <v>Fall</v>
      </c>
      <c r="S541" s="13" t="s">
        <v>15</v>
      </c>
    </row>
    <row r="542" spans="2:19" x14ac:dyDescent="0.25">
      <c r="B542" s="14" t="s">
        <v>8</v>
      </c>
      <c r="C542" s="1" t="s">
        <v>17</v>
      </c>
      <c r="D542" s="4" t="s">
        <v>27</v>
      </c>
      <c r="E542" s="4" t="s">
        <v>36</v>
      </c>
      <c r="F542" s="11">
        <v>677</v>
      </c>
      <c r="G542" s="8">
        <v>5</v>
      </c>
      <c r="H542" s="8">
        <v>15</v>
      </c>
      <c r="I542" s="8">
        <v>10155</v>
      </c>
      <c r="J542" s="8">
        <v>1218.5999999999999</v>
      </c>
      <c r="K542" s="8">
        <v>8936.4</v>
      </c>
      <c r="L542" s="8">
        <v>6770</v>
      </c>
      <c r="M542" s="8">
        <v>2166.3999999999996</v>
      </c>
      <c r="N542" s="25">
        <f>financials[[#This Row],[Profit]]/financials[[#This Row],[ Sales]]</f>
        <v>0.2424242424242424</v>
      </c>
      <c r="O542" s="3">
        <v>41699</v>
      </c>
      <c r="P542" s="5">
        <v>3</v>
      </c>
      <c r="Q542" s="4" t="str">
        <f>TEXT(financials[[#This Row],[Date]],"MMMM")</f>
        <v>March</v>
      </c>
      <c r="R542" s="5" t="str">
        <f>_xlfn.SWITCH(financials[[#This Row],[Month Name]],"January","Winter","February","Winter","March","Spring","April","Spring","May","Spring","June","Summer","July","Summer","August","Summer","September","Fall","October","Fall","November","Fall","December","Winter")</f>
        <v>Spring</v>
      </c>
      <c r="S542" s="13" t="s">
        <v>15</v>
      </c>
    </row>
    <row r="543" spans="2:19" x14ac:dyDescent="0.25">
      <c r="B543" s="14" t="s">
        <v>7</v>
      </c>
      <c r="C543" s="1" t="s">
        <v>18</v>
      </c>
      <c r="D543" s="4" t="s">
        <v>27</v>
      </c>
      <c r="E543" s="4" t="s">
        <v>36</v>
      </c>
      <c r="F543" s="11">
        <v>1773</v>
      </c>
      <c r="G543" s="8">
        <v>5</v>
      </c>
      <c r="H543" s="8">
        <v>300</v>
      </c>
      <c r="I543" s="8">
        <v>531900</v>
      </c>
      <c r="J543" s="8">
        <v>63828</v>
      </c>
      <c r="K543" s="8">
        <v>468072</v>
      </c>
      <c r="L543" s="8">
        <v>443250</v>
      </c>
      <c r="M543" s="8">
        <v>24822</v>
      </c>
      <c r="N543" s="25">
        <f>financials[[#This Row],[Profit]]/financials[[#This Row],[ Sales]]</f>
        <v>5.3030303030303032E-2</v>
      </c>
      <c r="O543" s="3">
        <v>41730</v>
      </c>
      <c r="P543" s="5">
        <v>4</v>
      </c>
      <c r="Q543" s="4" t="str">
        <f>TEXT(financials[[#This Row],[Date]],"MMMM")</f>
        <v>April</v>
      </c>
      <c r="R543" s="5" t="str">
        <f>_xlfn.SWITCH(financials[[#This Row],[Month Name]],"January","Winter","February","Winter","March","Spring","April","Spring","May","Spring","June","Summer","July","Summer","August","Summer","September","Fall","October","Fall","November","Fall","December","Winter")</f>
        <v>Spring</v>
      </c>
      <c r="S543" s="13" t="s">
        <v>15</v>
      </c>
    </row>
    <row r="544" spans="2:19" x14ac:dyDescent="0.25">
      <c r="B544" s="14" t="s">
        <v>10</v>
      </c>
      <c r="C544" s="1" t="s">
        <v>20</v>
      </c>
      <c r="D544" s="4" t="s">
        <v>27</v>
      </c>
      <c r="E544" s="4" t="s">
        <v>36</v>
      </c>
      <c r="F544" s="11">
        <v>2420</v>
      </c>
      <c r="G544" s="8">
        <v>5</v>
      </c>
      <c r="H544" s="8">
        <v>7</v>
      </c>
      <c r="I544" s="8">
        <v>16940</v>
      </c>
      <c r="J544" s="8">
        <v>2032.8</v>
      </c>
      <c r="K544" s="8">
        <v>14907.2</v>
      </c>
      <c r="L544" s="8">
        <v>12100</v>
      </c>
      <c r="M544" s="8">
        <v>2807.2000000000007</v>
      </c>
      <c r="N544" s="25">
        <f>financials[[#This Row],[Profit]]/financials[[#This Row],[ Sales]]</f>
        <v>0.18831168831168835</v>
      </c>
      <c r="O544" s="3">
        <v>41883</v>
      </c>
      <c r="P544" s="5">
        <v>9</v>
      </c>
      <c r="Q544" s="4" t="str">
        <f>TEXT(financials[[#This Row],[Date]],"MMMM")</f>
        <v>September</v>
      </c>
      <c r="R544" s="5" t="str">
        <f>_xlfn.SWITCH(financials[[#This Row],[Month Name]],"January","Winter","February","Winter","March","Spring","April","Spring","May","Spring","June","Summer","July","Summer","August","Summer","September","Fall","October","Fall","November","Fall","December","Winter")</f>
        <v>Fall</v>
      </c>
      <c r="S544" s="13" t="s">
        <v>15</v>
      </c>
    </row>
    <row r="545" spans="2:19" x14ac:dyDescent="0.25">
      <c r="B545" s="14" t="s">
        <v>10</v>
      </c>
      <c r="C545" s="1" t="s">
        <v>16</v>
      </c>
      <c r="D545" s="4" t="s">
        <v>27</v>
      </c>
      <c r="E545" s="4" t="s">
        <v>36</v>
      </c>
      <c r="F545" s="11">
        <v>2734</v>
      </c>
      <c r="G545" s="8">
        <v>5</v>
      </c>
      <c r="H545" s="8">
        <v>7</v>
      </c>
      <c r="I545" s="8">
        <v>19138</v>
      </c>
      <c r="J545" s="8">
        <v>2296.56</v>
      </c>
      <c r="K545" s="8">
        <v>16841.439999999999</v>
      </c>
      <c r="L545" s="8">
        <v>13670</v>
      </c>
      <c r="M545" s="8">
        <v>3171.4399999999987</v>
      </c>
      <c r="N545" s="25">
        <f>financials[[#This Row],[Profit]]/financials[[#This Row],[ Sales]]</f>
        <v>0.18831168831168824</v>
      </c>
      <c r="O545" s="3">
        <v>41913</v>
      </c>
      <c r="P545" s="5">
        <v>10</v>
      </c>
      <c r="Q545" s="4" t="str">
        <f>TEXT(financials[[#This Row],[Date]],"MMMM")</f>
        <v>October</v>
      </c>
      <c r="R545" s="5" t="str">
        <f>_xlfn.SWITCH(financials[[#This Row],[Month Name]],"January","Winter","February","Winter","March","Spring","April","Spring","May","Spring","June","Summer","July","Summer","August","Summer","September","Fall","October","Fall","November","Fall","December","Winter")</f>
        <v>Fall</v>
      </c>
      <c r="S545" s="13" t="s">
        <v>15</v>
      </c>
    </row>
    <row r="546" spans="2:19" x14ac:dyDescent="0.25">
      <c r="B546" s="14" t="s">
        <v>10</v>
      </c>
      <c r="C546" s="1" t="s">
        <v>20</v>
      </c>
      <c r="D546" s="4" t="s">
        <v>27</v>
      </c>
      <c r="E546" s="4" t="s">
        <v>36</v>
      </c>
      <c r="F546" s="11">
        <v>1715</v>
      </c>
      <c r="G546" s="8">
        <v>5</v>
      </c>
      <c r="H546" s="8">
        <v>20</v>
      </c>
      <c r="I546" s="8">
        <v>34300</v>
      </c>
      <c r="J546" s="8">
        <v>4116</v>
      </c>
      <c r="K546" s="8">
        <v>30184</v>
      </c>
      <c r="L546" s="8">
        <v>17150</v>
      </c>
      <c r="M546" s="8">
        <v>13034</v>
      </c>
      <c r="N546" s="25">
        <f>financials[[#This Row],[Profit]]/financials[[#This Row],[ Sales]]</f>
        <v>0.43181818181818182</v>
      </c>
      <c r="O546" s="3">
        <v>41548</v>
      </c>
      <c r="P546" s="5">
        <v>10</v>
      </c>
      <c r="Q546" s="4" t="str">
        <f>TEXT(financials[[#This Row],[Date]],"MMMM")</f>
        <v>October</v>
      </c>
      <c r="R546" s="5" t="str">
        <f>_xlfn.SWITCH(financials[[#This Row],[Month Name]],"January","Winter","February","Winter","March","Spring","April","Spring","May","Spring","June","Summer","July","Summer","August","Summer","September","Fall","October","Fall","November","Fall","December","Winter")</f>
        <v>Fall</v>
      </c>
      <c r="S546" s="13" t="s">
        <v>14</v>
      </c>
    </row>
    <row r="547" spans="2:19" x14ac:dyDescent="0.25">
      <c r="B547" s="14" t="s">
        <v>7</v>
      </c>
      <c r="C547" s="1" t="s">
        <v>18</v>
      </c>
      <c r="D547" s="4" t="s">
        <v>27</v>
      </c>
      <c r="E547" s="4" t="s">
        <v>36</v>
      </c>
      <c r="F547" s="11">
        <v>1186</v>
      </c>
      <c r="G547" s="8">
        <v>5</v>
      </c>
      <c r="H547" s="8">
        <v>300</v>
      </c>
      <c r="I547" s="8">
        <v>355800</v>
      </c>
      <c r="J547" s="8">
        <v>42696</v>
      </c>
      <c r="K547" s="8">
        <v>313104</v>
      </c>
      <c r="L547" s="8">
        <v>296500</v>
      </c>
      <c r="M547" s="8">
        <v>16604</v>
      </c>
      <c r="N547" s="25">
        <f>financials[[#This Row],[Profit]]/financials[[#This Row],[ Sales]]</f>
        <v>5.3030303030303032E-2</v>
      </c>
      <c r="O547" s="3">
        <v>41609</v>
      </c>
      <c r="P547" s="5">
        <v>12</v>
      </c>
      <c r="Q547" s="4" t="str">
        <f>TEXT(financials[[#This Row],[Date]],"MMMM")</f>
        <v>December</v>
      </c>
      <c r="R547" s="5" t="str">
        <f>_xlfn.SWITCH(financials[[#This Row],[Month Name]],"January","Winter","February","Winter","March","Spring","April","Spring","May","Spring","June","Summer","July","Summer","August","Summer","September","Fall","October","Fall","November","Fall","December","Winter")</f>
        <v>Winter</v>
      </c>
      <c r="S547" s="13" t="s">
        <v>14</v>
      </c>
    </row>
    <row r="548" spans="2:19" x14ac:dyDescent="0.25">
      <c r="B548" s="14" t="s">
        <v>7</v>
      </c>
      <c r="C548" s="1" t="s">
        <v>17</v>
      </c>
      <c r="D548" s="4" t="s">
        <v>28</v>
      </c>
      <c r="E548" s="4" t="s">
        <v>36</v>
      </c>
      <c r="F548" s="11">
        <v>3495</v>
      </c>
      <c r="G548" s="8">
        <v>10</v>
      </c>
      <c r="H548" s="8">
        <v>300</v>
      </c>
      <c r="I548" s="8">
        <v>1048500</v>
      </c>
      <c r="J548" s="8">
        <v>125820</v>
      </c>
      <c r="K548" s="8">
        <v>922680</v>
      </c>
      <c r="L548" s="8">
        <v>873750</v>
      </c>
      <c r="M548" s="8">
        <v>48930</v>
      </c>
      <c r="N548" s="25">
        <f>financials[[#This Row],[Profit]]/financials[[#This Row],[ Sales]]</f>
        <v>5.3030303030303032E-2</v>
      </c>
      <c r="O548" s="3">
        <v>41640</v>
      </c>
      <c r="P548" s="5">
        <v>1</v>
      </c>
      <c r="Q548" s="4" t="str">
        <f>TEXT(financials[[#This Row],[Date]],"MMMM")</f>
        <v>January</v>
      </c>
      <c r="R548" s="5" t="str">
        <f>_xlfn.SWITCH(financials[[#This Row],[Month Name]],"January","Winter","February","Winter","March","Spring","April","Spring","May","Spring","June","Summer","July","Summer","August","Summer","September","Fall","October","Fall","November","Fall","December","Winter")</f>
        <v>Winter</v>
      </c>
      <c r="S548" s="13" t="s">
        <v>15</v>
      </c>
    </row>
    <row r="549" spans="2:19" x14ac:dyDescent="0.25">
      <c r="B549" s="14" t="s">
        <v>10</v>
      </c>
      <c r="C549" s="1" t="s">
        <v>20</v>
      </c>
      <c r="D549" s="4" t="s">
        <v>28</v>
      </c>
      <c r="E549" s="4" t="s">
        <v>36</v>
      </c>
      <c r="F549" s="11">
        <v>886</v>
      </c>
      <c r="G549" s="8">
        <v>10</v>
      </c>
      <c r="H549" s="8">
        <v>350</v>
      </c>
      <c r="I549" s="8">
        <v>310100</v>
      </c>
      <c r="J549" s="8">
        <v>37212</v>
      </c>
      <c r="K549" s="8">
        <v>272888</v>
      </c>
      <c r="L549" s="8">
        <v>230360</v>
      </c>
      <c r="M549" s="8">
        <v>42528</v>
      </c>
      <c r="N549" s="25">
        <f>financials[[#This Row],[Profit]]/financials[[#This Row],[ Sales]]</f>
        <v>0.15584415584415584</v>
      </c>
      <c r="O549" s="3">
        <v>41791</v>
      </c>
      <c r="P549" s="5">
        <v>6</v>
      </c>
      <c r="Q549" s="4" t="str">
        <f>TEXT(financials[[#This Row],[Date]],"MMMM")</f>
        <v>June</v>
      </c>
      <c r="R549" s="5" t="str">
        <f>_xlfn.SWITCH(financials[[#This Row],[Month Name]],"January","Winter","February","Winter","March","Spring","April","Spring","May","Spring","June","Summer","July","Summer","August","Summer","September","Fall","October","Fall","November","Fall","December","Winter")</f>
        <v>Summer</v>
      </c>
      <c r="S549" s="13" t="s">
        <v>15</v>
      </c>
    </row>
    <row r="550" spans="2:19" x14ac:dyDescent="0.25">
      <c r="B550" s="14" t="s">
        <v>9</v>
      </c>
      <c r="C550" s="1" t="s">
        <v>20</v>
      </c>
      <c r="D550" s="4" t="s">
        <v>28</v>
      </c>
      <c r="E550" s="4" t="s">
        <v>36</v>
      </c>
      <c r="F550" s="11">
        <v>2156</v>
      </c>
      <c r="G550" s="8">
        <v>10</v>
      </c>
      <c r="H550" s="8">
        <v>125</v>
      </c>
      <c r="I550" s="8">
        <v>269500</v>
      </c>
      <c r="J550" s="8">
        <v>32340</v>
      </c>
      <c r="K550" s="8">
        <v>237160</v>
      </c>
      <c r="L550" s="8">
        <v>258720</v>
      </c>
      <c r="M550" s="8">
        <v>-21560</v>
      </c>
      <c r="N550" s="25">
        <f>financials[[#This Row],[Profit]]/financials[[#This Row],[ Sales]]</f>
        <v>-9.0909090909090912E-2</v>
      </c>
      <c r="O550" s="3">
        <v>41913</v>
      </c>
      <c r="P550" s="5">
        <v>10</v>
      </c>
      <c r="Q550" s="4" t="str">
        <f>TEXT(financials[[#This Row],[Date]],"MMMM")</f>
        <v>October</v>
      </c>
      <c r="R550" s="5" t="str">
        <f>_xlfn.SWITCH(financials[[#This Row],[Month Name]],"January","Winter","February","Winter","March","Spring","April","Spring","May","Spring","June","Summer","July","Summer","August","Summer","September","Fall","October","Fall","November","Fall","December","Winter")</f>
        <v>Fall</v>
      </c>
      <c r="S550" s="13" t="s">
        <v>15</v>
      </c>
    </row>
    <row r="551" spans="2:19" x14ac:dyDescent="0.25">
      <c r="B551" s="14" t="s">
        <v>10</v>
      </c>
      <c r="C551" s="1" t="s">
        <v>20</v>
      </c>
      <c r="D551" s="4" t="s">
        <v>28</v>
      </c>
      <c r="E551" s="4" t="s">
        <v>36</v>
      </c>
      <c r="F551" s="11">
        <v>905</v>
      </c>
      <c r="G551" s="8">
        <v>10</v>
      </c>
      <c r="H551" s="8">
        <v>20</v>
      </c>
      <c r="I551" s="8">
        <v>18100</v>
      </c>
      <c r="J551" s="8">
        <v>2172</v>
      </c>
      <c r="K551" s="8">
        <v>15928</v>
      </c>
      <c r="L551" s="8">
        <v>9050</v>
      </c>
      <c r="M551" s="8">
        <v>6878</v>
      </c>
      <c r="N551" s="25">
        <f>financials[[#This Row],[Profit]]/financials[[#This Row],[ Sales]]</f>
        <v>0.43181818181818182</v>
      </c>
      <c r="O551" s="3">
        <v>41913</v>
      </c>
      <c r="P551" s="5">
        <v>10</v>
      </c>
      <c r="Q551" s="4" t="str">
        <f>TEXT(financials[[#This Row],[Date]],"MMMM")</f>
        <v>October</v>
      </c>
      <c r="R551" s="5" t="str">
        <f>_xlfn.SWITCH(financials[[#This Row],[Month Name]],"January","Winter","February","Winter","March","Spring","April","Spring","May","Spring","June","Summer","July","Summer","August","Summer","September","Fall","October","Fall","November","Fall","December","Winter")</f>
        <v>Fall</v>
      </c>
      <c r="S551" s="13" t="s">
        <v>15</v>
      </c>
    </row>
    <row r="552" spans="2:19" x14ac:dyDescent="0.25">
      <c r="B552" s="14" t="s">
        <v>10</v>
      </c>
      <c r="C552" s="1" t="s">
        <v>20</v>
      </c>
      <c r="D552" s="4" t="s">
        <v>28</v>
      </c>
      <c r="E552" s="4" t="s">
        <v>36</v>
      </c>
      <c r="F552" s="11">
        <v>1715</v>
      </c>
      <c r="G552" s="8">
        <v>10</v>
      </c>
      <c r="H552" s="8">
        <v>20</v>
      </c>
      <c r="I552" s="8">
        <v>34300</v>
      </c>
      <c r="J552" s="8">
        <v>4116</v>
      </c>
      <c r="K552" s="8">
        <v>30184</v>
      </c>
      <c r="L552" s="8">
        <v>17150</v>
      </c>
      <c r="M552" s="8">
        <v>13034</v>
      </c>
      <c r="N552" s="25">
        <f>financials[[#This Row],[Profit]]/financials[[#This Row],[ Sales]]</f>
        <v>0.43181818181818182</v>
      </c>
      <c r="O552" s="3">
        <v>41548</v>
      </c>
      <c r="P552" s="5">
        <v>10</v>
      </c>
      <c r="Q552" s="4" t="str">
        <f>TEXT(financials[[#This Row],[Date]],"MMMM")</f>
        <v>October</v>
      </c>
      <c r="R552" s="5" t="str">
        <f>_xlfn.SWITCH(financials[[#This Row],[Month Name]],"January","Winter","February","Winter","March","Spring","April","Spring","May","Spring","June","Summer","July","Summer","August","Summer","September","Fall","October","Fall","November","Fall","December","Winter")</f>
        <v>Fall</v>
      </c>
      <c r="S552" s="13" t="s">
        <v>14</v>
      </c>
    </row>
    <row r="553" spans="2:19" x14ac:dyDescent="0.25">
      <c r="B553" s="14" t="s">
        <v>10</v>
      </c>
      <c r="C553" s="1" t="s">
        <v>18</v>
      </c>
      <c r="D553" s="4" t="s">
        <v>28</v>
      </c>
      <c r="E553" s="4" t="s">
        <v>36</v>
      </c>
      <c r="F553" s="11">
        <v>1594</v>
      </c>
      <c r="G553" s="8">
        <v>10</v>
      </c>
      <c r="H553" s="8">
        <v>350</v>
      </c>
      <c r="I553" s="8">
        <v>557900</v>
      </c>
      <c r="J553" s="8">
        <v>66948</v>
      </c>
      <c r="K553" s="8">
        <v>490952</v>
      </c>
      <c r="L553" s="8">
        <v>414440</v>
      </c>
      <c r="M553" s="8">
        <v>76512</v>
      </c>
      <c r="N553" s="25">
        <f>financials[[#This Row],[Profit]]/financials[[#This Row],[ Sales]]</f>
        <v>0.15584415584415584</v>
      </c>
      <c r="O553" s="3">
        <v>41944</v>
      </c>
      <c r="P553" s="5">
        <v>11</v>
      </c>
      <c r="Q553" s="4" t="str">
        <f>TEXT(financials[[#This Row],[Date]],"MMMM")</f>
        <v>November</v>
      </c>
      <c r="R553" s="5" t="str">
        <f>_xlfn.SWITCH(financials[[#This Row],[Month Name]],"January","Winter","February","Winter","March","Spring","April","Spring","May","Spring","June","Summer","July","Summer","August","Summer","September","Fall","October","Fall","November","Fall","December","Winter")</f>
        <v>Fall</v>
      </c>
      <c r="S553" s="13" t="s">
        <v>15</v>
      </c>
    </row>
    <row r="554" spans="2:19" x14ac:dyDescent="0.25">
      <c r="B554" s="14" t="s">
        <v>7</v>
      </c>
      <c r="C554" s="1" t="s">
        <v>19</v>
      </c>
      <c r="D554" s="4" t="s">
        <v>28</v>
      </c>
      <c r="E554" s="4" t="s">
        <v>36</v>
      </c>
      <c r="F554" s="11">
        <v>1359</v>
      </c>
      <c r="G554" s="8">
        <v>10</v>
      </c>
      <c r="H554" s="8">
        <v>300</v>
      </c>
      <c r="I554" s="8">
        <v>407700</v>
      </c>
      <c r="J554" s="8">
        <v>48924</v>
      </c>
      <c r="K554" s="8">
        <v>358776</v>
      </c>
      <c r="L554" s="8">
        <v>339750</v>
      </c>
      <c r="M554" s="8">
        <v>19026</v>
      </c>
      <c r="N554" s="25">
        <f>financials[[#This Row],[Profit]]/financials[[#This Row],[ Sales]]</f>
        <v>5.3030303030303032E-2</v>
      </c>
      <c r="O554" s="3">
        <v>41944</v>
      </c>
      <c r="P554" s="5">
        <v>11</v>
      </c>
      <c r="Q554" s="4" t="str">
        <f>TEXT(financials[[#This Row],[Date]],"MMMM")</f>
        <v>November</v>
      </c>
      <c r="R554" s="5" t="str">
        <f>_xlfn.SWITCH(financials[[#This Row],[Month Name]],"January","Winter","February","Winter","March","Spring","April","Spring","May","Spring","June","Summer","July","Summer","August","Summer","September","Fall","October","Fall","November","Fall","December","Winter")</f>
        <v>Fall</v>
      </c>
      <c r="S554" s="13" t="s">
        <v>15</v>
      </c>
    </row>
    <row r="555" spans="2:19" x14ac:dyDescent="0.25">
      <c r="B555" s="14" t="s">
        <v>7</v>
      </c>
      <c r="C555" s="1" t="s">
        <v>20</v>
      </c>
      <c r="D555" s="4" t="s">
        <v>28</v>
      </c>
      <c r="E555" s="4" t="s">
        <v>36</v>
      </c>
      <c r="F555" s="11">
        <v>2150</v>
      </c>
      <c r="G555" s="8">
        <v>10</v>
      </c>
      <c r="H555" s="8">
        <v>300</v>
      </c>
      <c r="I555" s="8">
        <v>645000</v>
      </c>
      <c r="J555" s="8">
        <v>77400</v>
      </c>
      <c r="K555" s="8">
        <v>567600</v>
      </c>
      <c r="L555" s="8">
        <v>537500</v>
      </c>
      <c r="M555" s="8">
        <v>30100</v>
      </c>
      <c r="N555" s="25">
        <f>financials[[#This Row],[Profit]]/financials[[#This Row],[ Sales]]</f>
        <v>5.3030303030303032E-2</v>
      </c>
      <c r="O555" s="3">
        <v>41944</v>
      </c>
      <c r="P555" s="5">
        <v>11</v>
      </c>
      <c r="Q555" s="4" t="str">
        <f>TEXT(financials[[#This Row],[Date]],"MMMM")</f>
        <v>November</v>
      </c>
      <c r="R555" s="5" t="str">
        <f>_xlfn.SWITCH(financials[[#This Row],[Month Name]],"January","Winter","February","Winter","March","Spring","April","Spring","May","Spring","June","Summer","July","Summer","August","Summer","September","Fall","October","Fall","November","Fall","December","Winter")</f>
        <v>Fall</v>
      </c>
      <c r="S555" s="13" t="s">
        <v>15</v>
      </c>
    </row>
    <row r="556" spans="2:19" x14ac:dyDescent="0.25">
      <c r="B556" s="14" t="s">
        <v>10</v>
      </c>
      <c r="C556" s="1" t="s">
        <v>20</v>
      </c>
      <c r="D556" s="4" t="s">
        <v>28</v>
      </c>
      <c r="E556" s="4" t="s">
        <v>36</v>
      </c>
      <c r="F556" s="11">
        <v>1197</v>
      </c>
      <c r="G556" s="8">
        <v>10</v>
      </c>
      <c r="H556" s="8">
        <v>350</v>
      </c>
      <c r="I556" s="8">
        <v>418950</v>
      </c>
      <c r="J556" s="8">
        <v>50274</v>
      </c>
      <c r="K556" s="8">
        <v>368676</v>
      </c>
      <c r="L556" s="8">
        <v>311220</v>
      </c>
      <c r="M556" s="8">
        <v>57456</v>
      </c>
      <c r="N556" s="25">
        <f>financials[[#This Row],[Profit]]/financials[[#This Row],[ Sales]]</f>
        <v>0.15584415584415584</v>
      </c>
      <c r="O556" s="3">
        <v>41944</v>
      </c>
      <c r="P556" s="5">
        <v>11</v>
      </c>
      <c r="Q556" s="4" t="str">
        <f>TEXT(financials[[#This Row],[Date]],"MMMM")</f>
        <v>November</v>
      </c>
      <c r="R556" s="5" t="str">
        <f>_xlfn.SWITCH(financials[[#This Row],[Month Name]],"January","Winter","February","Winter","March","Spring","April","Spring","May","Spring","June","Summer","July","Summer","August","Summer","September","Fall","October","Fall","November","Fall","December","Winter")</f>
        <v>Fall</v>
      </c>
      <c r="S556" s="13" t="s">
        <v>15</v>
      </c>
    </row>
    <row r="557" spans="2:19" x14ac:dyDescent="0.25">
      <c r="B557" s="14" t="s">
        <v>8</v>
      </c>
      <c r="C557" s="1" t="s">
        <v>20</v>
      </c>
      <c r="D557" s="4" t="s">
        <v>28</v>
      </c>
      <c r="E557" s="4" t="s">
        <v>36</v>
      </c>
      <c r="F557" s="11">
        <v>380</v>
      </c>
      <c r="G557" s="8">
        <v>10</v>
      </c>
      <c r="H557" s="8">
        <v>15</v>
      </c>
      <c r="I557" s="8">
        <v>5700</v>
      </c>
      <c r="J557" s="8">
        <v>684</v>
      </c>
      <c r="K557" s="8">
        <v>5016</v>
      </c>
      <c r="L557" s="8">
        <v>3800</v>
      </c>
      <c r="M557" s="8">
        <v>1216</v>
      </c>
      <c r="N557" s="25">
        <f>financials[[#This Row],[Profit]]/financials[[#This Row],[ Sales]]</f>
        <v>0.24242424242424243</v>
      </c>
      <c r="O557" s="3">
        <v>41609</v>
      </c>
      <c r="P557" s="5">
        <v>12</v>
      </c>
      <c r="Q557" s="4" t="str">
        <f>TEXT(financials[[#This Row],[Date]],"MMMM")</f>
        <v>December</v>
      </c>
      <c r="R557" s="5" t="str">
        <f>_xlfn.SWITCH(financials[[#This Row],[Month Name]],"January","Winter","February","Winter","March","Spring","April","Spring","May","Spring","June","Summer","July","Summer","August","Summer","September","Fall","October","Fall","November","Fall","December","Winter")</f>
        <v>Winter</v>
      </c>
      <c r="S557" s="13" t="s">
        <v>14</v>
      </c>
    </row>
    <row r="558" spans="2:19" x14ac:dyDescent="0.25">
      <c r="B558" s="14" t="s">
        <v>10</v>
      </c>
      <c r="C558" s="1" t="s">
        <v>20</v>
      </c>
      <c r="D558" s="4" t="s">
        <v>28</v>
      </c>
      <c r="E558" s="4" t="s">
        <v>36</v>
      </c>
      <c r="F558" s="11">
        <v>1233</v>
      </c>
      <c r="G558" s="8">
        <v>10</v>
      </c>
      <c r="H558" s="8">
        <v>20</v>
      </c>
      <c r="I558" s="8">
        <v>24660</v>
      </c>
      <c r="J558" s="8">
        <v>2959.2</v>
      </c>
      <c r="K558" s="8">
        <v>21700.799999999999</v>
      </c>
      <c r="L558" s="8">
        <v>12330</v>
      </c>
      <c r="M558" s="8">
        <v>9370.7999999999993</v>
      </c>
      <c r="N558" s="25">
        <f>financials[[#This Row],[Profit]]/financials[[#This Row],[ Sales]]</f>
        <v>0.43181818181818182</v>
      </c>
      <c r="O558" s="3">
        <v>41974</v>
      </c>
      <c r="P558" s="5">
        <v>12</v>
      </c>
      <c r="Q558" s="4" t="str">
        <f>TEXT(financials[[#This Row],[Date]],"MMMM")</f>
        <v>December</v>
      </c>
      <c r="R558" s="5" t="str">
        <f>_xlfn.SWITCH(financials[[#This Row],[Month Name]],"January","Winter","February","Winter","March","Spring","April","Spring","May","Spring","June","Summer","July","Summer","August","Summer","September","Fall","October","Fall","November","Fall","December","Winter")</f>
        <v>Winter</v>
      </c>
      <c r="S558" s="13" t="s">
        <v>15</v>
      </c>
    </row>
    <row r="559" spans="2:19" x14ac:dyDescent="0.25">
      <c r="B559" s="14" t="s">
        <v>10</v>
      </c>
      <c r="C559" s="1" t="s">
        <v>20</v>
      </c>
      <c r="D559" s="4" t="s">
        <v>29</v>
      </c>
      <c r="E559" s="4" t="s">
        <v>36</v>
      </c>
      <c r="F559" s="11">
        <v>1395</v>
      </c>
      <c r="G559" s="8">
        <v>120</v>
      </c>
      <c r="H559" s="8">
        <v>350</v>
      </c>
      <c r="I559" s="8">
        <v>488250</v>
      </c>
      <c r="J559" s="8">
        <v>58590</v>
      </c>
      <c r="K559" s="8">
        <v>429660</v>
      </c>
      <c r="L559" s="8">
        <v>362700</v>
      </c>
      <c r="M559" s="8">
        <v>66960</v>
      </c>
      <c r="N559" s="25">
        <f>financials[[#This Row],[Profit]]/financials[[#This Row],[ Sales]]</f>
        <v>0.15584415584415584</v>
      </c>
      <c r="O559" s="3">
        <v>41821</v>
      </c>
      <c r="P559" s="5">
        <v>7</v>
      </c>
      <c r="Q559" s="4" t="str">
        <f>TEXT(financials[[#This Row],[Date]],"MMMM")</f>
        <v>July</v>
      </c>
      <c r="R559" s="5" t="str">
        <f>_xlfn.SWITCH(financials[[#This Row],[Month Name]],"January","Winter","February","Winter","March","Spring","April","Spring","May","Spring","June","Summer","July","Summer","August","Summer","September","Fall","October","Fall","November","Fall","December","Winter")</f>
        <v>Summer</v>
      </c>
      <c r="S559" s="13" t="s">
        <v>15</v>
      </c>
    </row>
    <row r="560" spans="2:19" x14ac:dyDescent="0.25">
      <c r="B560" s="14" t="s">
        <v>10</v>
      </c>
      <c r="C560" s="1" t="s">
        <v>17</v>
      </c>
      <c r="D560" s="4" t="s">
        <v>29</v>
      </c>
      <c r="E560" s="4" t="s">
        <v>36</v>
      </c>
      <c r="F560" s="11">
        <v>986</v>
      </c>
      <c r="G560" s="8">
        <v>120</v>
      </c>
      <c r="H560" s="8">
        <v>350</v>
      </c>
      <c r="I560" s="8">
        <v>345100</v>
      </c>
      <c r="J560" s="8">
        <v>41412</v>
      </c>
      <c r="K560" s="8">
        <v>303688</v>
      </c>
      <c r="L560" s="8">
        <v>256360</v>
      </c>
      <c r="M560" s="8">
        <v>47328</v>
      </c>
      <c r="N560" s="25">
        <f>financials[[#This Row],[Profit]]/financials[[#This Row],[ Sales]]</f>
        <v>0.15584415584415584</v>
      </c>
      <c r="O560" s="3">
        <v>41913</v>
      </c>
      <c r="P560" s="5">
        <v>10</v>
      </c>
      <c r="Q560" s="4" t="str">
        <f>TEXT(financials[[#This Row],[Date]],"MMMM")</f>
        <v>October</v>
      </c>
      <c r="R560" s="5" t="str">
        <f>_xlfn.SWITCH(financials[[#This Row],[Month Name]],"January","Winter","February","Winter","March","Spring","April","Spring","May","Spring","June","Summer","July","Summer","August","Summer","September","Fall","October","Fall","November","Fall","December","Winter")</f>
        <v>Fall</v>
      </c>
      <c r="S560" s="13" t="s">
        <v>15</v>
      </c>
    </row>
    <row r="561" spans="2:19" x14ac:dyDescent="0.25">
      <c r="B561" s="14" t="s">
        <v>10</v>
      </c>
      <c r="C561" s="1" t="s">
        <v>20</v>
      </c>
      <c r="D561" s="4" t="s">
        <v>29</v>
      </c>
      <c r="E561" s="4" t="s">
        <v>36</v>
      </c>
      <c r="F561" s="11">
        <v>905</v>
      </c>
      <c r="G561" s="8">
        <v>120</v>
      </c>
      <c r="H561" s="8">
        <v>20</v>
      </c>
      <c r="I561" s="8">
        <v>18100</v>
      </c>
      <c r="J561" s="8">
        <v>2172</v>
      </c>
      <c r="K561" s="8">
        <v>15928</v>
      </c>
      <c r="L561" s="8">
        <v>9050</v>
      </c>
      <c r="M561" s="8">
        <v>6878</v>
      </c>
      <c r="N561" s="25">
        <f>financials[[#This Row],[Profit]]/financials[[#This Row],[ Sales]]</f>
        <v>0.43181818181818182</v>
      </c>
      <c r="O561" s="3">
        <v>41913</v>
      </c>
      <c r="P561" s="5">
        <v>10</v>
      </c>
      <c r="Q561" s="4" t="str">
        <f>TEXT(financials[[#This Row],[Date]],"MMMM")</f>
        <v>October</v>
      </c>
      <c r="R561" s="5" t="str">
        <f>_xlfn.SWITCH(financials[[#This Row],[Month Name]],"January","Winter","February","Winter","March","Spring","April","Spring","May","Spring","June","Summer","July","Summer","August","Summer","September","Fall","October","Fall","November","Fall","December","Winter")</f>
        <v>Fall</v>
      </c>
      <c r="S561" s="13" t="s">
        <v>15</v>
      </c>
    </row>
    <row r="562" spans="2:19" x14ac:dyDescent="0.25">
      <c r="B562" s="14" t="s">
        <v>11</v>
      </c>
      <c r="C562" s="1" t="s">
        <v>16</v>
      </c>
      <c r="D562" s="4" t="s">
        <v>30</v>
      </c>
      <c r="E562" s="4" t="s">
        <v>36</v>
      </c>
      <c r="F562" s="11">
        <v>2109</v>
      </c>
      <c r="G562" s="8">
        <v>250</v>
      </c>
      <c r="H562" s="8">
        <v>12</v>
      </c>
      <c r="I562" s="8">
        <v>25308</v>
      </c>
      <c r="J562" s="8">
        <v>3036.96</v>
      </c>
      <c r="K562" s="8">
        <v>22271.040000000001</v>
      </c>
      <c r="L562" s="8">
        <v>6327</v>
      </c>
      <c r="M562" s="8">
        <v>15944.04</v>
      </c>
      <c r="N562" s="25">
        <f>financials[[#This Row],[Profit]]/financials[[#This Row],[ Sales]]</f>
        <v>0.71590909090909094</v>
      </c>
      <c r="O562" s="3">
        <v>41760</v>
      </c>
      <c r="P562" s="5">
        <v>5</v>
      </c>
      <c r="Q562" s="4" t="str">
        <f>TEXT(financials[[#This Row],[Date]],"MMMM")</f>
        <v>May</v>
      </c>
      <c r="R562" s="5" t="str">
        <f>_xlfn.SWITCH(financials[[#This Row],[Month Name]],"January","Winter","February","Winter","March","Spring","April","Spring","May","Spring","June","Summer","July","Summer","August","Summer","September","Fall","October","Fall","November","Fall","December","Winter")</f>
        <v>Spring</v>
      </c>
      <c r="S562" s="13" t="s">
        <v>15</v>
      </c>
    </row>
    <row r="563" spans="2:19" x14ac:dyDescent="0.25">
      <c r="B563" s="14" t="s">
        <v>8</v>
      </c>
      <c r="C563" s="1" t="s">
        <v>18</v>
      </c>
      <c r="D563" s="4" t="s">
        <v>30</v>
      </c>
      <c r="E563" s="4" t="s">
        <v>36</v>
      </c>
      <c r="F563" s="11">
        <v>3874.5</v>
      </c>
      <c r="G563" s="8">
        <v>250</v>
      </c>
      <c r="H563" s="8">
        <v>15</v>
      </c>
      <c r="I563" s="8">
        <v>58117.5</v>
      </c>
      <c r="J563" s="8">
        <v>6974.0999999999995</v>
      </c>
      <c r="K563" s="8">
        <v>51143.399999999994</v>
      </c>
      <c r="L563" s="8">
        <v>38745</v>
      </c>
      <c r="M563" s="8">
        <v>12398.399999999998</v>
      </c>
      <c r="N563" s="25">
        <f>financials[[#This Row],[Profit]]/financials[[#This Row],[ Sales]]</f>
        <v>0.2424242424242424</v>
      </c>
      <c r="O563" s="3">
        <v>41821</v>
      </c>
      <c r="P563" s="5">
        <v>7</v>
      </c>
      <c r="Q563" s="4" t="str">
        <f>TEXT(financials[[#This Row],[Date]],"MMMM")</f>
        <v>July</v>
      </c>
      <c r="R563" s="5" t="str">
        <f>_xlfn.SWITCH(financials[[#This Row],[Month Name]],"January","Winter","February","Winter","March","Spring","April","Spring","May","Spring","June","Summer","July","Summer","August","Summer","September","Fall","October","Fall","November","Fall","December","Winter")</f>
        <v>Summer</v>
      </c>
      <c r="S563" s="13" t="s">
        <v>15</v>
      </c>
    </row>
    <row r="564" spans="2:19" x14ac:dyDescent="0.25">
      <c r="B564" s="14" t="s">
        <v>10</v>
      </c>
      <c r="C564" s="1" t="s">
        <v>16</v>
      </c>
      <c r="D564" s="4" t="s">
        <v>30</v>
      </c>
      <c r="E564" s="4" t="s">
        <v>36</v>
      </c>
      <c r="F564" s="11">
        <v>623</v>
      </c>
      <c r="G564" s="8">
        <v>250</v>
      </c>
      <c r="H564" s="8">
        <v>350</v>
      </c>
      <c r="I564" s="8">
        <v>218050</v>
      </c>
      <c r="J564" s="8">
        <v>26166</v>
      </c>
      <c r="K564" s="8">
        <v>191884</v>
      </c>
      <c r="L564" s="8">
        <v>161980</v>
      </c>
      <c r="M564" s="8">
        <v>29904</v>
      </c>
      <c r="N564" s="25">
        <f>financials[[#This Row],[Profit]]/financials[[#This Row],[ Sales]]</f>
        <v>0.15584415584415584</v>
      </c>
      <c r="O564" s="3">
        <v>41518</v>
      </c>
      <c r="P564" s="5">
        <v>9</v>
      </c>
      <c r="Q564" s="4" t="str">
        <f>TEXT(financials[[#This Row],[Date]],"MMMM")</f>
        <v>September</v>
      </c>
      <c r="R564" s="5" t="str">
        <f>_xlfn.SWITCH(financials[[#This Row],[Month Name]],"January","Winter","February","Winter","March","Spring","April","Spring","May","Spring","June","Summer","July","Summer","August","Summer","September","Fall","October","Fall","November","Fall","December","Winter")</f>
        <v>Fall</v>
      </c>
      <c r="S564" s="13" t="s">
        <v>14</v>
      </c>
    </row>
    <row r="565" spans="2:19" x14ac:dyDescent="0.25">
      <c r="B565" s="14" t="s">
        <v>10</v>
      </c>
      <c r="C565" s="1" t="s">
        <v>17</v>
      </c>
      <c r="D565" s="4" t="s">
        <v>30</v>
      </c>
      <c r="E565" s="4" t="s">
        <v>36</v>
      </c>
      <c r="F565" s="11">
        <v>986</v>
      </c>
      <c r="G565" s="8">
        <v>250</v>
      </c>
      <c r="H565" s="8">
        <v>350</v>
      </c>
      <c r="I565" s="8">
        <v>345100</v>
      </c>
      <c r="J565" s="8">
        <v>41412</v>
      </c>
      <c r="K565" s="8">
        <v>303688</v>
      </c>
      <c r="L565" s="8">
        <v>256360</v>
      </c>
      <c r="M565" s="8">
        <v>47328</v>
      </c>
      <c r="N565" s="25">
        <f>financials[[#This Row],[Profit]]/financials[[#This Row],[ Sales]]</f>
        <v>0.15584415584415584</v>
      </c>
      <c r="O565" s="3">
        <v>41913</v>
      </c>
      <c r="P565" s="5">
        <v>10</v>
      </c>
      <c r="Q565" s="4" t="str">
        <f>TEXT(financials[[#This Row],[Date]],"MMMM")</f>
        <v>October</v>
      </c>
      <c r="R565" s="5" t="str">
        <f>_xlfn.SWITCH(financials[[#This Row],[Month Name]],"January","Winter","February","Winter","March","Spring","April","Spring","May","Spring","June","Summer","July","Summer","August","Summer","September","Fall","October","Fall","November","Fall","December","Winter")</f>
        <v>Fall</v>
      </c>
      <c r="S565" s="13" t="s">
        <v>15</v>
      </c>
    </row>
    <row r="566" spans="2:19" x14ac:dyDescent="0.25">
      <c r="B566" s="14" t="s">
        <v>9</v>
      </c>
      <c r="C566" s="1" t="s">
        <v>17</v>
      </c>
      <c r="D566" s="4" t="s">
        <v>30</v>
      </c>
      <c r="E566" s="4" t="s">
        <v>36</v>
      </c>
      <c r="F566" s="11">
        <v>2387</v>
      </c>
      <c r="G566" s="8">
        <v>250</v>
      </c>
      <c r="H566" s="8">
        <v>125</v>
      </c>
      <c r="I566" s="8">
        <v>298375</v>
      </c>
      <c r="J566" s="8">
        <v>35805</v>
      </c>
      <c r="K566" s="8">
        <v>262570</v>
      </c>
      <c r="L566" s="8">
        <v>286440</v>
      </c>
      <c r="M566" s="8">
        <v>-23870</v>
      </c>
      <c r="N566" s="25">
        <f>financials[[#This Row],[Profit]]/financials[[#This Row],[ Sales]]</f>
        <v>-9.0909090909090912E-2</v>
      </c>
      <c r="O566" s="3">
        <v>41944</v>
      </c>
      <c r="P566" s="5">
        <v>11</v>
      </c>
      <c r="Q566" s="4" t="str">
        <f>TEXT(financials[[#This Row],[Date]],"MMMM")</f>
        <v>November</v>
      </c>
      <c r="R566" s="5" t="str">
        <f>_xlfn.SWITCH(financials[[#This Row],[Month Name]],"January","Winter","February","Winter","March","Spring","April","Spring","May","Spring","June","Summer","July","Summer","August","Summer","September","Fall","October","Fall","November","Fall","December","Winter")</f>
        <v>Fall</v>
      </c>
      <c r="S566" s="13" t="s">
        <v>15</v>
      </c>
    </row>
    <row r="567" spans="2:19" x14ac:dyDescent="0.25">
      <c r="B567" s="14" t="s">
        <v>10</v>
      </c>
      <c r="C567" s="1" t="s">
        <v>20</v>
      </c>
      <c r="D567" s="4" t="s">
        <v>30</v>
      </c>
      <c r="E567" s="4" t="s">
        <v>36</v>
      </c>
      <c r="F567" s="11">
        <v>1233</v>
      </c>
      <c r="G567" s="8">
        <v>250</v>
      </c>
      <c r="H567" s="8">
        <v>20</v>
      </c>
      <c r="I567" s="8">
        <v>24660</v>
      </c>
      <c r="J567" s="8">
        <v>2959.2</v>
      </c>
      <c r="K567" s="8">
        <v>21700.799999999999</v>
      </c>
      <c r="L567" s="8">
        <v>12330</v>
      </c>
      <c r="M567" s="8">
        <v>9370.7999999999993</v>
      </c>
      <c r="N567" s="25">
        <f>financials[[#This Row],[Profit]]/financials[[#This Row],[ Sales]]</f>
        <v>0.43181818181818182</v>
      </c>
      <c r="O567" s="3">
        <v>41974</v>
      </c>
      <c r="P567" s="5">
        <v>12</v>
      </c>
      <c r="Q567" s="4" t="str">
        <f>TEXT(financials[[#This Row],[Date]],"MMMM")</f>
        <v>December</v>
      </c>
      <c r="R567" s="5" t="str">
        <f>_xlfn.SWITCH(financials[[#This Row],[Month Name]],"January","Winter","February","Winter","March","Spring","April","Spring","May","Spring","June","Summer","July","Summer","August","Summer","September","Fall","October","Fall","November","Fall","December","Winter")</f>
        <v>Winter</v>
      </c>
      <c r="S567" s="13" t="s">
        <v>15</v>
      </c>
    </row>
    <row r="568" spans="2:19" x14ac:dyDescent="0.25">
      <c r="B568" s="14" t="s">
        <v>10</v>
      </c>
      <c r="C568" s="1" t="s">
        <v>17</v>
      </c>
      <c r="D568" s="4" t="s">
        <v>31</v>
      </c>
      <c r="E568" s="4" t="s">
        <v>36</v>
      </c>
      <c r="F568" s="11">
        <v>270</v>
      </c>
      <c r="G568" s="8">
        <v>260</v>
      </c>
      <c r="H568" s="8">
        <v>350</v>
      </c>
      <c r="I568" s="8">
        <v>94500</v>
      </c>
      <c r="J568" s="8">
        <v>11340</v>
      </c>
      <c r="K568" s="8">
        <v>83160</v>
      </c>
      <c r="L568" s="8">
        <v>70200</v>
      </c>
      <c r="M568" s="8">
        <v>12960</v>
      </c>
      <c r="N568" s="25">
        <f>financials[[#This Row],[Profit]]/financials[[#This Row],[ Sales]]</f>
        <v>0.15584415584415584</v>
      </c>
      <c r="O568" s="3">
        <v>41671</v>
      </c>
      <c r="P568" s="5">
        <v>2</v>
      </c>
      <c r="Q568" s="4" t="str">
        <f>TEXT(financials[[#This Row],[Date]],"MMMM")</f>
        <v>February</v>
      </c>
      <c r="R568" s="5" t="str">
        <f>_xlfn.SWITCH(financials[[#This Row],[Month Name]],"January","Winter","February","Winter","March","Spring","April","Spring","May","Spring","June","Summer","July","Summer","August","Summer","September","Fall","October","Fall","November","Fall","December","Winter")</f>
        <v>Winter</v>
      </c>
      <c r="S568" s="13" t="s">
        <v>15</v>
      </c>
    </row>
    <row r="569" spans="2:19" x14ac:dyDescent="0.25">
      <c r="B569" s="14" t="s">
        <v>10</v>
      </c>
      <c r="C569" s="1" t="s">
        <v>18</v>
      </c>
      <c r="D569" s="4" t="s">
        <v>31</v>
      </c>
      <c r="E569" s="4" t="s">
        <v>36</v>
      </c>
      <c r="F569" s="11">
        <v>3421.5</v>
      </c>
      <c r="G569" s="8">
        <v>260</v>
      </c>
      <c r="H569" s="8">
        <v>7</v>
      </c>
      <c r="I569" s="8">
        <v>23950.5</v>
      </c>
      <c r="J569" s="8">
        <v>2874.06</v>
      </c>
      <c r="K569" s="8">
        <v>21076.44</v>
      </c>
      <c r="L569" s="8">
        <v>17107.5</v>
      </c>
      <c r="M569" s="8">
        <v>3968.9399999999987</v>
      </c>
      <c r="N569" s="25">
        <f>financials[[#This Row],[Profit]]/financials[[#This Row],[ Sales]]</f>
        <v>0.18831168831168826</v>
      </c>
      <c r="O569" s="3">
        <v>41821</v>
      </c>
      <c r="P569" s="5">
        <v>7</v>
      </c>
      <c r="Q569" s="4" t="str">
        <f>TEXT(financials[[#This Row],[Date]],"MMMM")</f>
        <v>July</v>
      </c>
      <c r="R569" s="5" t="str">
        <f>_xlfn.SWITCH(financials[[#This Row],[Month Name]],"January","Winter","February","Winter","March","Spring","April","Spring","May","Spring","June","Summer","July","Summer","August","Summer","September","Fall","October","Fall","November","Fall","December","Winter")</f>
        <v>Summer</v>
      </c>
      <c r="S569" s="13" t="s">
        <v>15</v>
      </c>
    </row>
    <row r="570" spans="2:19" x14ac:dyDescent="0.25">
      <c r="B570" s="14" t="s">
        <v>10</v>
      </c>
      <c r="C570" s="1" t="s">
        <v>16</v>
      </c>
      <c r="D570" s="4" t="s">
        <v>31</v>
      </c>
      <c r="E570" s="4" t="s">
        <v>36</v>
      </c>
      <c r="F570" s="11">
        <v>2734</v>
      </c>
      <c r="G570" s="8">
        <v>260</v>
      </c>
      <c r="H570" s="8">
        <v>7</v>
      </c>
      <c r="I570" s="8">
        <v>19138</v>
      </c>
      <c r="J570" s="8">
        <v>2296.56</v>
      </c>
      <c r="K570" s="8">
        <v>16841.439999999999</v>
      </c>
      <c r="L570" s="8">
        <v>13670</v>
      </c>
      <c r="M570" s="8">
        <v>3171.4399999999987</v>
      </c>
      <c r="N570" s="25">
        <f>financials[[#This Row],[Profit]]/financials[[#This Row],[ Sales]]</f>
        <v>0.18831168831168824</v>
      </c>
      <c r="O570" s="3">
        <v>41913</v>
      </c>
      <c r="P570" s="5">
        <v>10</v>
      </c>
      <c r="Q570" s="4" t="str">
        <f>TEXT(financials[[#This Row],[Date]],"MMMM")</f>
        <v>October</v>
      </c>
      <c r="R570" s="5" t="str">
        <f>_xlfn.SWITCH(financials[[#This Row],[Month Name]],"January","Winter","February","Winter","March","Spring","April","Spring","May","Spring","June","Summer","July","Summer","August","Summer","September","Fall","October","Fall","November","Fall","December","Winter")</f>
        <v>Fall</v>
      </c>
      <c r="S570" s="13" t="s">
        <v>15</v>
      </c>
    </row>
    <row r="571" spans="2:19" x14ac:dyDescent="0.25">
      <c r="B571" s="14" t="s">
        <v>8</v>
      </c>
      <c r="C571" s="1" t="s">
        <v>17</v>
      </c>
      <c r="D571" s="4" t="s">
        <v>31</v>
      </c>
      <c r="E571" s="4" t="s">
        <v>36</v>
      </c>
      <c r="F571" s="11">
        <v>2548</v>
      </c>
      <c r="G571" s="8">
        <v>260</v>
      </c>
      <c r="H571" s="8">
        <v>15</v>
      </c>
      <c r="I571" s="8">
        <v>38220</v>
      </c>
      <c r="J571" s="8">
        <v>4586.3999999999996</v>
      </c>
      <c r="K571" s="8">
        <v>33633.599999999999</v>
      </c>
      <c r="L571" s="8">
        <v>25480</v>
      </c>
      <c r="M571" s="8">
        <v>8153.5999999999985</v>
      </c>
      <c r="N571" s="25">
        <f>financials[[#This Row],[Profit]]/financials[[#This Row],[ Sales]]</f>
        <v>0.2424242424242424</v>
      </c>
      <c r="O571" s="3">
        <v>41579</v>
      </c>
      <c r="P571" s="5">
        <v>11</v>
      </c>
      <c r="Q571" s="4" t="str">
        <f>TEXT(financials[[#This Row],[Date]],"MMMM")</f>
        <v>November</v>
      </c>
      <c r="R571" s="5" t="str">
        <f>_xlfn.SWITCH(financials[[#This Row],[Month Name]],"January","Winter","February","Winter","March","Spring","April","Spring","May","Spring","June","Summer","July","Summer","August","Summer","September","Fall","October","Fall","November","Fall","December","Winter")</f>
        <v>Fall</v>
      </c>
      <c r="S571" s="13" t="s">
        <v>14</v>
      </c>
    </row>
    <row r="572" spans="2:19" x14ac:dyDescent="0.25">
      <c r="B572" s="14" t="s">
        <v>10</v>
      </c>
      <c r="C572" s="1" t="s">
        <v>18</v>
      </c>
      <c r="D572" s="4" t="s">
        <v>26</v>
      </c>
      <c r="E572" s="4" t="s">
        <v>36</v>
      </c>
      <c r="F572" s="11">
        <v>2521.5</v>
      </c>
      <c r="G572" s="8">
        <v>3</v>
      </c>
      <c r="H572" s="8">
        <v>20</v>
      </c>
      <c r="I572" s="8">
        <v>50430</v>
      </c>
      <c r="J572" s="8">
        <v>6051.6</v>
      </c>
      <c r="K572" s="8">
        <v>44378.399999999994</v>
      </c>
      <c r="L572" s="8">
        <v>25215</v>
      </c>
      <c r="M572" s="8">
        <v>19163.399999999998</v>
      </c>
      <c r="N572" s="25">
        <f>financials[[#This Row],[Profit]]/financials[[#This Row],[ Sales]]</f>
        <v>0.43181818181818182</v>
      </c>
      <c r="O572" s="3">
        <v>41640</v>
      </c>
      <c r="P572" s="5">
        <v>1</v>
      </c>
      <c r="Q572" s="4" t="str">
        <f>TEXT(financials[[#This Row],[Date]],"MMMM")</f>
        <v>January</v>
      </c>
      <c r="R572" s="5" t="str">
        <f>_xlfn.SWITCH(financials[[#This Row],[Month Name]],"January","Winter","February","Winter","March","Spring","April","Spring","May","Spring","June","Summer","July","Summer","August","Summer","September","Fall","October","Fall","November","Fall","December","Winter")</f>
        <v>Winter</v>
      </c>
      <c r="S572" s="13" t="s">
        <v>15</v>
      </c>
    </row>
    <row r="573" spans="2:19" x14ac:dyDescent="0.25">
      <c r="B573" s="14" t="s">
        <v>11</v>
      </c>
      <c r="C573" s="1" t="s">
        <v>20</v>
      </c>
      <c r="D573" s="4" t="s">
        <v>27</v>
      </c>
      <c r="E573" s="4" t="s">
        <v>36</v>
      </c>
      <c r="F573" s="11">
        <v>2661</v>
      </c>
      <c r="G573" s="8">
        <v>5</v>
      </c>
      <c r="H573" s="8">
        <v>12</v>
      </c>
      <c r="I573" s="8">
        <v>31932</v>
      </c>
      <c r="J573" s="8">
        <v>3831.84</v>
      </c>
      <c r="K573" s="8">
        <v>28100.16</v>
      </c>
      <c r="L573" s="8">
        <v>7983</v>
      </c>
      <c r="M573" s="8">
        <v>20117.16</v>
      </c>
      <c r="N573" s="25">
        <f>financials[[#This Row],[Profit]]/financials[[#This Row],[ Sales]]</f>
        <v>0.71590909090909094</v>
      </c>
      <c r="O573" s="3">
        <v>41760</v>
      </c>
      <c r="P573" s="5">
        <v>5</v>
      </c>
      <c r="Q573" s="4" t="str">
        <f>TEXT(financials[[#This Row],[Date]],"MMMM")</f>
        <v>May</v>
      </c>
      <c r="R573" s="5" t="str">
        <f>_xlfn.SWITCH(financials[[#This Row],[Month Name]],"January","Winter","February","Winter","March","Spring","April","Spring","May","Spring","June","Summer","July","Summer","August","Summer","September","Fall","October","Fall","November","Fall","December","Winter")</f>
        <v>Spring</v>
      </c>
      <c r="S573" s="13" t="s">
        <v>15</v>
      </c>
    </row>
    <row r="574" spans="2:19" x14ac:dyDescent="0.25">
      <c r="B574" s="14" t="s">
        <v>10</v>
      </c>
      <c r="C574" s="1" t="s">
        <v>19</v>
      </c>
      <c r="D574" s="4" t="s">
        <v>28</v>
      </c>
      <c r="E574" s="4" t="s">
        <v>36</v>
      </c>
      <c r="F574" s="11">
        <v>1531</v>
      </c>
      <c r="G574" s="8">
        <v>10</v>
      </c>
      <c r="H574" s="8">
        <v>20</v>
      </c>
      <c r="I574" s="8">
        <v>30620</v>
      </c>
      <c r="J574" s="8">
        <v>3674.4</v>
      </c>
      <c r="K574" s="8">
        <v>26945.599999999999</v>
      </c>
      <c r="L574" s="8">
        <v>15310</v>
      </c>
      <c r="M574" s="8">
        <v>11635.599999999999</v>
      </c>
      <c r="N574" s="25">
        <f>financials[[#This Row],[Profit]]/financials[[#This Row],[ Sales]]</f>
        <v>0.43181818181818177</v>
      </c>
      <c r="O574" s="3">
        <v>41974</v>
      </c>
      <c r="P574" s="5">
        <v>12</v>
      </c>
      <c r="Q574" s="4" t="str">
        <f>TEXT(financials[[#This Row],[Date]],"MMMM")</f>
        <v>December</v>
      </c>
      <c r="R574" s="5" t="str">
        <f>_xlfn.SWITCH(financials[[#This Row],[Month Name]],"January","Winter","February","Winter","March","Spring","April","Spring","May","Spring","June","Summer","July","Summer","August","Summer","September","Fall","October","Fall","November","Fall","December","Winter")</f>
        <v>Winter</v>
      </c>
      <c r="S574" s="13" t="s">
        <v>15</v>
      </c>
    </row>
    <row r="575" spans="2:19" x14ac:dyDescent="0.25">
      <c r="B575" s="14" t="s">
        <v>10</v>
      </c>
      <c r="C575" s="1" t="s">
        <v>18</v>
      </c>
      <c r="D575" s="4" t="s">
        <v>30</v>
      </c>
      <c r="E575" s="4" t="s">
        <v>36</v>
      </c>
      <c r="F575" s="11">
        <v>1491</v>
      </c>
      <c r="G575" s="8">
        <v>250</v>
      </c>
      <c r="H575" s="8">
        <v>7</v>
      </c>
      <c r="I575" s="8">
        <v>10437</v>
      </c>
      <c r="J575" s="8">
        <v>1252.44</v>
      </c>
      <c r="K575" s="8">
        <v>9184.56</v>
      </c>
      <c r="L575" s="8">
        <v>7455</v>
      </c>
      <c r="M575" s="8">
        <v>1729.5599999999995</v>
      </c>
      <c r="N575" s="25">
        <f>financials[[#This Row],[Profit]]/financials[[#This Row],[ Sales]]</f>
        <v>0.18831168831168826</v>
      </c>
      <c r="O575" s="3">
        <v>41699</v>
      </c>
      <c r="P575" s="5">
        <v>3</v>
      </c>
      <c r="Q575" s="4" t="str">
        <f>TEXT(financials[[#This Row],[Date]],"MMMM")</f>
        <v>March</v>
      </c>
      <c r="R575" s="5" t="str">
        <f>_xlfn.SWITCH(financials[[#This Row],[Month Name]],"January","Winter","February","Winter","March","Spring","April","Spring","May","Spring","June","Summer","July","Summer","August","Summer","September","Fall","October","Fall","November","Fall","December","Winter")</f>
        <v>Spring</v>
      </c>
      <c r="S575" s="13" t="s">
        <v>15</v>
      </c>
    </row>
    <row r="576" spans="2:19" x14ac:dyDescent="0.25">
      <c r="B576" s="14" t="s">
        <v>10</v>
      </c>
      <c r="C576" s="1" t="s">
        <v>19</v>
      </c>
      <c r="D576" s="4" t="s">
        <v>30</v>
      </c>
      <c r="E576" s="4" t="s">
        <v>36</v>
      </c>
      <c r="F576" s="11">
        <v>1531</v>
      </c>
      <c r="G576" s="8">
        <v>250</v>
      </c>
      <c r="H576" s="8">
        <v>20</v>
      </c>
      <c r="I576" s="8">
        <v>30620</v>
      </c>
      <c r="J576" s="8">
        <v>3674.4</v>
      </c>
      <c r="K576" s="8">
        <v>26945.599999999999</v>
      </c>
      <c r="L576" s="8">
        <v>15310</v>
      </c>
      <c r="M576" s="8">
        <v>11635.599999999999</v>
      </c>
      <c r="N576" s="25">
        <f>financials[[#This Row],[Profit]]/financials[[#This Row],[ Sales]]</f>
        <v>0.43181818181818177</v>
      </c>
      <c r="O576" s="3">
        <v>41974</v>
      </c>
      <c r="P576" s="5">
        <v>12</v>
      </c>
      <c r="Q576" s="4" t="str">
        <f>TEXT(financials[[#This Row],[Date]],"MMMM")</f>
        <v>December</v>
      </c>
      <c r="R576" s="5" t="str">
        <f>_xlfn.SWITCH(financials[[#This Row],[Month Name]],"January","Winter","February","Winter","March","Spring","April","Spring","May","Spring","June","Summer","July","Summer","August","Summer","September","Fall","October","Fall","November","Fall","December","Winter")</f>
        <v>Winter</v>
      </c>
      <c r="S576" s="13" t="s">
        <v>15</v>
      </c>
    </row>
    <row r="577" spans="2:19" x14ac:dyDescent="0.25">
      <c r="B577" s="14" t="s">
        <v>11</v>
      </c>
      <c r="C577" s="1" t="s">
        <v>16</v>
      </c>
      <c r="D577" s="4" t="s">
        <v>31</v>
      </c>
      <c r="E577" s="4" t="s">
        <v>36</v>
      </c>
      <c r="F577" s="11">
        <v>2761</v>
      </c>
      <c r="G577" s="8">
        <v>260</v>
      </c>
      <c r="H577" s="8">
        <v>12</v>
      </c>
      <c r="I577" s="8">
        <v>33132</v>
      </c>
      <c r="J577" s="8">
        <v>3975.84</v>
      </c>
      <c r="K577" s="8">
        <v>29156.16</v>
      </c>
      <c r="L577" s="8">
        <v>8283</v>
      </c>
      <c r="M577" s="8">
        <v>20873.16</v>
      </c>
      <c r="N577" s="25">
        <f>financials[[#This Row],[Profit]]/financials[[#This Row],[ Sales]]</f>
        <v>0.71590909090909094</v>
      </c>
      <c r="O577" s="3">
        <v>41518</v>
      </c>
      <c r="P577" s="5">
        <v>9</v>
      </c>
      <c r="Q577" s="4" t="str">
        <f>TEXT(financials[[#This Row],[Date]],"MMMM")</f>
        <v>September</v>
      </c>
      <c r="R577" s="5" t="str">
        <f>_xlfn.SWITCH(financials[[#This Row],[Month Name]],"January","Winter","February","Winter","March","Spring","April","Spring","May","Spring","June","Summer","July","Summer","August","Summer","September","Fall","October","Fall","November","Fall","December","Winter")</f>
        <v>Fall</v>
      </c>
      <c r="S577" s="13" t="s">
        <v>14</v>
      </c>
    </row>
    <row r="578" spans="2:19" x14ac:dyDescent="0.25">
      <c r="B578" s="14" t="s">
        <v>8</v>
      </c>
      <c r="C578" s="1" t="s">
        <v>17</v>
      </c>
      <c r="D578" s="4" t="s">
        <v>26</v>
      </c>
      <c r="E578" s="4" t="s">
        <v>36</v>
      </c>
      <c r="F578" s="11">
        <v>2567</v>
      </c>
      <c r="G578" s="8">
        <v>3</v>
      </c>
      <c r="H578" s="8">
        <v>15</v>
      </c>
      <c r="I578" s="8">
        <v>38505</v>
      </c>
      <c r="J578" s="8">
        <v>5005.6499999999996</v>
      </c>
      <c r="K578" s="8">
        <v>33499.35</v>
      </c>
      <c r="L578" s="8">
        <v>25670</v>
      </c>
      <c r="M578" s="8">
        <v>7829.3499999999985</v>
      </c>
      <c r="N578" s="25">
        <f>financials[[#This Row],[Profit]]/financials[[#This Row],[ Sales]]</f>
        <v>0.23371647509578541</v>
      </c>
      <c r="O578" s="3">
        <v>41791</v>
      </c>
      <c r="P578" s="5">
        <v>6</v>
      </c>
      <c r="Q578" s="4" t="str">
        <f>TEXT(financials[[#This Row],[Date]],"MMMM")</f>
        <v>June</v>
      </c>
      <c r="R578" s="5" t="str">
        <f>_xlfn.SWITCH(financials[[#This Row],[Month Name]],"January","Winter","February","Winter","March","Spring","April","Spring","May","Spring","June","Summer","July","Summer","August","Summer","September","Fall","October","Fall","November","Fall","December","Winter")</f>
        <v>Summer</v>
      </c>
      <c r="S578" s="13" t="s">
        <v>15</v>
      </c>
    </row>
    <row r="579" spans="2:19" x14ac:dyDescent="0.25">
      <c r="B579" s="14" t="s">
        <v>8</v>
      </c>
      <c r="C579" s="1" t="s">
        <v>17</v>
      </c>
      <c r="D579" s="4" t="s">
        <v>30</v>
      </c>
      <c r="E579" s="4" t="s">
        <v>36</v>
      </c>
      <c r="F579" s="11">
        <v>2567</v>
      </c>
      <c r="G579" s="8">
        <v>250</v>
      </c>
      <c r="H579" s="8">
        <v>15</v>
      </c>
      <c r="I579" s="8">
        <v>38505</v>
      </c>
      <c r="J579" s="8">
        <v>5005.6499999999996</v>
      </c>
      <c r="K579" s="8">
        <v>33499.35</v>
      </c>
      <c r="L579" s="8">
        <v>25670</v>
      </c>
      <c r="M579" s="8">
        <v>7829.3499999999985</v>
      </c>
      <c r="N579" s="25">
        <f>financials[[#This Row],[Profit]]/financials[[#This Row],[ Sales]]</f>
        <v>0.23371647509578541</v>
      </c>
      <c r="O579" s="3">
        <v>41791</v>
      </c>
      <c r="P579" s="5">
        <v>6</v>
      </c>
      <c r="Q579" s="4" t="str">
        <f>TEXT(financials[[#This Row],[Date]],"MMMM")</f>
        <v>June</v>
      </c>
      <c r="R579" s="5" t="str">
        <f>_xlfn.SWITCH(financials[[#This Row],[Month Name]],"January","Winter","February","Winter","March","Spring","April","Spring","May","Spring","June","Summer","July","Summer","August","Summer","September","Fall","October","Fall","November","Fall","December","Winter")</f>
        <v>Summer</v>
      </c>
      <c r="S579" s="13" t="s">
        <v>15</v>
      </c>
    </row>
    <row r="580" spans="2:19" x14ac:dyDescent="0.25">
      <c r="B580" s="14" t="s">
        <v>10</v>
      </c>
      <c r="C580" s="1" t="s">
        <v>16</v>
      </c>
      <c r="D580" s="4" t="s">
        <v>26</v>
      </c>
      <c r="E580" s="4" t="s">
        <v>36</v>
      </c>
      <c r="F580" s="11">
        <v>923</v>
      </c>
      <c r="G580" s="8">
        <v>3</v>
      </c>
      <c r="H580" s="8">
        <v>350</v>
      </c>
      <c r="I580" s="8">
        <v>323050</v>
      </c>
      <c r="J580" s="8">
        <v>41996.5</v>
      </c>
      <c r="K580" s="8">
        <v>281053.5</v>
      </c>
      <c r="L580" s="8">
        <v>239980</v>
      </c>
      <c r="M580" s="8">
        <v>41073.5</v>
      </c>
      <c r="N580" s="25">
        <f>financials[[#This Row],[Profit]]/financials[[#This Row],[ Sales]]</f>
        <v>0.14614121510673234</v>
      </c>
      <c r="O580" s="3">
        <v>41699</v>
      </c>
      <c r="P580" s="5">
        <v>3</v>
      </c>
      <c r="Q580" s="4" t="str">
        <f>TEXT(financials[[#This Row],[Date]],"MMMM")</f>
        <v>March</v>
      </c>
      <c r="R580" s="5" t="str">
        <f>_xlfn.SWITCH(financials[[#This Row],[Month Name]],"January","Winter","February","Winter","March","Spring","April","Spring","May","Spring","June","Summer","July","Summer","August","Summer","September","Fall","October","Fall","November","Fall","December","Winter")</f>
        <v>Spring</v>
      </c>
      <c r="S580" s="13" t="s">
        <v>15</v>
      </c>
    </row>
    <row r="581" spans="2:19" x14ac:dyDescent="0.25">
      <c r="B581" s="14" t="s">
        <v>10</v>
      </c>
      <c r="C581" s="1" t="s">
        <v>18</v>
      </c>
      <c r="D581" s="4" t="s">
        <v>26</v>
      </c>
      <c r="E581" s="4" t="s">
        <v>36</v>
      </c>
      <c r="F581" s="11">
        <v>1790</v>
      </c>
      <c r="G581" s="8">
        <v>3</v>
      </c>
      <c r="H581" s="8">
        <v>350</v>
      </c>
      <c r="I581" s="8">
        <v>626500</v>
      </c>
      <c r="J581" s="8">
        <v>81445</v>
      </c>
      <c r="K581" s="8">
        <v>545055</v>
      </c>
      <c r="L581" s="8">
        <v>465400</v>
      </c>
      <c r="M581" s="8">
        <v>79655</v>
      </c>
      <c r="N581" s="25">
        <f>financials[[#This Row],[Profit]]/financials[[#This Row],[ Sales]]</f>
        <v>0.14614121510673234</v>
      </c>
      <c r="O581" s="3">
        <v>41699</v>
      </c>
      <c r="P581" s="5">
        <v>3</v>
      </c>
      <c r="Q581" s="4" t="str">
        <f>TEXT(financials[[#This Row],[Date]],"MMMM")</f>
        <v>March</v>
      </c>
      <c r="R581" s="5" t="str">
        <f>_xlfn.SWITCH(financials[[#This Row],[Month Name]],"January","Winter","February","Winter","March","Spring","April","Spring","May","Spring","June","Summer","July","Summer","August","Summer","September","Fall","October","Fall","November","Fall","December","Winter")</f>
        <v>Spring</v>
      </c>
      <c r="S581" s="13" t="s">
        <v>15</v>
      </c>
    </row>
    <row r="582" spans="2:19" x14ac:dyDescent="0.25">
      <c r="B582" s="14" t="s">
        <v>10</v>
      </c>
      <c r="C582" s="1" t="s">
        <v>19</v>
      </c>
      <c r="D582" s="4" t="s">
        <v>26</v>
      </c>
      <c r="E582" s="4" t="s">
        <v>36</v>
      </c>
      <c r="F582" s="11">
        <v>442</v>
      </c>
      <c r="G582" s="8">
        <v>3</v>
      </c>
      <c r="H582" s="8">
        <v>20</v>
      </c>
      <c r="I582" s="8">
        <v>8840</v>
      </c>
      <c r="J582" s="8">
        <v>1149.2</v>
      </c>
      <c r="K582" s="8">
        <v>7690.8</v>
      </c>
      <c r="L582" s="8">
        <v>4420</v>
      </c>
      <c r="M582" s="8">
        <v>3270.8</v>
      </c>
      <c r="N582" s="25">
        <f>financials[[#This Row],[Profit]]/financials[[#This Row],[ Sales]]</f>
        <v>0.42528735632183912</v>
      </c>
      <c r="O582" s="3">
        <v>41518</v>
      </c>
      <c r="P582" s="5">
        <v>9</v>
      </c>
      <c r="Q582" s="4" t="str">
        <f>TEXT(financials[[#This Row],[Date]],"MMMM")</f>
        <v>September</v>
      </c>
      <c r="R582" s="5" t="str">
        <f>_xlfn.SWITCH(financials[[#This Row],[Month Name]],"January","Winter","February","Winter","March","Spring","April","Spring","May","Spring","June","Summer","July","Summer","August","Summer","September","Fall","October","Fall","November","Fall","December","Winter")</f>
        <v>Fall</v>
      </c>
      <c r="S582" s="13" t="s">
        <v>14</v>
      </c>
    </row>
    <row r="583" spans="2:19" x14ac:dyDescent="0.25">
      <c r="B583" s="14" t="s">
        <v>10</v>
      </c>
      <c r="C583" s="1" t="s">
        <v>17</v>
      </c>
      <c r="D583" s="4" t="s">
        <v>27</v>
      </c>
      <c r="E583" s="4" t="s">
        <v>36</v>
      </c>
      <c r="F583" s="11">
        <v>982.5</v>
      </c>
      <c r="G583" s="8">
        <v>5</v>
      </c>
      <c r="H583" s="8">
        <v>350</v>
      </c>
      <c r="I583" s="8">
        <v>343875</v>
      </c>
      <c r="J583" s="8">
        <v>44703.75</v>
      </c>
      <c r="K583" s="8">
        <v>299171.25</v>
      </c>
      <c r="L583" s="8">
        <v>255450</v>
      </c>
      <c r="M583" s="8">
        <v>43721.25</v>
      </c>
      <c r="N583" s="25">
        <f>financials[[#This Row],[Profit]]/financials[[#This Row],[ Sales]]</f>
        <v>0.14614121510673234</v>
      </c>
      <c r="O583" s="3">
        <v>41640</v>
      </c>
      <c r="P583" s="5">
        <v>1</v>
      </c>
      <c r="Q583" s="4" t="str">
        <f>TEXT(financials[[#This Row],[Date]],"MMMM")</f>
        <v>January</v>
      </c>
      <c r="R583" s="5" t="str">
        <f>_xlfn.SWITCH(financials[[#This Row],[Month Name]],"January","Winter","February","Winter","March","Spring","April","Spring","May","Spring","June","Summer","July","Summer","August","Summer","September","Fall","October","Fall","November","Fall","December","Winter")</f>
        <v>Winter</v>
      </c>
      <c r="S583" s="13" t="s">
        <v>15</v>
      </c>
    </row>
    <row r="584" spans="2:19" x14ac:dyDescent="0.25">
      <c r="B584" s="14" t="s">
        <v>10</v>
      </c>
      <c r="C584" s="1" t="s">
        <v>17</v>
      </c>
      <c r="D584" s="4" t="s">
        <v>27</v>
      </c>
      <c r="E584" s="4" t="s">
        <v>36</v>
      </c>
      <c r="F584" s="11">
        <v>1298</v>
      </c>
      <c r="G584" s="8">
        <v>5</v>
      </c>
      <c r="H584" s="8">
        <v>7</v>
      </c>
      <c r="I584" s="8">
        <v>9086</v>
      </c>
      <c r="J584" s="8">
        <v>1181.18</v>
      </c>
      <c r="K584" s="8">
        <v>7904.82</v>
      </c>
      <c r="L584" s="8">
        <v>6490</v>
      </c>
      <c r="M584" s="8">
        <v>1414.8199999999997</v>
      </c>
      <c r="N584" s="25">
        <f>financials[[#This Row],[Profit]]/financials[[#This Row],[ Sales]]</f>
        <v>0.17898193760262723</v>
      </c>
      <c r="O584" s="3">
        <v>41671</v>
      </c>
      <c r="P584" s="5">
        <v>2</v>
      </c>
      <c r="Q584" s="4" t="str">
        <f>TEXT(financials[[#This Row],[Date]],"MMMM")</f>
        <v>February</v>
      </c>
      <c r="R584" s="5" t="str">
        <f>_xlfn.SWITCH(financials[[#This Row],[Month Name]],"January","Winter","February","Winter","March","Spring","April","Spring","May","Spring","June","Summer","July","Summer","August","Summer","September","Fall","October","Fall","November","Fall","December","Winter")</f>
        <v>Winter</v>
      </c>
      <c r="S584" s="13" t="s">
        <v>15</v>
      </c>
    </row>
    <row r="585" spans="2:19" x14ac:dyDescent="0.25">
      <c r="B585" s="14" t="s">
        <v>11</v>
      </c>
      <c r="C585" s="1" t="s">
        <v>20</v>
      </c>
      <c r="D585" s="4" t="s">
        <v>27</v>
      </c>
      <c r="E585" s="4" t="s">
        <v>36</v>
      </c>
      <c r="F585" s="11">
        <v>604</v>
      </c>
      <c r="G585" s="8">
        <v>5</v>
      </c>
      <c r="H585" s="8">
        <v>12</v>
      </c>
      <c r="I585" s="8">
        <v>7248</v>
      </c>
      <c r="J585" s="8">
        <v>942.24</v>
      </c>
      <c r="K585" s="8">
        <v>6305.76</v>
      </c>
      <c r="L585" s="8">
        <v>1812</v>
      </c>
      <c r="M585" s="8">
        <v>4493.76</v>
      </c>
      <c r="N585" s="25">
        <f>financials[[#This Row],[Profit]]/financials[[#This Row],[ Sales]]</f>
        <v>0.71264367816091956</v>
      </c>
      <c r="O585" s="3">
        <v>41791</v>
      </c>
      <c r="P585" s="5">
        <v>6</v>
      </c>
      <c r="Q585" s="4" t="str">
        <f>TEXT(financials[[#This Row],[Date]],"MMMM")</f>
        <v>June</v>
      </c>
      <c r="R585" s="5" t="str">
        <f>_xlfn.SWITCH(financials[[#This Row],[Month Name]],"January","Winter","February","Winter","March","Spring","April","Spring","May","Spring","June","Summer","July","Summer","August","Summer","September","Fall","October","Fall","November","Fall","December","Winter")</f>
        <v>Summer</v>
      </c>
      <c r="S585" s="13" t="s">
        <v>15</v>
      </c>
    </row>
    <row r="586" spans="2:19" x14ac:dyDescent="0.25">
      <c r="B586" s="14" t="s">
        <v>10</v>
      </c>
      <c r="C586" s="1" t="s">
        <v>20</v>
      </c>
      <c r="D586" s="4" t="s">
        <v>27</v>
      </c>
      <c r="E586" s="4" t="s">
        <v>36</v>
      </c>
      <c r="F586" s="11">
        <v>2255</v>
      </c>
      <c r="G586" s="8">
        <v>5</v>
      </c>
      <c r="H586" s="8">
        <v>20</v>
      </c>
      <c r="I586" s="8">
        <v>45100</v>
      </c>
      <c r="J586" s="8">
        <v>5863</v>
      </c>
      <c r="K586" s="8">
        <v>39237</v>
      </c>
      <c r="L586" s="8">
        <v>22550</v>
      </c>
      <c r="M586" s="8">
        <v>16687</v>
      </c>
      <c r="N586" s="25">
        <f>financials[[#This Row],[Profit]]/financials[[#This Row],[ Sales]]</f>
        <v>0.42528735632183906</v>
      </c>
      <c r="O586" s="3">
        <v>41821</v>
      </c>
      <c r="P586" s="5">
        <v>7</v>
      </c>
      <c r="Q586" s="4" t="str">
        <f>TEXT(financials[[#This Row],[Date]],"MMMM")</f>
        <v>July</v>
      </c>
      <c r="R586" s="5" t="str">
        <f>_xlfn.SWITCH(financials[[#This Row],[Month Name]],"January","Winter","February","Winter","March","Spring","April","Spring","May","Spring","June","Summer","July","Summer","August","Summer","September","Fall","October","Fall","November","Fall","December","Winter")</f>
        <v>Summer</v>
      </c>
      <c r="S586" s="13" t="s">
        <v>15</v>
      </c>
    </row>
    <row r="587" spans="2:19" x14ac:dyDescent="0.25">
      <c r="B587" s="14" t="s">
        <v>10</v>
      </c>
      <c r="C587" s="1" t="s">
        <v>16</v>
      </c>
      <c r="D587" s="4" t="s">
        <v>27</v>
      </c>
      <c r="E587" s="4" t="s">
        <v>36</v>
      </c>
      <c r="F587" s="11">
        <v>1249</v>
      </c>
      <c r="G587" s="8">
        <v>5</v>
      </c>
      <c r="H587" s="8">
        <v>20</v>
      </c>
      <c r="I587" s="8">
        <v>24980</v>
      </c>
      <c r="J587" s="8">
        <v>3247.4</v>
      </c>
      <c r="K587" s="8">
        <v>21732.6</v>
      </c>
      <c r="L587" s="8">
        <v>12490</v>
      </c>
      <c r="M587" s="8">
        <v>9242.5999999999985</v>
      </c>
      <c r="N587" s="25">
        <f>financials[[#This Row],[Profit]]/financials[[#This Row],[ Sales]]</f>
        <v>0.42528735632183906</v>
      </c>
      <c r="O587" s="3">
        <v>41913</v>
      </c>
      <c r="P587" s="5">
        <v>10</v>
      </c>
      <c r="Q587" s="4" t="str">
        <f>TEXT(financials[[#This Row],[Date]],"MMMM")</f>
        <v>October</v>
      </c>
      <c r="R587" s="5" t="str">
        <f>_xlfn.SWITCH(financials[[#This Row],[Month Name]],"January","Winter","February","Winter","March","Spring","April","Spring","May","Spring","June","Summer","July","Summer","August","Summer","September","Fall","October","Fall","November","Fall","December","Winter")</f>
        <v>Fall</v>
      </c>
      <c r="S587" s="13" t="s">
        <v>15</v>
      </c>
    </row>
    <row r="588" spans="2:19" x14ac:dyDescent="0.25">
      <c r="B588" s="14" t="s">
        <v>10</v>
      </c>
      <c r="C588" s="1" t="s">
        <v>17</v>
      </c>
      <c r="D588" s="4" t="s">
        <v>28</v>
      </c>
      <c r="E588" s="4" t="s">
        <v>36</v>
      </c>
      <c r="F588" s="11">
        <v>1438.5</v>
      </c>
      <c r="G588" s="8">
        <v>10</v>
      </c>
      <c r="H588" s="8">
        <v>7</v>
      </c>
      <c r="I588" s="8">
        <v>10069.5</v>
      </c>
      <c r="J588" s="8">
        <v>1309.0350000000001</v>
      </c>
      <c r="K588" s="8">
        <v>8760.4650000000001</v>
      </c>
      <c r="L588" s="8">
        <v>7192.5</v>
      </c>
      <c r="M588" s="8">
        <v>1567.9649999999992</v>
      </c>
      <c r="N588" s="25">
        <f>financials[[#This Row],[Profit]]/financials[[#This Row],[ Sales]]</f>
        <v>0.17898193760262718</v>
      </c>
      <c r="O588" s="3">
        <v>41640</v>
      </c>
      <c r="P588" s="5">
        <v>1</v>
      </c>
      <c r="Q588" s="4" t="str">
        <f>TEXT(financials[[#This Row],[Date]],"MMMM")</f>
        <v>January</v>
      </c>
      <c r="R588" s="5" t="str">
        <f>_xlfn.SWITCH(financials[[#This Row],[Month Name]],"January","Winter","February","Winter","March","Spring","April","Spring","May","Spring","June","Summer","July","Summer","August","Summer","September","Fall","October","Fall","November","Fall","December","Winter")</f>
        <v>Winter</v>
      </c>
      <c r="S588" s="13" t="s">
        <v>15</v>
      </c>
    </row>
    <row r="589" spans="2:19" x14ac:dyDescent="0.25">
      <c r="B589" s="14" t="s">
        <v>7</v>
      </c>
      <c r="C589" s="1" t="s">
        <v>19</v>
      </c>
      <c r="D589" s="4" t="s">
        <v>28</v>
      </c>
      <c r="E589" s="4" t="s">
        <v>36</v>
      </c>
      <c r="F589" s="11">
        <v>807</v>
      </c>
      <c r="G589" s="8">
        <v>10</v>
      </c>
      <c r="H589" s="8">
        <v>300</v>
      </c>
      <c r="I589" s="8">
        <v>242100</v>
      </c>
      <c r="J589" s="8">
        <v>31473</v>
      </c>
      <c r="K589" s="8">
        <v>210627</v>
      </c>
      <c r="L589" s="8">
        <v>201750</v>
      </c>
      <c r="M589" s="8">
        <v>8877</v>
      </c>
      <c r="N589" s="25">
        <f>financials[[#This Row],[Profit]]/financials[[#This Row],[ Sales]]</f>
        <v>4.2145593869731802E-2</v>
      </c>
      <c r="O589" s="3">
        <v>41640</v>
      </c>
      <c r="P589" s="5">
        <v>1</v>
      </c>
      <c r="Q589" s="4" t="str">
        <f>TEXT(financials[[#This Row],[Date]],"MMMM")</f>
        <v>January</v>
      </c>
      <c r="R589" s="5" t="str">
        <f>_xlfn.SWITCH(financials[[#This Row],[Month Name]],"January","Winter","February","Winter","March","Spring","April","Spring","May","Spring","June","Summer","July","Summer","August","Summer","September","Fall","October","Fall","November","Fall","December","Winter")</f>
        <v>Winter</v>
      </c>
      <c r="S589" s="13" t="s">
        <v>15</v>
      </c>
    </row>
    <row r="590" spans="2:19" x14ac:dyDescent="0.25">
      <c r="B590" s="14" t="s">
        <v>10</v>
      </c>
      <c r="C590" s="1" t="s">
        <v>17</v>
      </c>
      <c r="D590" s="4" t="s">
        <v>28</v>
      </c>
      <c r="E590" s="4" t="s">
        <v>36</v>
      </c>
      <c r="F590" s="11">
        <v>2641</v>
      </c>
      <c r="G590" s="8">
        <v>10</v>
      </c>
      <c r="H590" s="8">
        <v>20</v>
      </c>
      <c r="I590" s="8">
        <v>52820</v>
      </c>
      <c r="J590" s="8">
        <v>6866.6</v>
      </c>
      <c r="K590" s="8">
        <v>45953.4</v>
      </c>
      <c r="L590" s="8">
        <v>26410</v>
      </c>
      <c r="M590" s="8">
        <v>19543.400000000001</v>
      </c>
      <c r="N590" s="25">
        <f>financials[[#This Row],[Profit]]/financials[[#This Row],[ Sales]]</f>
        <v>0.42528735632183912</v>
      </c>
      <c r="O590" s="3">
        <v>41671</v>
      </c>
      <c r="P590" s="5">
        <v>2</v>
      </c>
      <c r="Q590" s="4" t="str">
        <f>TEXT(financials[[#This Row],[Date]],"MMMM")</f>
        <v>February</v>
      </c>
      <c r="R590" s="5" t="str">
        <f>_xlfn.SWITCH(financials[[#This Row],[Month Name]],"January","Winter","February","Winter","March","Spring","April","Spring","May","Spring","June","Summer","July","Summer","August","Summer","September","Fall","October","Fall","November","Fall","December","Winter")</f>
        <v>Winter</v>
      </c>
      <c r="S590" s="13" t="s">
        <v>15</v>
      </c>
    </row>
    <row r="591" spans="2:19" x14ac:dyDescent="0.25">
      <c r="B591" s="14" t="s">
        <v>10</v>
      </c>
      <c r="C591" s="1" t="s">
        <v>19</v>
      </c>
      <c r="D591" s="4" t="s">
        <v>28</v>
      </c>
      <c r="E591" s="4" t="s">
        <v>36</v>
      </c>
      <c r="F591" s="11">
        <v>2708</v>
      </c>
      <c r="G591" s="8">
        <v>10</v>
      </c>
      <c r="H591" s="8">
        <v>20</v>
      </c>
      <c r="I591" s="8">
        <v>54160</v>
      </c>
      <c r="J591" s="8">
        <v>7040.8</v>
      </c>
      <c r="K591" s="8">
        <v>47119.199999999997</v>
      </c>
      <c r="L591" s="8">
        <v>27080</v>
      </c>
      <c r="M591" s="8">
        <v>20039.199999999997</v>
      </c>
      <c r="N591" s="25">
        <f>financials[[#This Row],[Profit]]/financials[[#This Row],[ Sales]]</f>
        <v>0.42528735632183906</v>
      </c>
      <c r="O591" s="3">
        <v>41671</v>
      </c>
      <c r="P591" s="5">
        <v>2</v>
      </c>
      <c r="Q591" s="4" t="str">
        <f>TEXT(financials[[#This Row],[Date]],"MMMM")</f>
        <v>February</v>
      </c>
      <c r="R591" s="5" t="str">
        <f>_xlfn.SWITCH(financials[[#This Row],[Month Name]],"January","Winter","February","Winter","March","Spring","April","Spring","May","Spring","June","Summer","July","Summer","August","Summer","September","Fall","October","Fall","November","Fall","December","Winter")</f>
        <v>Winter</v>
      </c>
      <c r="S591" s="13" t="s">
        <v>15</v>
      </c>
    </row>
    <row r="592" spans="2:19" x14ac:dyDescent="0.25">
      <c r="B592" s="14" t="s">
        <v>10</v>
      </c>
      <c r="C592" s="1" t="s">
        <v>16</v>
      </c>
      <c r="D592" s="4" t="s">
        <v>28</v>
      </c>
      <c r="E592" s="4" t="s">
        <v>36</v>
      </c>
      <c r="F592" s="11">
        <v>2632</v>
      </c>
      <c r="G592" s="8">
        <v>10</v>
      </c>
      <c r="H592" s="8">
        <v>350</v>
      </c>
      <c r="I592" s="8">
        <v>921200</v>
      </c>
      <c r="J592" s="8">
        <v>119756</v>
      </c>
      <c r="K592" s="8">
        <v>801444</v>
      </c>
      <c r="L592" s="8">
        <v>684320</v>
      </c>
      <c r="M592" s="8">
        <v>117124</v>
      </c>
      <c r="N592" s="25">
        <f>financials[[#This Row],[Profit]]/financials[[#This Row],[ Sales]]</f>
        <v>0.14614121510673234</v>
      </c>
      <c r="O592" s="3">
        <v>41791</v>
      </c>
      <c r="P592" s="5">
        <v>6</v>
      </c>
      <c r="Q592" s="4" t="str">
        <f>TEXT(financials[[#This Row],[Date]],"MMMM")</f>
        <v>June</v>
      </c>
      <c r="R592" s="5" t="str">
        <f>_xlfn.SWITCH(financials[[#This Row],[Month Name]],"January","Winter","February","Winter","March","Spring","April","Spring","May","Spring","June","Summer","July","Summer","August","Summer","September","Fall","October","Fall","November","Fall","December","Winter")</f>
        <v>Summer</v>
      </c>
      <c r="S592" s="13" t="s">
        <v>15</v>
      </c>
    </row>
    <row r="593" spans="2:19" x14ac:dyDescent="0.25">
      <c r="B593" s="14" t="s">
        <v>9</v>
      </c>
      <c r="C593" s="1" t="s">
        <v>16</v>
      </c>
      <c r="D593" s="4" t="s">
        <v>28</v>
      </c>
      <c r="E593" s="4" t="s">
        <v>36</v>
      </c>
      <c r="F593" s="11">
        <v>1583</v>
      </c>
      <c r="G593" s="8">
        <v>10</v>
      </c>
      <c r="H593" s="8">
        <v>125</v>
      </c>
      <c r="I593" s="8">
        <v>197875</v>
      </c>
      <c r="J593" s="8">
        <v>25723.75</v>
      </c>
      <c r="K593" s="8">
        <v>172151.25</v>
      </c>
      <c r="L593" s="8">
        <v>189960</v>
      </c>
      <c r="M593" s="8">
        <v>-17808.75</v>
      </c>
      <c r="N593" s="25">
        <f>financials[[#This Row],[Profit]]/financials[[#This Row],[ Sales]]</f>
        <v>-0.10344827586206896</v>
      </c>
      <c r="O593" s="3">
        <v>41791</v>
      </c>
      <c r="P593" s="5">
        <v>6</v>
      </c>
      <c r="Q593" s="4" t="str">
        <f>TEXT(financials[[#This Row],[Date]],"MMMM")</f>
        <v>June</v>
      </c>
      <c r="R593" s="5" t="str">
        <f>_xlfn.SWITCH(financials[[#This Row],[Month Name]],"January","Winter","February","Winter","March","Spring","April","Spring","May","Spring","June","Summer","July","Summer","August","Summer","September","Fall","October","Fall","November","Fall","December","Winter")</f>
        <v>Summer</v>
      </c>
      <c r="S593" s="13" t="s">
        <v>15</v>
      </c>
    </row>
    <row r="594" spans="2:19" x14ac:dyDescent="0.25">
      <c r="B594" s="14" t="s">
        <v>11</v>
      </c>
      <c r="C594" s="1" t="s">
        <v>20</v>
      </c>
      <c r="D594" s="4" t="s">
        <v>28</v>
      </c>
      <c r="E594" s="4" t="s">
        <v>36</v>
      </c>
      <c r="F594" s="11">
        <v>571</v>
      </c>
      <c r="G594" s="8">
        <v>10</v>
      </c>
      <c r="H594" s="8">
        <v>12</v>
      </c>
      <c r="I594" s="8">
        <v>6852</v>
      </c>
      <c r="J594" s="8">
        <v>890.76</v>
      </c>
      <c r="K594" s="8">
        <v>5961.24</v>
      </c>
      <c r="L594" s="8">
        <v>1713</v>
      </c>
      <c r="M594" s="8">
        <v>4248.24</v>
      </c>
      <c r="N594" s="25">
        <f>financials[[#This Row],[Profit]]/financials[[#This Row],[ Sales]]</f>
        <v>0.71264367816091956</v>
      </c>
      <c r="O594" s="3">
        <v>41821</v>
      </c>
      <c r="P594" s="5">
        <v>7</v>
      </c>
      <c r="Q594" s="4" t="str">
        <f>TEXT(financials[[#This Row],[Date]],"MMMM")</f>
        <v>July</v>
      </c>
      <c r="R594" s="5" t="str">
        <f>_xlfn.SWITCH(financials[[#This Row],[Month Name]],"January","Winter","February","Winter","March","Spring","April","Spring","May","Spring","June","Summer","July","Summer","August","Summer","September","Fall","October","Fall","November","Fall","December","Winter")</f>
        <v>Summer</v>
      </c>
      <c r="S594" s="13" t="s">
        <v>15</v>
      </c>
    </row>
    <row r="595" spans="2:19" x14ac:dyDescent="0.25">
      <c r="B595" s="14" t="s">
        <v>10</v>
      </c>
      <c r="C595" s="1" t="s">
        <v>18</v>
      </c>
      <c r="D595" s="4" t="s">
        <v>28</v>
      </c>
      <c r="E595" s="4" t="s">
        <v>36</v>
      </c>
      <c r="F595" s="11">
        <v>2696</v>
      </c>
      <c r="G595" s="8">
        <v>10</v>
      </c>
      <c r="H595" s="8">
        <v>7</v>
      </c>
      <c r="I595" s="8">
        <v>18872</v>
      </c>
      <c r="J595" s="8">
        <v>2453.36</v>
      </c>
      <c r="K595" s="8">
        <v>16418.64</v>
      </c>
      <c r="L595" s="8">
        <v>13480</v>
      </c>
      <c r="M595" s="8">
        <v>2938.6399999999994</v>
      </c>
      <c r="N595" s="25">
        <f>financials[[#This Row],[Profit]]/financials[[#This Row],[ Sales]]</f>
        <v>0.17898193760262723</v>
      </c>
      <c r="O595" s="3">
        <v>41852</v>
      </c>
      <c r="P595" s="5">
        <v>8</v>
      </c>
      <c r="Q595" s="4" t="str">
        <f>TEXT(financials[[#This Row],[Date]],"MMMM")</f>
        <v>August</v>
      </c>
      <c r="R595" s="5" t="str">
        <f>_xlfn.SWITCH(financials[[#This Row],[Month Name]],"January","Winter","February","Winter","March","Spring","April","Spring","May","Spring","June","Summer","July","Summer","August","Summer","September","Fall","October","Fall","November","Fall","December","Winter")</f>
        <v>Summer</v>
      </c>
      <c r="S595" s="13" t="s">
        <v>15</v>
      </c>
    </row>
    <row r="596" spans="2:19" x14ac:dyDescent="0.25">
      <c r="B596" s="14" t="s">
        <v>8</v>
      </c>
      <c r="C596" s="1" t="s">
        <v>16</v>
      </c>
      <c r="D596" s="4" t="s">
        <v>28</v>
      </c>
      <c r="E596" s="4" t="s">
        <v>36</v>
      </c>
      <c r="F596" s="11">
        <v>1565</v>
      </c>
      <c r="G596" s="8">
        <v>10</v>
      </c>
      <c r="H596" s="8">
        <v>15</v>
      </c>
      <c r="I596" s="8">
        <v>23475</v>
      </c>
      <c r="J596" s="8">
        <v>3051.75</v>
      </c>
      <c r="K596" s="8">
        <v>20423.25</v>
      </c>
      <c r="L596" s="8">
        <v>15650</v>
      </c>
      <c r="M596" s="8">
        <v>4773.25</v>
      </c>
      <c r="N596" s="25">
        <f>financials[[#This Row],[Profit]]/financials[[#This Row],[ Sales]]</f>
        <v>0.23371647509578544</v>
      </c>
      <c r="O596" s="3">
        <v>41913</v>
      </c>
      <c r="P596" s="5">
        <v>10</v>
      </c>
      <c r="Q596" s="4" t="str">
        <f>TEXT(financials[[#This Row],[Date]],"MMMM")</f>
        <v>October</v>
      </c>
      <c r="R596" s="5" t="str">
        <f>_xlfn.SWITCH(financials[[#This Row],[Month Name]],"January","Winter","February","Winter","March","Spring","April","Spring","May","Spring","June","Summer","July","Summer","August","Summer","September","Fall","October","Fall","November","Fall","December","Winter")</f>
        <v>Fall</v>
      </c>
      <c r="S596" s="13" t="s">
        <v>15</v>
      </c>
    </row>
    <row r="597" spans="2:19" x14ac:dyDescent="0.25">
      <c r="B597" s="14" t="s">
        <v>10</v>
      </c>
      <c r="C597" s="1" t="s">
        <v>16</v>
      </c>
      <c r="D597" s="4" t="s">
        <v>28</v>
      </c>
      <c r="E597" s="4" t="s">
        <v>36</v>
      </c>
      <c r="F597" s="11">
        <v>1249</v>
      </c>
      <c r="G597" s="8">
        <v>10</v>
      </c>
      <c r="H597" s="8">
        <v>20</v>
      </c>
      <c r="I597" s="8">
        <v>24980</v>
      </c>
      <c r="J597" s="8">
        <v>3247.4</v>
      </c>
      <c r="K597" s="8">
        <v>21732.6</v>
      </c>
      <c r="L597" s="8">
        <v>12490</v>
      </c>
      <c r="M597" s="8">
        <v>9242.5999999999985</v>
      </c>
      <c r="N597" s="25">
        <f>financials[[#This Row],[Profit]]/financials[[#This Row],[ Sales]]</f>
        <v>0.42528735632183906</v>
      </c>
      <c r="O597" s="3">
        <v>41913</v>
      </c>
      <c r="P597" s="5">
        <v>10</v>
      </c>
      <c r="Q597" s="4" t="str">
        <f>TEXT(financials[[#This Row],[Date]],"MMMM")</f>
        <v>October</v>
      </c>
      <c r="R597" s="5" t="str">
        <f>_xlfn.SWITCH(financials[[#This Row],[Month Name]],"January","Winter","February","Winter","March","Spring","April","Spring","May","Spring","June","Summer","July","Summer","August","Summer","September","Fall","October","Fall","November","Fall","December","Winter")</f>
        <v>Fall</v>
      </c>
      <c r="S597" s="13" t="s">
        <v>15</v>
      </c>
    </row>
    <row r="598" spans="2:19" x14ac:dyDescent="0.25">
      <c r="B598" s="14" t="s">
        <v>10</v>
      </c>
      <c r="C598" s="1" t="s">
        <v>19</v>
      </c>
      <c r="D598" s="4" t="s">
        <v>28</v>
      </c>
      <c r="E598" s="4" t="s">
        <v>36</v>
      </c>
      <c r="F598" s="11">
        <v>357</v>
      </c>
      <c r="G598" s="8">
        <v>10</v>
      </c>
      <c r="H598" s="8">
        <v>350</v>
      </c>
      <c r="I598" s="8">
        <v>124950</v>
      </c>
      <c r="J598" s="8">
        <v>16243.5</v>
      </c>
      <c r="K598" s="8">
        <v>108706.5</v>
      </c>
      <c r="L598" s="8">
        <v>92820</v>
      </c>
      <c r="M598" s="8">
        <v>15886.5</v>
      </c>
      <c r="N598" s="25">
        <f>financials[[#This Row],[Profit]]/financials[[#This Row],[ Sales]]</f>
        <v>0.14614121510673234</v>
      </c>
      <c r="O598" s="3">
        <v>41944</v>
      </c>
      <c r="P598" s="5">
        <v>11</v>
      </c>
      <c r="Q598" s="4" t="str">
        <f>TEXT(financials[[#This Row],[Date]],"MMMM")</f>
        <v>November</v>
      </c>
      <c r="R598" s="5" t="str">
        <f>_xlfn.SWITCH(financials[[#This Row],[Month Name]],"January","Winter","February","Winter","March","Spring","April","Spring","May","Spring","June","Summer","July","Summer","August","Summer","September","Fall","October","Fall","November","Fall","December","Winter")</f>
        <v>Fall</v>
      </c>
      <c r="S598" s="13" t="s">
        <v>15</v>
      </c>
    </row>
    <row r="599" spans="2:19" x14ac:dyDescent="0.25">
      <c r="B599" s="14" t="s">
        <v>11</v>
      </c>
      <c r="C599" s="1" t="s">
        <v>19</v>
      </c>
      <c r="D599" s="4" t="s">
        <v>28</v>
      </c>
      <c r="E599" s="4" t="s">
        <v>36</v>
      </c>
      <c r="F599" s="11">
        <v>1013</v>
      </c>
      <c r="G599" s="8">
        <v>10</v>
      </c>
      <c r="H599" s="8">
        <v>12</v>
      </c>
      <c r="I599" s="8">
        <v>12156</v>
      </c>
      <c r="J599" s="8">
        <v>1580.28</v>
      </c>
      <c r="K599" s="8">
        <v>10575.72</v>
      </c>
      <c r="L599" s="8">
        <v>3039</v>
      </c>
      <c r="M599" s="8">
        <v>7536.7199999999993</v>
      </c>
      <c r="N599" s="25">
        <f>financials[[#This Row],[Profit]]/financials[[#This Row],[ Sales]]</f>
        <v>0.71264367816091956</v>
      </c>
      <c r="O599" s="3">
        <v>41974</v>
      </c>
      <c r="P599" s="5">
        <v>12</v>
      </c>
      <c r="Q599" s="4" t="str">
        <f>TEXT(financials[[#This Row],[Date]],"MMMM")</f>
        <v>December</v>
      </c>
      <c r="R599" s="5" t="str">
        <f>_xlfn.SWITCH(financials[[#This Row],[Month Name]],"January","Winter","February","Winter","March","Spring","April","Spring","May","Spring","June","Summer","July","Summer","August","Summer","September","Fall","October","Fall","November","Fall","December","Winter")</f>
        <v>Winter</v>
      </c>
      <c r="S599" s="13" t="s">
        <v>15</v>
      </c>
    </row>
    <row r="600" spans="2:19" x14ac:dyDescent="0.25">
      <c r="B600" s="14" t="s">
        <v>8</v>
      </c>
      <c r="C600" s="1" t="s">
        <v>18</v>
      </c>
      <c r="D600" s="4" t="s">
        <v>29</v>
      </c>
      <c r="E600" s="4" t="s">
        <v>36</v>
      </c>
      <c r="F600" s="11">
        <v>3997.5</v>
      </c>
      <c r="G600" s="8">
        <v>120</v>
      </c>
      <c r="H600" s="8">
        <v>15</v>
      </c>
      <c r="I600" s="8">
        <v>59962.5</v>
      </c>
      <c r="J600" s="8">
        <v>7795.125</v>
      </c>
      <c r="K600" s="8">
        <v>52167.375</v>
      </c>
      <c r="L600" s="8">
        <v>39975</v>
      </c>
      <c r="M600" s="8">
        <v>12192.375</v>
      </c>
      <c r="N600" s="25">
        <f>financials[[#This Row],[Profit]]/financials[[#This Row],[ Sales]]</f>
        <v>0.23371647509578544</v>
      </c>
      <c r="O600" s="3">
        <v>41640</v>
      </c>
      <c r="P600" s="5">
        <v>1</v>
      </c>
      <c r="Q600" s="4" t="str">
        <f>TEXT(financials[[#This Row],[Date]],"MMMM")</f>
        <v>January</v>
      </c>
      <c r="R600" s="5" t="str">
        <f>_xlfn.SWITCH(financials[[#This Row],[Month Name]],"January","Winter","February","Winter","March","Spring","April","Spring","May","Spring","June","Summer","July","Summer","August","Summer","September","Fall","October","Fall","November","Fall","December","Winter")</f>
        <v>Winter</v>
      </c>
      <c r="S600" s="13" t="s">
        <v>15</v>
      </c>
    </row>
    <row r="601" spans="2:19" x14ac:dyDescent="0.25">
      <c r="B601" s="14" t="s">
        <v>10</v>
      </c>
      <c r="C601" s="1" t="s">
        <v>16</v>
      </c>
      <c r="D601" s="4" t="s">
        <v>29</v>
      </c>
      <c r="E601" s="4" t="s">
        <v>36</v>
      </c>
      <c r="F601" s="11">
        <v>2632</v>
      </c>
      <c r="G601" s="8">
        <v>120</v>
      </c>
      <c r="H601" s="8">
        <v>350</v>
      </c>
      <c r="I601" s="8">
        <v>921200</v>
      </c>
      <c r="J601" s="8">
        <v>119756</v>
      </c>
      <c r="K601" s="8">
        <v>801444</v>
      </c>
      <c r="L601" s="8">
        <v>684320</v>
      </c>
      <c r="M601" s="8">
        <v>117124</v>
      </c>
      <c r="N601" s="25">
        <f>financials[[#This Row],[Profit]]/financials[[#This Row],[ Sales]]</f>
        <v>0.14614121510673234</v>
      </c>
      <c r="O601" s="3">
        <v>41791</v>
      </c>
      <c r="P601" s="5">
        <v>6</v>
      </c>
      <c r="Q601" s="4" t="str">
        <f>TEXT(financials[[#This Row],[Date]],"MMMM")</f>
        <v>June</v>
      </c>
      <c r="R601" s="5" t="str">
        <f>_xlfn.SWITCH(financials[[#This Row],[Month Name]],"January","Winter","February","Winter","March","Spring","April","Spring","May","Spring","June","Summer","July","Summer","August","Summer","September","Fall","October","Fall","November","Fall","December","Winter")</f>
        <v>Summer</v>
      </c>
      <c r="S601" s="13" t="s">
        <v>15</v>
      </c>
    </row>
    <row r="602" spans="2:19" x14ac:dyDescent="0.25">
      <c r="B602" s="14" t="s">
        <v>10</v>
      </c>
      <c r="C602" s="1" t="s">
        <v>18</v>
      </c>
      <c r="D602" s="4" t="s">
        <v>29</v>
      </c>
      <c r="E602" s="4" t="s">
        <v>36</v>
      </c>
      <c r="F602" s="11">
        <v>1190</v>
      </c>
      <c r="G602" s="8">
        <v>120</v>
      </c>
      <c r="H602" s="8">
        <v>7</v>
      </c>
      <c r="I602" s="8">
        <v>8330</v>
      </c>
      <c r="J602" s="8">
        <v>1082.9000000000001</v>
      </c>
      <c r="K602" s="8">
        <v>7247.1</v>
      </c>
      <c r="L602" s="8">
        <v>5950</v>
      </c>
      <c r="M602" s="8">
        <v>1297.1000000000004</v>
      </c>
      <c r="N602" s="25">
        <f>financials[[#This Row],[Profit]]/financials[[#This Row],[ Sales]]</f>
        <v>0.17898193760262729</v>
      </c>
      <c r="O602" s="3">
        <v>41791</v>
      </c>
      <c r="P602" s="5">
        <v>6</v>
      </c>
      <c r="Q602" s="4" t="str">
        <f>TEXT(financials[[#This Row],[Date]],"MMMM")</f>
        <v>June</v>
      </c>
      <c r="R602" s="5" t="str">
        <f>_xlfn.SWITCH(financials[[#This Row],[Month Name]],"January","Winter","February","Winter","March","Spring","April","Spring","May","Spring","June","Summer","July","Summer","August","Summer","September","Fall","October","Fall","November","Fall","December","Winter")</f>
        <v>Summer</v>
      </c>
      <c r="S602" s="13" t="s">
        <v>15</v>
      </c>
    </row>
    <row r="603" spans="2:19" x14ac:dyDescent="0.25">
      <c r="B603" s="14" t="s">
        <v>11</v>
      </c>
      <c r="C603" s="1" t="s">
        <v>20</v>
      </c>
      <c r="D603" s="4" t="s">
        <v>29</v>
      </c>
      <c r="E603" s="4" t="s">
        <v>36</v>
      </c>
      <c r="F603" s="11">
        <v>604</v>
      </c>
      <c r="G603" s="8">
        <v>120</v>
      </c>
      <c r="H603" s="8">
        <v>12</v>
      </c>
      <c r="I603" s="8">
        <v>7248</v>
      </c>
      <c r="J603" s="8">
        <v>942.24</v>
      </c>
      <c r="K603" s="8">
        <v>6305.76</v>
      </c>
      <c r="L603" s="8">
        <v>1812</v>
      </c>
      <c r="M603" s="8">
        <v>4493.76</v>
      </c>
      <c r="N603" s="25">
        <f>financials[[#This Row],[Profit]]/financials[[#This Row],[ Sales]]</f>
        <v>0.71264367816091956</v>
      </c>
      <c r="O603" s="3">
        <v>41791</v>
      </c>
      <c r="P603" s="5">
        <v>6</v>
      </c>
      <c r="Q603" s="4" t="str">
        <f>TEXT(financials[[#This Row],[Date]],"MMMM")</f>
        <v>June</v>
      </c>
      <c r="R603" s="5" t="str">
        <f>_xlfn.SWITCH(financials[[#This Row],[Month Name]],"January","Winter","February","Winter","March","Spring","April","Spring","May","Spring","June","Summer","July","Summer","August","Summer","September","Fall","October","Fall","November","Fall","December","Winter")</f>
        <v>Summer</v>
      </c>
      <c r="S603" s="13" t="s">
        <v>15</v>
      </c>
    </row>
    <row r="604" spans="2:19" x14ac:dyDescent="0.25">
      <c r="B604" s="14" t="s">
        <v>8</v>
      </c>
      <c r="C604" s="1" t="s">
        <v>19</v>
      </c>
      <c r="D604" s="4" t="s">
        <v>29</v>
      </c>
      <c r="E604" s="4" t="s">
        <v>36</v>
      </c>
      <c r="F604" s="11">
        <v>660</v>
      </c>
      <c r="G604" s="8">
        <v>120</v>
      </c>
      <c r="H604" s="8">
        <v>15</v>
      </c>
      <c r="I604" s="8">
        <v>9900</v>
      </c>
      <c r="J604" s="8">
        <v>1287</v>
      </c>
      <c r="K604" s="8">
        <v>8613</v>
      </c>
      <c r="L604" s="8">
        <v>6600</v>
      </c>
      <c r="M604" s="8">
        <v>2013</v>
      </c>
      <c r="N604" s="25">
        <f>financials[[#This Row],[Profit]]/financials[[#This Row],[ Sales]]</f>
        <v>0.23371647509578544</v>
      </c>
      <c r="O604" s="3">
        <v>41518</v>
      </c>
      <c r="P604" s="5">
        <v>9</v>
      </c>
      <c r="Q604" s="4" t="str">
        <f>TEXT(financials[[#This Row],[Date]],"MMMM")</f>
        <v>September</v>
      </c>
      <c r="R604" s="5" t="str">
        <f>_xlfn.SWITCH(financials[[#This Row],[Month Name]],"January","Winter","February","Winter","March","Spring","April","Spring","May","Spring","June","Summer","July","Summer","August","Summer","September","Fall","October","Fall","November","Fall","December","Winter")</f>
        <v>Fall</v>
      </c>
      <c r="S604" s="13" t="s">
        <v>14</v>
      </c>
    </row>
    <row r="605" spans="2:19" x14ac:dyDescent="0.25">
      <c r="B605" s="14" t="s">
        <v>11</v>
      </c>
      <c r="C605" s="1" t="s">
        <v>20</v>
      </c>
      <c r="D605" s="4" t="s">
        <v>29</v>
      </c>
      <c r="E605" s="4" t="s">
        <v>36</v>
      </c>
      <c r="F605" s="11">
        <v>410</v>
      </c>
      <c r="G605" s="8">
        <v>120</v>
      </c>
      <c r="H605" s="8">
        <v>12</v>
      </c>
      <c r="I605" s="8">
        <v>4920</v>
      </c>
      <c r="J605" s="8">
        <v>639.6</v>
      </c>
      <c r="K605" s="8">
        <v>4280.3999999999996</v>
      </c>
      <c r="L605" s="8">
        <v>1230</v>
      </c>
      <c r="M605" s="8">
        <v>3050.3999999999996</v>
      </c>
      <c r="N605" s="25">
        <f>financials[[#This Row],[Profit]]/financials[[#This Row],[ Sales]]</f>
        <v>0.71264367816091956</v>
      </c>
      <c r="O605" s="3">
        <v>41913</v>
      </c>
      <c r="P605" s="5">
        <v>10</v>
      </c>
      <c r="Q605" s="4" t="str">
        <f>TEXT(financials[[#This Row],[Date]],"MMMM")</f>
        <v>October</v>
      </c>
      <c r="R605" s="5" t="str">
        <f>_xlfn.SWITCH(financials[[#This Row],[Month Name]],"January","Winter","February","Winter","March","Spring","April","Spring","May","Spring","June","Summer","July","Summer","August","Summer","September","Fall","October","Fall","November","Fall","December","Winter")</f>
        <v>Fall</v>
      </c>
      <c r="S605" s="13" t="s">
        <v>15</v>
      </c>
    </row>
    <row r="606" spans="2:19" x14ac:dyDescent="0.25">
      <c r="B606" s="14" t="s">
        <v>7</v>
      </c>
      <c r="C606" s="1" t="s">
        <v>20</v>
      </c>
      <c r="D606" s="4" t="s">
        <v>29</v>
      </c>
      <c r="E606" s="4" t="s">
        <v>36</v>
      </c>
      <c r="F606" s="11">
        <v>2605</v>
      </c>
      <c r="G606" s="8">
        <v>120</v>
      </c>
      <c r="H606" s="8">
        <v>300</v>
      </c>
      <c r="I606" s="8">
        <v>781500</v>
      </c>
      <c r="J606" s="8">
        <v>101595</v>
      </c>
      <c r="K606" s="8">
        <v>679905</v>
      </c>
      <c r="L606" s="8">
        <v>651250</v>
      </c>
      <c r="M606" s="8">
        <v>28655</v>
      </c>
      <c r="N606" s="25">
        <f>financials[[#This Row],[Profit]]/financials[[#This Row],[ Sales]]</f>
        <v>4.2145593869731802E-2</v>
      </c>
      <c r="O606" s="3">
        <v>41579</v>
      </c>
      <c r="P606" s="5">
        <v>11</v>
      </c>
      <c r="Q606" s="4" t="str">
        <f>TEXT(financials[[#This Row],[Date]],"MMMM")</f>
        <v>November</v>
      </c>
      <c r="R606" s="5" t="str">
        <f>_xlfn.SWITCH(financials[[#This Row],[Month Name]],"January","Winter","February","Winter","March","Spring","April","Spring","May","Spring","June","Summer","July","Summer","August","Summer","September","Fall","October","Fall","November","Fall","December","Winter")</f>
        <v>Fall</v>
      </c>
      <c r="S606" s="13" t="s">
        <v>14</v>
      </c>
    </row>
    <row r="607" spans="2:19" x14ac:dyDescent="0.25">
      <c r="B607" s="14" t="s">
        <v>11</v>
      </c>
      <c r="C607" s="1" t="s">
        <v>19</v>
      </c>
      <c r="D607" s="4" t="s">
        <v>29</v>
      </c>
      <c r="E607" s="4" t="s">
        <v>36</v>
      </c>
      <c r="F607" s="11">
        <v>1013</v>
      </c>
      <c r="G607" s="8">
        <v>120</v>
      </c>
      <c r="H607" s="8">
        <v>12</v>
      </c>
      <c r="I607" s="8">
        <v>12156</v>
      </c>
      <c r="J607" s="8">
        <v>1580.28</v>
      </c>
      <c r="K607" s="8">
        <v>10575.72</v>
      </c>
      <c r="L607" s="8">
        <v>3039</v>
      </c>
      <c r="M607" s="8">
        <v>7536.7199999999993</v>
      </c>
      <c r="N607" s="25">
        <f>financials[[#This Row],[Profit]]/financials[[#This Row],[ Sales]]</f>
        <v>0.71264367816091956</v>
      </c>
      <c r="O607" s="3">
        <v>41974</v>
      </c>
      <c r="P607" s="5">
        <v>12</v>
      </c>
      <c r="Q607" s="4" t="str">
        <f>TEXT(financials[[#This Row],[Date]],"MMMM")</f>
        <v>December</v>
      </c>
      <c r="R607" s="5" t="str">
        <f>_xlfn.SWITCH(financials[[#This Row],[Month Name]],"January","Winter","February","Winter","March","Spring","April","Spring","May","Spring","June","Summer","July","Summer","August","Summer","September","Fall","October","Fall","November","Fall","December","Winter")</f>
        <v>Winter</v>
      </c>
      <c r="S607" s="13" t="s">
        <v>15</v>
      </c>
    </row>
    <row r="608" spans="2:19" x14ac:dyDescent="0.25">
      <c r="B608" s="14" t="s">
        <v>9</v>
      </c>
      <c r="C608" s="1" t="s">
        <v>16</v>
      </c>
      <c r="D608" s="4" t="s">
        <v>30</v>
      </c>
      <c r="E608" s="4" t="s">
        <v>36</v>
      </c>
      <c r="F608" s="11">
        <v>1583</v>
      </c>
      <c r="G608" s="8">
        <v>250</v>
      </c>
      <c r="H608" s="8">
        <v>125</v>
      </c>
      <c r="I608" s="8">
        <v>197875</v>
      </c>
      <c r="J608" s="8">
        <v>25723.75</v>
      </c>
      <c r="K608" s="8">
        <v>172151.25</v>
      </c>
      <c r="L608" s="8">
        <v>189960</v>
      </c>
      <c r="M608" s="8">
        <v>-17808.75</v>
      </c>
      <c r="N608" s="25">
        <f>financials[[#This Row],[Profit]]/financials[[#This Row],[ Sales]]</f>
        <v>-0.10344827586206896</v>
      </c>
      <c r="O608" s="3">
        <v>41791</v>
      </c>
      <c r="P608" s="5">
        <v>6</v>
      </c>
      <c r="Q608" s="4" t="str">
        <f>TEXT(financials[[#This Row],[Date]],"MMMM")</f>
        <v>June</v>
      </c>
      <c r="R608" s="5" t="str">
        <f>_xlfn.SWITCH(financials[[#This Row],[Month Name]],"January","Winter","February","Winter","March","Spring","April","Spring","May","Spring","June","Summer","July","Summer","August","Summer","September","Fall","October","Fall","November","Fall","December","Winter")</f>
        <v>Summer</v>
      </c>
      <c r="S608" s="13" t="s">
        <v>15</v>
      </c>
    </row>
    <row r="609" spans="2:19" x14ac:dyDescent="0.25">
      <c r="B609" s="14" t="s">
        <v>8</v>
      </c>
      <c r="C609" s="1" t="s">
        <v>16</v>
      </c>
      <c r="D609" s="4" t="s">
        <v>30</v>
      </c>
      <c r="E609" s="4" t="s">
        <v>36</v>
      </c>
      <c r="F609" s="11">
        <v>1565</v>
      </c>
      <c r="G609" s="8">
        <v>250</v>
      </c>
      <c r="H609" s="8">
        <v>15</v>
      </c>
      <c r="I609" s="8">
        <v>23475</v>
      </c>
      <c r="J609" s="8">
        <v>3051.75</v>
      </c>
      <c r="K609" s="8">
        <v>20423.25</v>
      </c>
      <c r="L609" s="8">
        <v>15650</v>
      </c>
      <c r="M609" s="8">
        <v>4773.25</v>
      </c>
      <c r="N609" s="25">
        <f>financials[[#This Row],[Profit]]/financials[[#This Row],[ Sales]]</f>
        <v>0.23371647509578544</v>
      </c>
      <c r="O609" s="3">
        <v>41913</v>
      </c>
      <c r="P609" s="5">
        <v>10</v>
      </c>
      <c r="Q609" s="4" t="str">
        <f>TEXT(financials[[#This Row],[Date]],"MMMM")</f>
        <v>October</v>
      </c>
      <c r="R609" s="5" t="str">
        <f>_xlfn.SWITCH(financials[[#This Row],[Month Name]],"January","Winter","February","Winter","March","Spring","April","Spring","May","Spring","June","Summer","July","Summer","August","Summer","September","Fall","October","Fall","November","Fall","December","Winter")</f>
        <v>Fall</v>
      </c>
      <c r="S609" s="13" t="s">
        <v>15</v>
      </c>
    </row>
    <row r="610" spans="2:19" x14ac:dyDescent="0.25">
      <c r="B610" s="14" t="s">
        <v>9</v>
      </c>
      <c r="C610" s="1" t="s">
        <v>16</v>
      </c>
      <c r="D610" s="4" t="s">
        <v>31</v>
      </c>
      <c r="E610" s="4" t="s">
        <v>36</v>
      </c>
      <c r="F610" s="11">
        <v>1659</v>
      </c>
      <c r="G610" s="8">
        <v>260</v>
      </c>
      <c r="H610" s="8">
        <v>125</v>
      </c>
      <c r="I610" s="8">
        <v>207375</v>
      </c>
      <c r="J610" s="8">
        <v>26958.75</v>
      </c>
      <c r="K610" s="8">
        <v>180416.25</v>
      </c>
      <c r="L610" s="8">
        <v>199080</v>
      </c>
      <c r="M610" s="8">
        <v>-18663.75</v>
      </c>
      <c r="N610" s="25">
        <f>financials[[#This Row],[Profit]]/financials[[#This Row],[ Sales]]</f>
        <v>-0.10344827586206896</v>
      </c>
      <c r="O610" s="3">
        <v>41640</v>
      </c>
      <c r="P610" s="5">
        <v>1</v>
      </c>
      <c r="Q610" s="4" t="str">
        <f>TEXT(financials[[#This Row],[Date]],"MMMM")</f>
        <v>January</v>
      </c>
      <c r="R610" s="5" t="str">
        <f>_xlfn.SWITCH(financials[[#This Row],[Month Name]],"January","Winter","February","Winter","March","Spring","April","Spring","May","Spring","June","Summer","July","Summer","August","Summer","September","Fall","October","Fall","November","Fall","December","Winter")</f>
        <v>Winter</v>
      </c>
      <c r="S610" s="13" t="s">
        <v>15</v>
      </c>
    </row>
    <row r="611" spans="2:19" x14ac:dyDescent="0.25">
      <c r="B611" s="14" t="s">
        <v>10</v>
      </c>
      <c r="C611" s="1" t="s">
        <v>18</v>
      </c>
      <c r="D611" s="4" t="s">
        <v>31</v>
      </c>
      <c r="E611" s="4" t="s">
        <v>36</v>
      </c>
      <c r="F611" s="11">
        <v>1190</v>
      </c>
      <c r="G611" s="8">
        <v>260</v>
      </c>
      <c r="H611" s="8">
        <v>7</v>
      </c>
      <c r="I611" s="8">
        <v>8330</v>
      </c>
      <c r="J611" s="8">
        <v>1082.9000000000001</v>
      </c>
      <c r="K611" s="8">
        <v>7247.1</v>
      </c>
      <c r="L611" s="8">
        <v>5950</v>
      </c>
      <c r="M611" s="8">
        <v>1297.1000000000004</v>
      </c>
      <c r="N611" s="25">
        <f>financials[[#This Row],[Profit]]/financials[[#This Row],[ Sales]]</f>
        <v>0.17898193760262729</v>
      </c>
      <c r="O611" s="3">
        <v>41791</v>
      </c>
      <c r="P611" s="5">
        <v>6</v>
      </c>
      <c r="Q611" s="4" t="str">
        <f>TEXT(financials[[#This Row],[Date]],"MMMM")</f>
        <v>June</v>
      </c>
      <c r="R611" s="5" t="str">
        <f>_xlfn.SWITCH(financials[[#This Row],[Month Name]],"January","Winter","February","Winter","March","Spring","April","Spring","May","Spring","June","Summer","July","Summer","August","Summer","September","Fall","October","Fall","November","Fall","December","Winter")</f>
        <v>Summer</v>
      </c>
      <c r="S611" s="13" t="s">
        <v>15</v>
      </c>
    </row>
    <row r="612" spans="2:19" x14ac:dyDescent="0.25">
      <c r="B612" s="14" t="s">
        <v>11</v>
      </c>
      <c r="C612" s="1" t="s">
        <v>20</v>
      </c>
      <c r="D612" s="4" t="s">
        <v>31</v>
      </c>
      <c r="E612" s="4" t="s">
        <v>36</v>
      </c>
      <c r="F612" s="11">
        <v>410</v>
      </c>
      <c r="G612" s="8">
        <v>260</v>
      </c>
      <c r="H612" s="8">
        <v>12</v>
      </c>
      <c r="I612" s="8">
        <v>4920</v>
      </c>
      <c r="J612" s="8">
        <v>639.6</v>
      </c>
      <c r="K612" s="8">
        <v>4280.3999999999996</v>
      </c>
      <c r="L612" s="8">
        <v>1230</v>
      </c>
      <c r="M612" s="8">
        <v>3050.3999999999996</v>
      </c>
      <c r="N612" s="25">
        <f>financials[[#This Row],[Profit]]/financials[[#This Row],[ Sales]]</f>
        <v>0.71264367816091956</v>
      </c>
      <c r="O612" s="3">
        <v>41913</v>
      </c>
      <c r="P612" s="5">
        <v>10</v>
      </c>
      <c r="Q612" s="4" t="str">
        <f>TEXT(financials[[#This Row],[Date]],"MMMM")</f>
        <v>October</v>
      </c>
      <c r="R612" s="5" t="str">
        <f>_xlfn.SWITCH(financials[[#This Row],[Month Name]],"January","Winter","February","Winter","March","Spring","April","Spring","May","Spring","June","Summer","July","Summer","August","Summer","September","Fall","October","Fall","November","Fall","December","Winter")</f>
        <v>Fall</v>
      </c>
      <c r="S612" s="13" t="s">
        <v>15</v>
      </c>
    </row>
    <row r="613" spans="2:19" x14ac:dyDescent="0.25">
      <c r="B613" s="14" t="s">
        <v>11</v>
      </c>
      <c r="C613" s="1" t="s">
        <v>19</v>
      </c>
      <c r="D613" s="4" t="s">
        <v>31</v>
      </c>
      <c r="E613" s="4" t="s">
        <v>36</v>
      </c>
      <c r="F613" s="11">
        <v>1770</v>
      </c>
      <c r="G613" s="8">
        <v>260</v>
      </c>
      <c r="H613" s="8">
        <v>12</v>
      </c>
      <c r="I613" s="8">
        <v>21240</v>
      </c>
      <c r="J613" s="8">
        <v>2761.2</v>
      </c>
      <c r="K613" s="8">
        <v>18478.8</v>
      </c>
      <c r="L613" s="8">
        <v>5310</v>
      </c>
      <c r="M613" s="8">
        <v>13168.8</v>
      </c>
      <c r="N613" s="25">
        <f>financials[[#This Row],[Profit]]/financials[[#This Row],[ Sales]]</f>
        <v>0.71264367816091956</v>
      </c>
      <c r="O613" s="3">
        <v>41609</v>
      </c>
      <c r="P613" s="5">
        <v>12</v>
      </c>
      <c r="Q613" s="4" t="str">
        <f>TEXT(financials[[#This Row],[Date]],"MMMM")</f>
        <v>December</v>
      </c>
      <c r="R613" s="5" t="str">
        <f>_xlfn.SWITCH(financials[[#This Row],[Month Name]],"January","Winter","February","Winter","March","Spring","April","Spring","May","Spring","June","Summer","July","Summer","August","Summer","September","Fall","October","Fall","November","Fall","December","Winter")</f>
        <v>Winter</v>
      </c>
      <c r="S613" s="13" t="s">
        <v>14</v>
      </c>
    </row>
    <row r="614" spans="2:19" x14ac:dyDescent="0.25">
      <c r="B614" s="14" t="s">
        <v>10</v>
      </c>
      <c r="C614" s="1" t="s">
        <v>20</v>
      </c>
      <c r="D614" s="4" t="s">
        <v>26</v>
      </c>
      <c r="E614" s="4" t="s">
        <v>36</v>
      </c>
      <c r="F614" s="11">
        <v>2579</v>
      </c>
      <c r="G614" s="8">
        <v>3</v>
      </c>
      <c r="H614" s="8">
        <v>20</v>
      </c>
      <c r="I614" s="8">
        <v>51580</v>
      </c>
      <c r="J614" s="8">
        <v>7221.2</v>
      </c>
      <c r="K614" s="8">
        <v>44358.8</v>
      </c>
      <c r="L614" s="8">
        <v>25790</v>
      </c>
      <c r="M614" s="8">
        <v>18568.800000000003</v>
      </c>
      <c r="N614" s="25">
        <f>financials[[#This Row],[Profit]]/financials[[#This Row],[ Sales]]</f>
        <v>0.41860465116279072</v>
      </c>
      <c r="O614" s="3">
        <v>41730</v>
      </c>
      <c r="P614" s="5">
        <v>4</v>
      </c>
      <c r="Q614" s="4" t="str">
        <f>TEXT(financials[[#This Row],[Date]],"MMMM")</f>
        <v>April</v>
      </c>
      <c r="R614" s="5" t="str">
        <f>_xlfn.SWITCH(financials[[#This Row],[Month Name]],"January","Winter","February","Winter","March","Spring","April","Spring","May","Spring","June","Summer","July","Summer","August","Summer","September","Fall","October","Fall","November","Fall","December","Winter")</f>
        <v>Spring</v>
      </c>
      <c r="S614" s="13" t="s">
        <v>15</v>
      </c>
    </row>
    <row r="615" spans="2:19" x14ac:dyDescent="0.25">
      <c r="B615" s="14" t="s">
        <v>10</v>
      </c>
      <c r="C615" s="1" t="s">
        <v>17</v>
      </c>
      <c r="D615" s="4" t="s">
        <v>26</v>
      </c>
      <c r="E615" s="4" t="s">
        <v>36</v>
      </c>
      <c r="F615" s="11">
        <v>1743</v>
      </c>
      <c r="G615" s="8">
        <v>3</v>
      </c>
      <c r="H615" s="8">
        <v>20</v>
      </c>
      <c r="I615" s="8">
        <v>34860</v>
      </c>
      <c r="J615" s="8">
        <v>4880.3999999999996</v>
      </c>
      <c r="K615" s="8">
        <v>29979.599999999999</v>
      </c>
      <c r="L615" s="8">
        <v>17430</v>
      </c>
      <c r="M615" s="8">
        <v>12549.599999999999</v>
      </c>
      <c r="N615" s="25">
        <f>financials[[#This Row],[Profit]]/financials[[#This Row],[ Sales]]</f>
        <v>0.41860465116279066</v>
      </c>
      <c r="O615" s="3">
        <v>41760</v>
      </c>
      <c r="P615" s="5">
        <v>5</v>
      </c>
      <c r="Q615" s="4" t="str">
        <f>TEXT(financials[[#This Row],[Date]],"MMMM")</f>
        <v>May</v>
      </c>
      <c r="R615" s="5" t="str">
        <f>_xlfn.SWITCH(financials[[#This Row],[Month Name]],"January","Winter","February","Winter","March","Spring","April","Spring","May","Spring","June","Summer","July","Summer","August","Summer","September","Fall","October","Fall","November","Fall","December","Winter")</f>
        <v>Spring</v>
      </c>
      <c r="S615" s="13" t="s">
        <v>15</v>
      </c>
    </row>
    <row r="616" spans="2:19" x14ac:dyDescent="0.25">
      <c r="B616" s="14" t="s">
        <v>10</v>
      </c>
      <c r="C616" s="1" t="s">
        <v>17</v>
      </c>
      <c r="D616" s="4" t="s">
        <v>26</v>
      </c>
      <c r="E616" s="4" t="s">
        <v>36</v>
      </c>
      <c r="F616" s="11">
        <v>2996</v>
      </c>
      <c r="G616" s="8">
        <v>3</v>
      </c>
      <c r="H616" s="8">
        <v>7</v>
      </c>
      <c r="I616" s="8">
        <v>20972</v>
      </c>
      <c r="J616" s="8">
        <v>2936.08</v>
      </c>
      <c r="K616" s="8">
        <v>18035.919999999998</v>
      </c>
      <c r="L616" s="8">
        <v>14980</v>
      </c>
      <c r="M616" s="8">
        <v>3055.9199999999983</v>
      </c>
      <c r="N616" s="25">
        <f>financials[[#This Row],[Profit]]/financials[[#This Row],[ Sales]]</f>
        <v>0.16943521594684377</v>
      </c>
      <c r="O616" s="3">
        <v>41548</v>
      </c>
      <c r="P616" s="5">
        <v>10</v>
      </c>
      <c r="Q616" s="4" t="str">
        <f>TEXT(financials[[#This Row],[Date]],"MMMM")</f>
        <v>October</v>
      </c>
      <c r="R616" s="5" t="str">
        <f>_xlfn.SWITCH(financials[[#This Row],[Month Name]],"January","Winter","February","Winter","March","Spring","April","Spring","May","Spring","June","Summer","July","Summer","August","Summer","September","Fall","October","Fall","November","Fall","December","Winter")</f>
        <v>Fall</v>
      </c>
      <c r="S616" s="13" t="s">
        <v>14</v>
      </c>
    </row>
    <row r="617" spans="2:19" x14ac:dyDescent="0.25">
      <c r="B617" s="14" t="s">
        <v>10</v>
      </c>
      <c r="C617" s="1" t="s">
        <v>19</v>
      </c>
      <c r="D617" s="4" t="s">
        <v>26</v>
      </c>
      <c r="E617" s="4" t="s">
        <v>36</v>
      </c>
      <c r="F617" s="11">
        <v>280</v>
      </c>
      <c r="G617" s="8">
        <v>3</v>
      </c>
      <c r="H617" s="8">
        <v>7</v>
      </c>
      <c r="I617" s="8">
        <v>1960</v>
      </c>
      <c r="J617" s="8">
        <v>274.39999999999998</v>
      </c>
      <c r="K617" s="8">
        <v>1685.6</v>
      </c>
      <c r="L617" s="8">
        <v>1400</v>
      </c>
      <c r="M617" s="8">
        <v>285.59999999999991</v>
      </c>
      <c r="N617" s="25">
        <f>financials[[#This Row],[Profit]]/financials[[#This Row],[ Sales]]</f>
        <v>0.1694352159468438</v>
      </c>
      <c r="O617" s="3">
        <v>41974</v>
      </c>
      <c r="P617" s="5">
        <v>12</v>
      </c>
      <c r="Q617" s="4" t="str">
        <f>TEXT(financials[[#This Row],[Date]],"MMMM")</f>
        <v>December</v>
      </c>
      <c r="R617" s="5" t="str">
        <f>_xlfn.SWITCH(financials[[#This Row],[Month Name]],"January","Winter","February","Winter","March","Spring","April","Spring","May","Spring","June","Summer","July","Summer","August","Summer","September","Fall","October","Fall","November","Fall","December","Winter")</f>
        <v>Winter</v>
      </c>
      <c r="S617" s="13" t="s">
        <v>15</v>
      </c>
    </row>
    <row r="618" spans="2:19" x14ac:dyDescent="0.25">
      <c r="B618" s="14" t="s">
        <v>10</v>
      </c>
      <c r="C618" s="1" t="s">
        <v>18</v>
      </c>
      <c r="D618" s="4" t="s">
        <v>27</v>
      </c>
      <c r="E618" s="4" t="s">
        <v>36</v>
      </c>
      <c r="F618" s="11">
        <v>293</v>
      </c>
      <c r="G618" s="8">
        <v>5</v>
      </c>
      <c r="H618" s="8">
        <v>7</v>
      </c>
      <c r="I618" s="8">
        <v>2051</v>
      </c>
      <c r="J618" s="8">
        <v>287.14</v>
      </c>
      <c r="K618" s="8">
        <v>1763.8600000000001</v>
      </c>
      <c r="L618" s="8">
        <v>1465</v>
      </c>
      <c r="M618" s="8">
        <v>298.86000000000013</v>
      </c>
      <c r="N618" s="25">
        <f>financials[[#This Row],[Profit]]/financials[[#This Row],[ Sales]]</f>
        <v>0.16943521594684391</v>
      </c>
      <c r="O618" s="3">
        <v>41671</v>
      </c>
      <c r="P618" s="5">
        <v>2</v>
      </c>
      <c r="Q618" s="4" t="str">
        <f>TEXT(financials[[#This Row],[Date]],"MMMM")</f>
        <v>February</v>
      </c>
      <c r="R618" s="5" t="str">
        <f>_xlfn.SWITCH(financials[[#This Row],[Month Name]],"January","Winter","February","Winter","March","Spring","April","Spring","May","Spring","June","Summer","July","Summer","August","Summer","September","Fall","October","Fall","November","Fall","December","Winter")</f>
        <v>Winter</v>
      </c>
      <c r="S618" s="13" t="s">
        <v>15</v>
      </c>
    </row>
    <row r="619" spans="2:19" x14ac:dyDescent="0.25">
      <c r="B619" s="14" t="s">
        <v>10</v>
      </c>
      <c r="C619" s="1" t="s">
        <v>17</v>
      </c>
      <c r="D619" s="4" t="s">
        <v>27</v>
      </c>
      <c r="E619" s="4" t="s">
        <v>36</v>
      </c>
      <c r="F619" s="11">
        <v>2996</v>
      </c>
      <c r="G619" s="8">
        <v>5</v>
      </c>
      <c r="H619" s="8">
        <v>7</v>
      </c>
      <c r="I619" s="8">
        <v>20972</v>
      </c>
      <c r="J619" s="8">
        <v>2936.08</v>
      </c>
      <c r="K619" s="8">
        <v>18035.919999999998</v>
      </c>
      <c r="L619" s="8">
        <v>14980</v>
      </c>
      <c r="M619" s="8">
        <v>3055.9199999999983</v>
      </c>
      <c r="N619" s="25">
        <f>financials[[#This Row],[Profit]]/financials[[#This Row],[ Sales]]</f>
        <v>0.16943521594684377</v>
      </c>
      <c r="O619" s="3">
        <v>41548</v>
      </c>
      <c r="P619" s="5">
        <v>10</v>
      </c>
      <c r="Q619" s="4" t="str">
        <f>TEXT(financials[[#This Row],[Date]],"MMMM")</f>
        <v>October</v>
      </c>
      <c r="R619" s="5" t="str">
        <f>_xlfn.SWITCH(financials[[#This Row],[Month Name]],"January","Winter","February","Winter","March","Spring","April","Spring","May","Spring","June","Summer","July","Summer","August","Summer","September","Fall","October","Fall","November","Fall","December","Winter")</f>
        <v>Fall</v>
      </c>
      <c r="S619" s="13" t="s">
        <v>14</v>
      </c>
    </row>
    <row r="620" spans="2:19" x14ac:dyDescent="0.25">
      <c r="B620" s="14" t="s">
        <v>8</v>
      </c>
      <c r="C620" s="1" t="s">
        <v>19</v>
      </c>
      <c r="D620" s="4" t="s">
        <v>28</v>
      </c>
      <c r="E620" s="4" t="s">
        <v>36</v>
      </c>
      <c r="F620" s="11">
        <v>278</v>
      </c>
      <c r="G620" s="8">
        <v>10</v>
      </c>
      <c r="H620" s="8">
        <v>15</v>
      </c>
      <c r="I620" s="8">
        <v>4170</v>
      </c>
      <c r="J620" s="8">
        <v>583.79999999999995</v>
      </c>
      <c r="K620" s="8">
        <v>3586.2</v>
      </c>
      <c r="L620" s="8">
        <v>2780</v>
      </c>
      <c r="M620" s="8">
        <v>806.19999999999982</v>
      </c>
      <c r="N620" s="25">
        <f>financials[[#This Row],[Profit]]/financials[[#This Row],[ Sales]]</f>
        <v>0.22480620155038755</v>
      </c>
      <c r="O620" s="3">
        <v>41671</v>
      </c>
      <c r="P620" s="5">
        <v>2</v>
      </c>
      <c r="Q620" s="4" t="str">
        <f>TEXT(financials[[#This Row],[Date]],"MMMM")</f>
        <v>February</v>
      </c>
      <c r="R620" s="5" t="str">
        <f>_xlfn.SWITCH(financials[[#This Row],[Month Name]],"January","Winter","February","Winter","March","Spring","April","Spring","May","Spring","June","Summer","July","Summer","August","Summer","September","Fall","October","Fall","November","Fall","December","Winter")</f>
        <v>Winter</v>
      </c>
      <c r="S620" s="13" t="s">
        <v>15</v>
      </c>
    </row>
    <row r="621" spans="2:19" x14ac:dyDescent="0.25">
      <c r="B621" s="14" t="s">
        <v>10</v>
      </c>
      <c r="C621" s="1" t="s">
        <v>16</v>
      </c>
      <c r="D621" s="4" t="s">
        <v>28</v>
      </c>
      <c r="E621" s="4" t="s">
        <v>36</v>
      </c>
      <c r="F621" s="11">
        <v>2428</v>
      </c>
      <c r="G621" s="8">
        <v>10</v>
      </c>
      <c r="H621" s="8">
        <v>20</v>
      </c>
      <c r="I621" s="8">
        <v>48560</v>
      </c>
      <c r="J621" s="8">
        <v>6798.4</v>
      </c>
      <c r="K621" s="8">
        <v>41761.599999999999</v>
      </c>
      <c r="L621" s="8">
        <v>24280</v>
      </c>
      <c r="M621" s="8">
        <v>17481.599999999999</v>
      </c>
      <c r="N621" s="25">
        <f>financials[[#This Row],[Profit]]/financials[[#This Row],[ Sales]]</f>
        <v>0.41860465116279066</v>
      </c>
      <c r="O621" s="3">
        <v>41699</v>
      </c>
      <c r="P621" s="5">
        <v>3</v>
      </c>
      <c r="Q621" s="4" t="str">
        <f>TEXT(financials[[#This Row],[Date]],"MMMM")</f>
        <v>March</v>
      </c>
      <c r="R621" s="5" t="str">
        <f>_xlfn.SWITCH(financials[[#This Row],[Month Name]],"January","Winter","February","Winter","March","Spring","April","Spring","May","Spring","June","Summer","July","Summer","August","Summer","September","Fall","October","Fall","November","Fall","December","Winter")</f>
        <v>Spring</v>
      </c>
      <c r="S621" s="13" t="s">
        <v>15</v>
      </c>
    </row>
    <row r="622" spans="2:19" x14ac:dyDescent="0.25">
      <c r="B622" s="14" t="s">
        <v>8</v>
      </c>
      <c r="C622" s="1" t="s">
        <v>17</v>
      </c>
      <c r="D622" s="4" t="s">
        <v>28</v>
      </c>
      <c r="E622" s="4" t="s">
        <v>36</v>
      </c>
      <c r="F622" s="11">
        <v>1767</v>
      </c>
      <c r="G622" s="8">
        <v>10</v>
      </c>
      <c r="H622" s="8">
        <v>15</v>
      </c>
      <c r="I622" s="8">
        <v>26505</v>
      </c>
      <c r="J622" s="8">
        <v>3710.7</v>
      </c>
      <c r="K622" s="8">
        <v>22794.3</v>
      </c>
      <c r="L622" s="8">
        <v>17670</v>
      </c>
      <c r="M622" s="8">
        <v>5124.2999999999993</v>
      </c>
      <c r="N622" s="25">
        <f>financials[[#This Row],[Profit]]/financials[[#This Row],[ Sales]]</f>
        <v>0.22480620155038758</v>
      </c>
      <c r="O622" s="3">
        <v>41883</v>
      </c>
      <c r="P622" s="5">
        <v>9</v>
      </c>
      <c r="Q622" s="4" t="str">
        <f>TEXT(financials[[#This Row],[Date]],"MMMM")</f>
        <v>September</v>
      </c>
      <c r="R622" s="5" t="str">
        <f>_xlfn.SWITCH(financials[[#This Row],[Month Name]],"January","Winter","February","Winter","March","Spring","April","Spring","May","Spring","June","Summer","July","Summer","August","Summer","September","Fall","October","Fall","November","Fall","December","Winter")</f>
        <v>Fall</v>
      </c>
      <c r="S622" s="13" t="s">
        <v>15</v>
      </c>
    </row>
    <row r="623" spans="2:19" x14ac:dyDescent="0.25">
      <c r="B623" s="14" t="s">
        <v>11</v>
      </c>
      <c r="C623" s="1" t="s">
        <v>18</v>
      </c>
      <c r="D623" s="4" t="s">
        <v>28</v>
      </c>
      <c r="E623" s="4" t="s">
        <v>36</v>
      </c>
      <c r="F623" s="11">
        <v>1393</v>
      </c>
      <c r="G623" s="8">
        <v>10</v>
      </c>
      <c r="H623" s="8">
        <v>12</v>
      </c>
      <c r="I623" s="8">
        <v>16716</v>
      </c>
      <c r="J623" s="8">
        <v>2340.2399999999998</v>
      </c>
      <c r="K623" s="8">
        <v>14375.76</v>
      </c>
      <c r="L623" s="8">
        <v>4179</v>
      </c>
      <c r="M623" s="8">
        <v>10196.76</v>
      </c>
      <c r="N623" s="25">
        <f>financials[[#This Row],[Profit]]/financials[[#This Row],[ Sales]]</f>
        <v>0.70930232558139539</v>
      </c>
      <c r="O623" s="3">
        <v>41913</v>
      </c>
      <c r="P623" s="5">
        <v>10</v>
      </c>
      <c r="Q623" s="4" t="str">
        <f>TEXT(financials[[#This Row],[Date]],"MMMM")</f>
        <v>October</v>
      </c>
      <c r="R623" s="5" t="str">
        <f>_xlfn.SWITCH(financials[[#This Row],[Month Name]],"January","Winter","February","Winter","March","Spring","April","Spring","May","Spring","June","Summer","July","Summer","August","Summer","September","Fall","October","Fall","November","Fall","December","Winter")</f>
        <v>Fall</v>
      </c>
      <c r="S623" s="13" t="s">
        <v>15</v>
      </c>
    </row>
    <row r="624" spans="2:19" x14ac:dyDescent="0.25">
      <c r="B624" s="14" t="s">
        <v>10</v>
      </c>
      <c r="C624" s="1" t="s">
        <v>19</v>
      </c>
      <c r="D624" s="4" t="s">
        <v>30</v>
      </c>
      <c r="E624" s="4" t="s">
        <v>36</v>
      </c>
      <c r="F624" s="11">
        <v>280</v>
      </c>
      <c r="G624" s="8">
        <v>250</v>
      </c>
      <c r="H624" s="8">
        <v>7</v>
      </c>
      <c r="I624" s="8">
        <v>1960</v>
      </c>
      <c r="J624" s="8">
        <v>274.39999999999998</v>
      </c>
      <c r="K624" s="8">
        <v>1685.6</v>
      </c>
      <c r="L624" s="8">
        <v>1400</v>
      </c>
      <c r="M624" s="8">
        <v>285.59999999999991</v>
      </c>
      <c r="N624" s="25">
        <f>financials[[#This Row],[Profit]]/financials[[#This Row],[ Sales]]</f>
        <v>0.1694352159468438</v>
      </c>
      <c r="O624" s="3">
        <v>41974</v>
      </c>
      <c r="P624" s="5">
        <v>12</v>
      </c>
      <c r="Q624" s="4" t="str">
        <f>TEXT(financials[[#This Row],[Date]],"MMMM")</f>
        <v>December</v>
      </c>
      <c r="R624" s="5" t="str">
        <f>_xlfn.SWITCH(financials[[#This Row],[Month Name]],"January","Winter","February","Winter","March","Spring","April","Spring","May","Spring","June","Summer","July","Summer","August","Summer","September","Fall","October","Fall","November","Fall","December","Winter")</f>
        <v>Winter</v>
      </c>
      <c r="S624" s="13" t="s">
        <v>15</v>
      </c>
    </row>
    <row r="625" spans="2:19" x14ac:dyDescent="0.25">
      <c r="B625" s="14" t="s">
        <v>11</v>
      </c>
      <c r="C625" s="1" t="s">
        <v>18</v>
      </c>
      <c r="D625" s="4" t="s">
        <v>31</v>
      </c>
      <c r="E625" s="4" t="s">
        <v>36</v>
      </c>
      <c r="F625" s="11">
        <v>1393</v>
      </c>
      <c r="G625" s="8">
        <v>260</v>
      </c>
      <c r="H625" s="8">
        <v>12</v>
      </c>
      <c r="I625" s="8">
        <v>16716</v>
      </c>
      <c r="J625" s="8">
        <v>2340.2399999999998</v>
      </c>
      <c r="K625" s="8">
        <v>14375.76</v>
      </c>
      <c r="L625" s="8">
        <v>4179</v>
      </c>
      <c r="M625" s="8">
        <v>10196.76</v>
      </c>
      <c r="N625" s="25">
        <f>financials[[#This Row],[Profit]]/financials[[#This Row],[ Sales]]</f>
        <v>0.70930232558139539</v>
      </c>
      <c r="O625" s="3">
        <v>41913</v>
      </c>
      <c r="P625" s="5">
        <v>10</v>
      </c>
      <c r="Q625" s="4" t="str">
        <f>TEXT(financials[[#This Row],[Date]],"MMMM")</f>
        <v>October</v>
      </c>
      <c r="R625" s="5" t="str">
        <f>_xlfn.SWITCH(financials[[#This Row],[Month Name]],"January","Winter","February","Winter","March","Spring","April","Spring","May","Spring","June","Summer","July","Summer","August","Summer","September","Fall","October","Fall","November","Fall","December","Winter")</f>
        <v>Fall</v>
      </c>
      <c r="S625" s="13" t="s">
        <v>15</v>
      </c>
    </row>
    <row r="626" spans="2:19" x14ac:dyDescent="0.25">
      <c r="B626" s="14" t="s">
        <v>11</v>
      </c>
      <c r="C626" s="1" t="s">
        <v>17</v>
      </c>
      <c r="D626" s="4" t="s">
        <v>31</v>
      </c>
      <c r="E626" s="4" t="s">
        <v>36</v>
      </c>
      <c r="F626" s="11">
        <v>2015</v>
      </c>
      <c r="G626" s="8">
        <v>260</v>
      </c>
      <c r="H626" s="8">
        <v>12</v>
      </c>
      <c r="I626" s="8">
        <v>24180</v>
      </c>
      <c r="J626" s="8">
        <v>3385.2</v>
      </c>
      <c r="K626" s="8">
        <v>20794.8</v>
      </c>
      <c r="L626" s="8">
        <v>6045</v>
      </c>
      <c r="M626" s="8">
        <v>14749.8</v>
      </c>
      <c r="N626" s="25">
        <f>financials[[#This Row],[Profit]]/financials[[#This Row],[ Sales]]</f>
        <v>0.70930232558139539</v>
      </c>
      <c r="O626" s="3">
        <v>41609</v>
      </c>
      <c r="P626" s="5">
        <v>12</v>
      </c>
      <c r="Q626" s="4" t="str">
        <f>TEXT(financials[[#This Row],[Date]],"MMMM")</f>
        <v>December</v>
      </c>
      <c r="R626" s="5" t="str">
        <f>_xlfn.SWITCH(financials[[#This Row],[Month Name]],"January","Winter","February","Winter","March","Spring","April","Spring","May","Spring","June","Summer","July","Summer","August","Summer","September","Fall","October","Fall","November","Fall","December","Winter")</f>
        <v>Winter</v>
      </c>
      <c r="S626" s="13" t="s">
        <v>14</v>
      </c>
    </row>
    <row r="627" spans="2:19" x14ac:dyDescent="0.25">
      <c r="B627" s="14" t="s">
        <v>7</v>
      </c>
      <c r="C627" s="1" t="s">
        <v>20</v>
      </c>
      <c r="D627" s="4" t="s">
        <v>26</v>
      </c>
      <c r="E627" s="4" t="s">
        <v>36</v>
      </c>
      <c r="F627" s="11">
        <v>801</v>
      </c>
      <c r="G627" s="8">
        <v>3</v>
      </c>
      <c r="H627" s="8">
        <v>300</v>
      </c>
      <c r="I627" s="8">
        <v>240300</v>
      </c>
      <c r="J627" s="8">
        <v>33642</v>
      </c>
      <c r="K627" s="8">
        <v>206658</v>
      </c>
      <c r="L627" s="8">
        <v>200250</v>
      </c>
      <c r="M627" s="8">
        <v>6408</v>
      </c>
      <c r="N627" s="25">
        <f>financials[[#This Row],[Profit]]/financials[[#This Row],[ Sales]]</f>
        <v>3.1007751937984496E-2</v>
      </c>
      <c r="O627" s="3">
        <v>41821</v>
      </c>
      <c r="P627" s="5">
        <v>7</v>
      </c>
      <c r="Q627" s="4" t="str">
        <f>TEXT(financials[[#This Row],[Date]],"MMMM")</f>
        <v>July</v>
      </c>
      <c r="R627" s="5" t="str">
        <f>_xlfn.SWITCH(financials[[#This Row],[Month Name]],"January","Winter","February","Winter","March","Spring","April","Spring","May","Spring","June","Summer","July","Summer","August","Summer","September","Fall","October","Fall","November","Fall","December","Winter")</f>
        <v>Summer</v>
      </c>
      <c r="S627" s="13" t="s">
        <v>15</v>
      </c>
    </row>
    <row r="628" spans="2:19" x14ac:dyDescent="0.25">
      <c r="B628" s="14" t="s">
        <v>9</v>
      </c>
      <c r="C628" s="1" t="s">
        <v>18</v>
      </c>
      <c r="D628" s="4" t="s">
        <v>26</v>
      </c>
      <c r="E628" s="4" t="s">
        <v>36</v>
      </c>
      <c r="F628" s="11">
        <v>1023</v>
      </c>
      <c r="G628" s="8">
        <v>3</v>
      </c>
      <c r="H628" s="8">
        <v>125</v>
      </c>
      <c r="I628" s="8">
        <v>127875</v>
      </c>
      <c r="J628" s="8">
        <v>17902.5</v>
      </c>
      <c r="K628" s="8">
        <v>109972.5</v>
      </c>
      <c r="L628" s="8">
        <v>122760</v>
      </c>
      <c r="M628" s="8">
        <v>-12787.5</v>
      </c>
      <c r="N628" s="25">
        <f>financials[[#This Row],[Profit]]/financials[[#This Row],[ Sales]]</f>
        <v>-0.11627906976744186</v>
      </c>
      <c r="O628" s="3">
        <v>41518</v>
      </c>
      <c r="P628" s="5">
        <v>9</v>
      </c>
      <c r="Q628" s="4" t="str">
        <f>TEXT(financials[[#This Row],[Date]],"MMMM")</f>
        <v>September</v>
      </c>
      <c r="R628" s="5" t="str">
        <f>_xlfn.SWITCH(financials[[#This Row],[Month Name]],"January","Winter","February","Winter","March","Spring","April","Spring","May","Spring","June","Summer","July","Summer","August","Summer","September","Fall","October","Fall","November","Fall","December","Winter")</f>
        <v>Fall</v>
      </c>
      <c r="S628" s="13" t="s">
        <v>14</v>
      </c>
    </row>
    <row r="629" spans="2:19" x14ac:dyDescent="0.25">
      <c r="B629" s="14" t="s">
        <v>7</v>
      </c>
      <c r="C629" s="1" t="s">
        <v>16</v>
      </c>
      <c r="D629" s="4" t="s">
        <v>26</v>
      </c>
      <c r="E629" s="4" t="s">
        <v>36</v>
      </c>
      <c r="F629" s="11">
        <v>1496</v>
      </c>
      <c r="G629" s="8">
        <v>3</v>
      </c>
      <c r="H629" s="8">
        <v>300</v>
      </c>
      <c r="I629" s="8">
        <v>448800</v>
      </c>
      <c r="J629" s="8">
        <v>62832</v>
      </c>
      <c r="K629" s="8">
        <v>385968</v>
      </c>
      <c r="L629" s="8">
        <v>374000</v>
      </c>
      <c r="M629" s="8">
        <v>11968</v>
      </c>
      <c r="N629" s="25">
        <f>financials[[#This Row],[Profit]]/financials[[#This Row],[ Sales]]</f>
        <v>3.1007751937984496E-2</v>
      </c>
      <c r="O629" s="3">
        <v>41913</v>
      </c>
      <c r="P629" s="5">
        <v>10</v>
      </c>
      <c r="Q629" s="4" t="str">
        <f>TEXT(financials[[#This Row],[Date]],"MMMM")</f>
        <v>October</v>
      </c>
      <c r="R629" s="5" t="str">
        <f>_xlfn.SWITCH(financials[[#This Row],[Month Name]],"January","Winter","February","Winter","March","Spring","April","Spring","May","Spring","June","Summer","July","Summer","August","Summer","September","Fall","October","Fall","November","Fall","December","Winter")</f>
        <v>Fall</v>
      </c>
      <c r="S629" s="13" t="s">
        <v>15</v>
      </c>
    </row>
    <row r="630" spans="2:19" x14ac:dyDescent="0.25">
      <c r="B630" s="14" t="s">
        <v>7</v>
      </c>
      <c r="C630" s="1" t="s">
        <v>17</v>
      </c>
      <c r="D630" s="4" t="s">
        <v>26</v>
      </c>
      <c r="E630" s="4" t="s">
        <v>36</v>
      </c>
      <c r="F630" s="11">
        <v>1010</v>
      </c>
      <c r="G630" s="8">
        <v>3</v>
      </c>
      <c r="H630" s="8">
        <v>300</v>
      </c>
      <c r="I630" s="8">
        <v>303000</v>
      </c>
      <c r="J630" s="8">
        <v>42420</v>
      </c>
      <c r="K630" s="8">
        <v>260580</v>
      </c>
      <c r="L630" s="8">
        <v>252500</v>
      </c>
      <c r="M630" s="8">
        <v>8080</v>
      </c>
      <c r="N630" s="25">
        <f>financials[[#This Row],[Profit]]/financials[[#This Row],[ Sales]]</f>
        <v>3.1007751937984496E-2</v>
      </c>
      <c r="O630" s="3">
        <v>41913</v>
      </c>
      <c r="P630" s="5">
        <v>10</v>
      </c>
      <c r="Q630" s="4" t="str">
        <f>TEXT(financials[[#This Row],[Date]],"MMMM")</f>
        <v>October</v>
      </c>
      <c r="R630" s="5" t="str">
        <f>_xlfn.SWITCH(financials[[#This Row],[Month Name]],"January","Winter","February","Winter","March","Spring","April","Spring","May","Spring","June","Summer","July","Summer","August","Summer","September","Fall","October","Fall","November","Fall","December","Winter")</f>
        <v>Fall</v>
      </c>
      <c r="S630" s="13" t="s">
        <v>15</v>
      </c>
    </row>
    <row r="631" spans="2:19" x14ac:dyDescent="0.25">
      <c r="B631" s="14" t="s">
        <v>8</v>
      </c>
      <c r="C631" s="1" t="s">
        <v>19</v>
      </c>
      <c r="D631" s="4" t="s">
        <v>26</v>
      </c>
      <c r="E631" s="4" t="s">
        <v>36</v>
      </c>
      <c r="F631" s="11">
        <v>1513</v>
      </c>
      <c r="G631" s="8">
        <v>3</v>
      </c>
      <c r="H631" s="8">
        <v>15</v>
      </c>
      <c r="I631" s="8">
        <v>22695</v>
      </c>
      <c r="J631" s="8">
        <v>3177.3</v>
      </c>
      <c r="K631" s="8">
        <v>19517.7</v>
      </c>
      <c r="L631" s="8">
        <v>15130</v>
      </c>
      <c r="M631" s="8">
        <v>4387.7000000000007</v>
      </c>
      <c r="N631" s="25">
        <f>financials[[#This Row],[Profit]]/financials[[#This Row],[ Sales]]</f>
        <v>0.22480620155038764</v>
      </c>
      <c r="O631" s="3">
        <v>41944</v>
      </c>
      <c r="P631" s="5">
        <v>11</v>
      </c>
      <c r="Q631" s="4" t="str">
        <f>TEXT(financials[[#This Row],[Date]],"MMMM")</f>
        <v>November</v>
      </c>
      <c r="R631" s="5" t="str">
        <f>_xlfn.SWITCH(financials[[#This Row],[Month Name]],"January","Winter","February","Winter","March","Spring","April","Spring","May","Spring","June","Summer","July","Summer","August","Summer","September","Fall","October","Fall","November","Fall","December","Winter")</f>
        <v>Fall</v>
      </c>
      <c r="S631" s="13" t="s">
        <v>15</v>
      </c>
    </row>
    <row r="632" spans="2:19" x14ac:dyDescent="0.25">
      <c r="B632" s="14" t="s">
        <v>8</v>
      </c>
      <c r="C632" s="1" t="s">
        <v>16</v>
      </c>
      <c r="D632" s="4" t="s">
        <v>26</v>
      </c>
      <c r="E632" s="4" t="s">
        <v>36</v>
      </c>
      <c r="F632" s="11">
        <v>2300</v>
      </c>
      <c r="G632" s="8">
        <v>3</v>
      </c>
      <c r="H632" s="8">
        <v>15</v>
      </c>
      <c r="I632" s="8">
        <v>34500</v>
      </c>
      <c r="J632" s="8">
        <v>4830</v>
      </c>
      <c r="K632" s="8">
        <v>29670</v>
      </c>
      <c r="L632" s="8">
        <v>23000</v>
      </c>
      <c r="M632" s="8">
        <v>6670</v>
      </c>
      <c r="N632" s="25">
        <f>financials[[#This Row],[Profit]]/financials[[#This Row],[ Sales]]</f>
        <v>0.22480620155038761</v>
      </c>
      <c r="O632" s="3">
        <v>41974</v>
      </c>
      <c r="P632" s="5">
        <v>12</v>
      </c>
      <c r="Q632" s="4" t="str">
        <f>TEXT(financials[[#This Row],[Date]],"MMMM")</f>
        <v>December</v>
      </c>
      <c r="R632" s="5" t="str">
        <f>_xlfn.SWITCH(financials[[#This Row],[Month Name]],"January","Winter","February","Winter","March","Spring","April","Spring","May","Spring","June","Summer","July","Summer","August","Summer","September","Fall","October","Fall","November","Fall","December","Winter")</f>
        <v>Winter</v>
      </c>
      <c r="S632" s="13" t="s">
        <v>15</v>
      </c>
    </row>
    <row r="633" spans="2:19" x14ac:dyDescent="0.25">
      <c r="B633" s="14" t="s">
        <v>9</v>
      </c>
      <c r="C633" s="1" t="s">
        <v>20</v>
      </c>
      <c r="D633" s="4" t="s">
        <v>26</v>
      </c>
      <c r="E633" s="4" t="s">
        <v>36</v>
      </c>
      <c r="F633" s="11">
        <v>2821</v>
      </c>
      <c r="G633" s="8">
        <v>3</v>
      </c>
      <c r="H633" s="8">
        <v>125</v>
      </c>
      <c r="I633" s="8">
        <v>352625</v>
      </c>
      <c r="J633" s="8">
        <v>49367.5</v>
      </c>
      <c r="K633" s="8">
        <v>303257.5</v>
      </c>
      <c r="L633" s="8">
        <v>338520</v>
      </c>
      <c r="M633" s="8">
        <v>-35262.5</v>
      </c>
      <c r="N633" s="25">
        <f>financials[[#This Row],[Profit]]/financials[[#This Row],[ Sales]]</f>
        <v>-0.11627906976744186</v>
      </c>
      <c r="O633" s="3">
        <v>41609</v>
      </c>
      <c r="P633" s="5">
        <v>12</v>
      </c>
      <c r="Q633" s="4" t="str">
        <f>TEXT(financials[[#This Row],[Date]],"MMMM")</f>
        <v>December</v>
      </c>
      <c r="R633" s="5" t="str">
        <f>_xlfn.SWITCH(financials[[#This Row],[Month Name]],"January","Winter","February","Winter","March","Spring","April","Spring","May","Spring","June","Summer","July","Summer","August","Summer","September","Fall","October","Fall","November","Fall","December","Winter")</f>
        <v>Winter</v>
      </c>
      <c r="S633" s="13" t="s">
        <v>14</v>
      </c>
    </row>
    <row r="634" spans="2:19" x14ac:dyDescent="0.25">
      <c r="B634" s="14" t="s">
        <v>10</v>
      </c>
      <c r="C634" s="1" t="s">
        <v>16</v>
      </c>
      <c r="D634" s="4" t="s">
        <v>27</v>
      </c>
      <c r="E634" s="4" t="s">
        <v>36</v>
      </c>
      <c r="F634" s="11">
        <v>2227.5</v>
      </c>
      <c r="G634" s="8">
        <v>5</v>
      </c>
      <c r="H634" s="8">
        <v>350</v>
      </c>
      <c r="I634" s="8">
        <v>779625</v>
      </c>
      <c r="J634" s="8">
        <v>109147.5</v>
      </c>
      <c r="K634" s="8">
        <v>670477.5</v>
      </c>
      <c r="L634" s="8">
        <v>579150</v>
      </c>
      <c r="M634" s="8">
        <v>91327.5</v>
      </c>
      <c r="N634" s="25">
        <f>financials[[#This Row],[Profit]]/financials[[#This Row],[ Sales]]</f>
        <v>0.13621262458471761</v>
      </c>
      <c r="O634" s="3">
        <v>41640</v>
      </c>
      <c r="P634" s="5">
        <v>1</v>
      </c>
      <c r="Q634" s="4" t="str">
        <f>TEXT(financials[[#This Row],[Date]],"MMMM")</f>
        <v>January</v>
      </c>
      <c r="R634" s="5" t="str">
        <f>_xlfn.SWITCH(financials[[#This Row],[Month Name]],"January","Winter","February","Winter","March","Spring","April","Spring","May","Spring","June","Summer","July","Summer","August","Summer","September","Fall","October","Fall","November","Fall","December","Winter")</f>
        <v>Winter</v>
      </c>
      <c r="S634" s="13" t="s">
        <v>15</v>
      </c>
    </row>
    <row r="635" spans="2:19" x14ac:dyDescent="0.25">
      <c r="B635" s="14" t="s">
        <v>10</v>
      </c>
      <c r="C635" s="1" t="s">
        <v>19</v>
      </c>
      <c r="D635" s="4" t="s">
        <v>27</v>
      </c>
      <c r="E635" s="4" t="s">
        <v>36</v>
      </c>
      <c r="F635" s="11">
        <v>1199</v>
      </c>
      <c r="G635" s="8">
        <v>5</v>
      </c>
      <c r="H635" s="8">
        <v>350</v>
      </c>
      <c r="I635" s="8">
        <v>419650</v>
      </c>
      <c r="J635" s="8">
        <v>58751</v>
      </c>
      <c r="K635" s="8">
        <v>360899</v>
      </c>
      <c r="L635" s="8">
        <v>311740</v>
      </c>
      <c r="M635" s="8">
        <v>49159</v>
      </c>
      <c r="N635" s="25">
        <f>financials[[#This Row],[Profit]]/financials[[#This Row],[ Sales]]</f>
        <v>0.13621262458471761</v>
      </c>
      <c r="O635" s="3">
        <v>41730</v>
      </c>
      <c r="P635" s="5">
        <v>4</v>
      </c>
      <c r="Q635" s="4" t="str">
        <f>TEXT(financials[[#This Row],[Date]],"MMMM")</f>
        <v>April</v>
      </c>
      <c r="R635" s="5" t="str">
        <f>_xlfn.SWITCH(financials[[#This Row],[Month Name]],"January","Winter","February","Winter","March","Spring","April","Spring","May","Spring","June","Summer","July","Summer","August","Summer","September","Fall","October","Fall","November","Fall","December","Winter")</f>
        <v>Spring</v>
      </c>
      <c r="S635" s="13" t="s">
        <v>15</v>
      </c>
    </row>
    <row r="636" spans="2:19" x14ac:dyDescent="0.25">
      <c r="B636" s="14" t="s">
        <v>10</v>
      </c>
      <c r="C636" s="1" t="s">
        <v>16</v>
      </c>
      <c r="D636" s="4" t="s">
        <v>27</v>
      </c>
      <c r="E636" s="4" t="s">
        <v>36</v>
      </c>
      <c r="F636" s="11">
        <v>200</v>
      </c>
      <c r="G636" s="8">
        <v>5</v>
      </c>
      <c r="H636" s="8">
        <v>350</v>
      </c>
      <c r="I636" s="8">
        <v>70000</v>
      </c>
      <c r="J636" s="8">
        <v>9800</v>
      </c>
      <c r="K636" s="8">
        <v>60200</v>
      </c>
      <c r="L636" s="8">
        <v>52000</v>
      </c>
      <c r="M636" s="8">
        <v>8200</v>
      </c>
      <c r="N636" s="25">
        <f>financials[[#This Row],[Profit]]/financials[[#This Row],[ Sales]]</f>
        <v>0.13621262458471761</v>
      </c>
      <c r="O636" s="3">
        <v>41760</v>
      </c>
      <c r="P636" s="5">
        <v>5</v>
      </c>
      <c r="Q636" s="4" t="str">
        <f>TEXT(financials[[#This Row],[Date]],"MMMM")</f>
        <v>May</v>
      </c>
      <c r="R636" s="5" t="str">
        <f>_xlfn.SWITCH(financials[[#This Row],[Month Name]],"January","Winter","February","Winter","March","Spring","April","Spring","May","Spring","June","Summer","July","Summer","August","Summer","September","Fall","October","Fall","November","Fall","December","Winter")</f>
        <v>Spring</v>
      </c>
      <c r="S636" s="13" t="s">
        <v>15</v>
      </c>
    </row>
    <row r="637" spans="2:19" x14ac:dyDescent="0.25">
      <c r="B637" s="14" t="s">
        <v>10</v>
      </c>
      <c r="C637" s="1" t="s">
        <v>16</v>
      </c>
      <c r="D637" s="4" t="s">
        <v>27</v>
      </c>
      <c r="E637" s="4" t="s">
        <v>36</v>
      </c>
      <c r="F637" s="11">
        <v>388</v>
      </c>
      <c r="G637" s="8">
        <v>5</v>
      </c>
      <c r="H637" s="8">
        <v>7</v>
      </c>
      <c r="I637" s="8">
        <v>2716</v>
      </c>
      <c r="J637" s="8">
        <v>380.24</v>
      </c>
      <c r="K637" s="8">
        <v>2335.7600000000002</v>
      </c>
      <c r="L637" s="8">
        <v>1940</v>
      </c>
      <c r="M637" s="8">
        <v>395.76000000000022</v>
      </c>
      <c r="N637" s="25">
        <f>financials[[#This Row],[Profit]]/financials[[#This Row],[ Sales]]</f>
        <v>0.16943521594684394</v>
      </c>
      <c r="O637" s="3">
        <v>41883</v>
      </c>
      <c r="P637" s="5">
        <v>9</v>
      </c>
      <c r="Q637" s="4" t="str">
        <f>TEXT(financials[[#This Row],[Date]],"MMMM")</f>
        <v>September</v>
      </c>
      <c r="R637" s="5" t="str">
        <f>_xlfn.SWITCH(financials[[#This Row],[Month Name]],"January","Winter","February","Winter","March","Spring","April","Spring","May","Spring","June","Summer","July","Summer","August","Summer","September","Fall","October","Fall","November","Fall","December","Winter")</f>
        <v>Fall</v>
      </c>
      <c r="S637" s="13" t="s">
        <v>15</v>
      </c>
    </row>
    <row r="638" spans="2:19" x14ac:dyDescent="0.25">
      <c r="B638" s="14" t="s">
        <v>10</v>
      </c>
      <c r="C638" s="1" t="s">
        <v>20</v>
      </c>
      <c r="D638" s="4" t="s">
        <v>27</v>
      </c>
      <c r="E638" s="4" t="s">
        <v>36</v>
      </c>
      <c r="F638" s="11">
        <v>1727</v>
      </c>
      <c r="G638" s="8">
        <v>5</v>
      </c>
      <c r="H638" s="8">
        <v>7</v>
      </c>
      <c r="I638" s="8">
        <v>12089</v>
      </c>
      <c r="J638" s="8">
        <v>1692.46</v>
      </c>
      <c r="K638" s="8">
        <v>10396.540000000001</v>
      </c>
      <c r="L638" s="8">
        <v>8635</v>
      </c>
      <c r="M638" s="8">
        <v>1761.5400000000009</v>
      </c>
      <c r="N638" s="25">
        <f>financials[[#This Row],[Profit]]/financials[[#This Row],[ Sales]]</f>
        <v>0.16943521594684394</v>
      </c>
      <c r="O638" s="3">
        <v>41548</v>
      </c>
      <c r="P638" s="5">
        <v>10</v>
      </c>
      <c r="Q638" s="4" t="str">
        <f>TEXT(financials[[#This Row],[Date]],"MMMM")</f>
        <v>October</v>
      </c>
      <c r="R638" s="5" t="str">
        <f>_xlfn.SWITCH(financials[[#This Row],[Month Name]],"January","Winter","February","Winter","March","Spring","April","Spring","May","Spring","June","Summer","July","Summer","August","Summer","September","Fall","October","Fall","November","Fall","December","Winter")</f>
        <v>Fall</v>
      </c>
      <c r="S638" s="13" t="s">
        <v>14</v>
      </c>
    </row>
    <row r="639" spans="2:19" x14ac:dyDescent="0.25">
      <c r="B639" s="14" t="s">
        <v>8</v>
      </c>
      <c r="C639" s="1" t="s">
        <v>16</v>
      </c>
      <c r="D639" s="4" t="s">
        <v>27</v>
      </c>
      <c r="E639" s="4" t="s">
        <v>36</v>
      </c>
      <c r="F639" s="11">
        <v>2300</v>
      </c>
      <c r="G639" s="8">
        <v>5</v>
      </c>
      <c r="H639" s="8">
        <v>15</v>
      </c>
      <c r="I639" s="8">
        <v>34500</v>
      </c>
      <c r="J639" s="8">
        <v>4830</v>
      </c>
      <c r="K639" s="8">
        <v>29670</v>
      </c>
      <c r="L639" s="8">
        <v>23000</v>
      </c>
      <c r="M639" s="8">
        <v>6670</v>
      </c>
      <c r="N639" s="25">
        <f>financials[[#This Row],[Profit]]/financials[[#This Row],[ Sales]]</f>
        <v>0.22480620155038761</v>
      </c>
      <c r="O639" s="3">
        <v>41974</v>
      </c>
      <c r="P639" s="5">
        <v>12</v>
      </c>
      <c r="Q639" s="4" t="str">
        <f>TEXT(financials[[#This Row],[Date]],"MMMM")</f>
        <v>December</v>
      </c>
      <c r="R639" s="5" t="str">
        <f>_xlfn.SWITCH(financials[[#This Row],[Month Name]],"January","Winter","February","Winter","March","Spring","April","Spring","May","Spring","June","Summer","July","Summer","August","Summer","September","Fall","October","Fall","November","Fall","December","Winter")</f>
        <v>Winter</v>
      </c>
      <c r="S639" s="13" t="s">
        <v>15</v>
      </c>
    </row>
    <row r="640" spans="2:19" x14ac:dyDescent="0.25">
      <c r="B640" s="14" t="s">
        <v>10</v>
      </c>
      <c r="C640" s="1" t="s">
        <v>20</v>
      </c>
      <c r="D640" s="4" t="s">
        <v>28</v>
      </c>
      <c r="E640" s="4" t="s">
        <v>36</v>
      </c>
      <c r="F640" s="11">
        <v>260</v>
      </c>
      <c r="G640" s="8">
        <v>10</v>
      </c>
      <c r="H640" s="8">
        <v>20</v>
      </c>
      <c r="I640" s="8">
        <v>5200</v>
      </c>
      <c r="J640" s="8">
        <v>728</v>
      </c>
      <c r="K640" s="8">
        <v>4472</v>
      </c>
      <c r="L640" s="8">
        <v>2600</v>
      </c>
      <c r="M640" s="8">
        <v>1872</v>
      </c>
      <c r="N640" s="25">
        <f>financials[[#This Row],[Profit]]/financials[[#This Row],[ Sales]]</f>
        <v>0.41860465116279072</v>
      </c>
      <c r="O640" s="3">
        <v>41671</v>
      </c>
      <c r="P640" s="5">
        <v>2</v>
      </c>
      <c r="Q640" s="4" t="str">
        <f>TEXT(financials[[#This Row],[Date]],"MMMM")</f>
        <v>February</v>
      </c>
      <c r="R640" s="5" t="str">
        <f>_xlfn.SWITCH(financials[[#This Row],[Month Name]],"January","Winter","February","Winter","March","Spring","April","Spring","May","Spring","June","Summer","July","Summer","August","Summer","September","Fall","October","Fall","November","Fall","December","Winter")</f>
        <v>Winter</v>
      </c>
      <c r="S640" s="13" t="s">
        <v>15</v>
      </c>
    </row>
    <row r="641" spans="2:19" x14ac:dyDescent="0.25">
      <c r="B641" s="14" t="s">
        <v>8</v>
      </c>
      <c r="C641" s="1" t="s">
        <v>16</v>
      </c>
      <c r="D641" s="4" t="s">
        <v>28</v>
      </c>
      <c r="E641" s="4" t="s">
        <v>36</v>
      </c>
      <c r="F641" s="11">
        <v>2470</v>
      </c>
      <c r="G641" s="8">
        <v>10</v>
      </c>
      <c r="H641" s="8">
        <v>15</v>
      </c>
      <c r="I641" s="8">
        <v>37050</v>
      </c>
      <c r="J641" s="8">
        <v>5187</v>
      </c>
      <c r="K641" s="8">
        <v>31863</v>
      </c>
      <c r="L641" s="8">
        <v>24700</v>
      </c>
      <c r="M641" s="8">
        <v>7163</v>
      </c>
      <c r="N641" s="25">
        <f>financials[[#This Row],[Profit]]/financials[[#This Row],[ Sales]]</f>
        <v>0.22480620155038761</v>
      </c>
      <c r="O641" s="3">
        <v>41518</v>
      </c>
      <c r="P641" s="5">
        <v>9</v>
      </c>
      <c r="Q641" s="4" t="str">
        <f>TEXT(financials[[#This Row],[Date]],"MMMM")</f>
        <v>September</v>
      </c>
      <c r="R641" s="5" t="str">
        <f>_xlfn.SWITCH(financials[[#This Row],[Month Name]],"January","Winter","February","Winter","March","Spring","April","Spring","May","Spring","June","Summer","July","Summer","August","Summer","September","Fall","October","Fall","November","Fall","December","Winter")</f>
        <v>Fall</v>
      </c>
      <c r="S641" s="13" t="s">
        <v>14</v>
      </c>
    </row>
    <row r="642" spans="2:19" x14ac:dyDescent="0.25">
      <c r="B642" s="14" t="s">
        <v>8</v>
      </c>
      <c r="C642" s="1" t="s">
        <v>16</v>
      </c>
      <c r="D642" s="4" t="s">
        <v>28</v>
      </c>
      <c r="E642" s="4" t="s">
        <v>36</v>
      </c>
      <c r="F642" s="11">
        <v>1743</v>
      </c>
      <c r="G642" s="8">
        <v>10</v>
      </c>
      <c r="H642" s="8">
        <v>15</v>
      </c>
      <c r="I642" s="8">
        <v>26145</v>
      </c>
      <c r="J642" s="8">
        <v>3660.3</v>
      </c>
      <c r="K642" s="8">
        <v>22484.7</v>
      </c>
      <c r="L642" s="8">
        <v>17430</v>
      </c>
      <c r="M642" s="8">
        <v>5054.7000000000007</v>
      </c>
      <c r="N642" s="25">
        <f>financials[[#This Row],[Profit]]/financials[[#This Row],[ Sales]]</f>
        <v>0.22480620155038764</v>
      </c>
      <c r="O642" s="3">
        <v>41548</v>
      </c>
      <c r="P642" s="5">
        <v>10</v>
      </c>
      <c r="Q642" s="4" t="str">
        <f>TEXT(financials[[#This Row],[Date]],"MMMM")</f>
        <v>October</v>
      </c>
      <c r="R642" s="5" t="str">
        <f>_xlfn.SWITCH(financials[[#This Row],[Month Name]],"January","Winter","February","Winter","March","Spring","April","Spring","May","Spring","June","Summer","July","Summer","August","Summer","September","Fall","October","Fall","November","Fall","December","Winter")</f>
        <v>Fall</v>
      </c>
      <c r="S642" s="13" t="s">
        <v>14</v>
      </c>
    </row>
    <row r="643" spans="2:19" x14ac:dyDescent="0.25">
      <c r="B643" s="14" t="s">
        <v>11</v>
      </c>
      <c r="C643" s="1" t="s">
        <v>17</v>
      </c>
      <c r="D643" s="4" t="s">
        <v>28</v>
      </c>
      <c r="E643" s="4" t="s">
        <v>36</v>
      </c>
      <c r="F643" s="11">
        <v>2914</v>
      </c>
      <c r="G643" s="8">
        <v>10</v>
      </c>
      <c r="H643" s="8">
        <v>12</v>
      </c>
      <c r="I643" s="8">
        <v>34968</v>
      </c>
      <c r="J643" s="8">
        <v>4895.5200000000004</v>
      </c>
      <c r="K643" s="8">
        <v>30072.48</v>
      </c>
      <c r="L643" s="8">
        <v>8742</v>
      </c>
      <c r="M643" s="8">
        <v>21330.48</v>
      </c>
      <c r="N643" s="25">
        <f>financials[[#This Row],[Profit]]/financials[[#This Row],[ Sales]]</f>
        <v>0.70930232558139539</v>
      </c>
      <c r="O643" s="3">
        <v>41913</v>
      </c>
      <c r="P643" s="5">
        <v>10</v>
      </c>
      <c r="Q643" s="4" t="str">
        <f>TEXT(financials[[#This Row],[Date]],"MMMM")</f>
        <v>October</v>
      </c>
      <c r="R643" s="5" t="str">
        <f>_xlfn.SWITCH(financials[[#This Row],[Month Name]],"January","Winter","February","Winter","March","Spring","April","Spring","May","Spring","June","Summer","July","Summer","August","Summer","September","Fall","October","Fall","November","Fall","December","Winter")</f>
        <v>Fall</v>
      </c>
      <c r="S643" s="13" t="s">
        <v>15</v>
      </c>
    </row>
    <row r="644" spans="2:19" x14ac:dyDescent="0.25">
      <c r="B644" s="14" t="s">
        <v>10</v>
      </c>
      <c r="C644" s="1" t="s">
        <v>18</v>
      </c>
      <c r="D644" s="4" t="s">
        <v>28</v>
      </c>
      <c r="E644" s="4" t="s">
        <v>36</v>
      </c>
      <c r="F644" s="11">
        <v>1731</v>
      </c>
      <c r="G644" s="8">
        <v>10</v>
      </c>
      <c r="H644" s="8">
        <v>7</v>
      </c>
      <c r="I644" s="8">
        <v>12117</v>
      </c>
      <c r="J644" s="8">
        <v>1696.38</v>
      </c>
      <c r="K644" s="8">
        <v>10420.619999999999</v>
      </c>
      <c r="L644" s="8">
        <v>8655</v>
      </c>
      <c r="M644" s="8">
        <v>1765.619999999999</v>
      </c>
      <c r="N644" s="25">
        <f>financials[[#This Row],[Profit]]/financials[[#This Row],[ Sales]]</f>
        <v>0.16943521594684377</v>
      </c>
      <c r="O644" s="3">
        <v>41913</v>
      </c>
      <c r="P644" s="5">
        <v>10</v>
      </c>
      <c r="Q644" s="4" t="str">
        <f>TEXT(financials[[#This Row],[Date]],"MMMM")</f>
        <v>October</v>
      </c>
      <c r="R644" s="5" t="str">
        <f>_xlfn.SWITCH(financials[[#This Row],[Month Name]],"January","Winter","February","Winter","March","Spring","April","Spring","May","Spring","June","Summer","July","Summer","August","Summer","September","Fall","October","Fall","November","Fall","December","Winter")</f>
        <v>Fall</v>
      </c>
      <c r="S644" s="13" t="s">
        <v>15</v>
      </c>
    </row>
    <row r="645" spans="2:19" x14ac:dyDescent="0.25">
      <c r="B645" s="14" t="s">
        <v>10</v>
      </c>
      <c r="C645" s="1" t="s">
        <v>16</v>
      </c>
      <c r="D645" s="4" t="s">
        <v>28</v>
      </c>
      <c r="E645" s="4" t="s">
        <v>36</v>
      </c>
      <c r="F645" s="11">
        <v>700</v>
      </c>
      <c r="G645" s="8">
        <v>10</v>
      </c>
      <c r="H645" s="8">
        <v>350</v>
      </c>
      <c r="I645" s="8">
        <v>245000</v>
      </c>
      <c r="J645" s="8">
        <v>34300</v>
      </c>
      <c r="K645" s="8">
        <v>210700</v>
      </c>
      <c r="L645" s="8">
        <v>182000</v>
      </c>
      <c r="M645" s="8">
        <v>28700</v>
      </c>
      <c r="N645" s="25">
        <f>financials[[#This Row],[Profit]]/financials[[#This Row],[ Sales]]</f>
        <v>0.13621262458471761</v>
      </c>
      <c r="O645" s="3">
        <v>41944</v>
      </c>
      <c r="P645" s="5">
        <v>11</v>
      </c>
      <c r="Q645" s="4" t="str">
        <f>TEXT(financials[[#This Row],[Date]],"MMMM")</f>
        <v>November</v>
      </c>
      <c r="R645" s="5" t="str">
        <f>_xlfn.SWITCH(financials[[#This Row],[Month Name]],"January","Winter","February","Winter","March","Spring","April","Spring","May","Spring","June","Summer","July","Summer","August","Summer","September","Fall","October","Fall","November","Fall","December","Winter")</f>
        <v>Fall</v>
      </c>
      <c r="S645" s="13" t="s">
        <v>15</v>
      </c>
    </row>
    <row r="646" spans="2:19" x14ac:dyDescent="0.25">
      <c r="B646" s="14" t="s">
        <v>11</v>
      </c>
      <c r="C646" s="1" t="s">
        <v>16</v>
      </c>
      <c r="D646" s="4" t="s">
        <v>28</v>
      </c>
      <c r="E646" s="4" t="s">
        <v>36</v>
      </c>
      <c r="F646" s="11">
        <v>2222</v>
      </c>
      <c r="G646" s="8">
        <v>10</v>
      </c>
      <c r="H646" s="8">
        <v>12</v>
      </c>
      <c r="I646" s="8">
        <v>26664</v>
      </c>
      <c r="J646" s="8">
        <v>3732.96</v>
      </c>
      <c r="K646" s="8">
        <v>22931.040000000001</v>
      </c>
      <c r="L646" s="8">
        <v>6666</v>
      </c>
      <c r="M646" s="8">
        <v>16265.04</v>
      </c>
      <c r="N646" s="25">
        <f>financials[[#This Row],[Profit]]/financials[[#This Row],[ Sales]]</f>
        <v>0.70930232558139539</v>
      </c>
      <c r="O646" s="3">
        <v>41579</v>
      </c>
      <c r="P646" s="5">
        <v>11</v>
      </c>
      <c r="Q646" s="4" t="str">
        <f>TEXT(financials[[#This Row],[Date]],"MMMM")</f>
        <v>November</v>
      </c>
      <c r="R646" s="5" t="str">
        <f>_xlfn.SWITCH(financials[[#This Row],[Month Name]],"January","Winter","February","Winter","March","Spring","April","Spring","May","Spring","June","Summer","July","Summer","August","Summer","September","Fall","October","Fall","November","Fall","December","Winter")</f>
        <v>Fall</v>
      </c>
      <c r="S646" s="13" t="s">
        <v>14</v>
      </c>
    </row>
    <row r="647" spans="2:19" x14ac:dyDescent="0.25">
      <c r="B647" s="14" t="s">
        <v>10</v>
      </c>
      <c r="C647" s="1" t="s">
        <v>17</v>
      </c>
      <c r="D647" s="4" t="s">
        <v>28</v>
      </c>
      <c r="E647" s="4" t="s">
        <v>36</v>
      </c>
      <c r="F647" s="11">
        <v>1177</v>
      </c>
      <c r="G647" s="8">
        <v>10</v>
      </c>
      <c r="H647" s="8">
        <v>350</v>
      </c>
      <c r="I647" s="8">
        <v>411950</v>
      </c>
      <c r="J647" s="8">
        <v>57673</v>
      </c>
      <c r="K647" s="8">
        <v>354277</v>
      </c>
      <c r="L647" s="8">
        <v>306020</v>
      </c>
      <c r="M647" s="8">
        <v>48257</v>
      </c>
      <c r="N647" s="25">
        <f>financials[[#This Row],[Profit]]/financials[[#This Row],[ Sales]]</f>
        <v>0.13621262458471761</v>
      </c>
      <c r="O647" s="3">
        <v>41944</v>
      </c>
      <c r="P647" s="5">
        <v>11</v>
      </c>
      <c r="Q647" s="4" t="str">
        <f>TEXT(financials[[#This Row],[Date]],"MMMM")</f>
        <v>November</v>
      </c>
      <c r="R647" s="5" t="str">
        <f>_xlfn.SWITCH(financials[[#This Row],[Month Name]],"January","Winter","February","Winter","March","Spring","April","Spring","May","Spring","June","Summer","July","Summer","August","Summer","September","Fall","October","Fall","November","Fall","December","Winter")</f>
        <v>Fall</v>
      </c>
      <c r="S647" s="13" t="s">
        <v>15</v>
      </c>
    </row>
    <row r="648" spans="2:19" x14ac:dyDescent="0.25">
      <c r="B648" s="14" t="s">
        <v>10</v>
      </c>
      <c r="C648" s="1" t="s">
        <v>18</v>
      </c>
      <c r="D648" s="4" t="s">
        <v>28</v>
      </c>
      <c r="E648" s="4" t="s">
        <v>36</v>
      </c>
      <c r="F648" s="11">
        <v>1922</v>
      </c>
      <c r="G648" s="8">
        <v>10</v>
      </c>
      <c r="H648" s="8">
        <v>350</v>
      </c>
      <c r="I648" s="8">
        <v>672700</v>
      </c>
      <c r="J648" s="8">
        <v>94178</v>
      </c>
      <c r="K648" s="8">
        <v>578522</v>
      </c>
      <c r="L648" s="8">
        <v>499720</v>
      </c>
      <c r="M648" s="8">
        <v>78802</v>
      </c>
      <c r="N648" s="25">
        <f>financials[[#This Row],[Profit]]/financials[[#This Row],[ Sales]]</f>
        <v>0.13621262458471761</v>
      </c>
      <c r="O648" s="3">
        <v>41579</v>
      </c>
      <c r="P648" s="5">
        <v>11</v>
      </c>
      <c r="Q648" s="4" t="str">
        <f>TEXT(financials[[#This Row],[Date]],"MMMM")</f>
        <v>November</v>
      </c>
      <c r="R648" s="5" t="str">
        <f>_xlfn.SWITCH(financials[[#This Row],[Month Name]],"January","Winter","February","Winter","March","Spring","April","Spring","May","Spring","June","Summer","July","Summer","August","Summer","September","Fall","October","Fall","November","Fall","December","Winter")</f>
        <v>Fall</v>
      </c>
      <c r="S648" s="13" t="s">
        <v>14</v>
      </c>
    </row>
    <row r="649" spans="2:19" x14ac:dyDescent="0.25">
      <c r="B649" s="14" t="s">
        <v>9</v>
      </c>
      <c r="C649" s="1" t="s">
        <v>20</v>
      </c>
      <c r="D649" s="4" t="s">
        <v>29</v>
      </c>
      <c r="E649" s="4" t="s">
        <v>36</v>
      </c>
      <c r="F649" s="11">
        <v>1575</v>
      </c>
      <c r="G649" s="8">
        <v>120</v>
      </c>
      <c r="H649" s="8">
        <v>125</v>
      </c>
      <c r="I649" s="8">
        <v>196875</v>
      </c>
      <c r="J649" s="8">
        <v>27562.5</v>
      </c>
      <c r="K649" s="8">
        <v>169312.5</v>
      </c>
      <c r="L649" s="8">
        <v>189000</v>
      </c>
      <c r="M649" s="8">
        <v>-19687.5</v>
      </c>
      <c r="N649" s="25">
        <f>financials[[#This Row],[Profit]]/financials[[#This Row],[ Sales]]</f>
        <v>-0.11627906976744186</v>
      </c>
      <c r="O649" s="3">
        <v>41671</v>
      </c>
      <c r="P649" s="5">
        <v>2</v>
      </c>
      <c r="Q649" s="4" t="str">
        <f>TEXT(financials[[#This Row],[Date]],"MMMM")</f>
        <v>February</v>
      </c>
      <c r="R649" s="5" t="str">
        <f>_xlfn.SWITCH(financials[[#This Row],[Month Name]],"January","Winter","February","Winter","March","Spring","April","Spring","May","Spring","June","Summer","July","Summer","August","Summer","September","Fall","October","Fall","November","Fall","December","Winter")</f>
        <v>Winter</v>
      </c>
      <c r="S649" s="13" t="s">
        <v>15</v>
      </c>
    </row>
    <row r="650" spans="2:19" x14ac:dyDescent="0.25">
      <c r="B650" s="14" t="s">
        <v>10</v>
      </c>
      <c r="C650" s="1" t="s">
        <v>17</v>
      </c>
      <c r="D650" s="4" t="s">
        <v>29</v>
      </c>
      <c r="E650" s="4" t="s">
        <v>36</v>
      </c>
      <c r="F650" s="11">
        <v>606</v>
      </c>
      <c r="G650" s="8">
        <v>120</v>
      </c>
      <c r="H650" s="8">
        <v>20</v>
      </c>
      <c r="I650" s="8">
        <v>12120</v>
      </c>
      <c r="J650" s="8">
        <v>1696.8000000000002</v>
      </c>
      <c r="K650" s="8">
        <v>10423.200000000001</v>
      </c>
      <c r="L650" s="8">
        <v>6060</v>
      </c>
      <c r="M650" s="8">
        <v>4363.2000000000007</v>
      </c>
      <c r="N650" s="25">
        <f>financials[[#This Row],[Profit]]/financials[[#This Row],[ Sales]]</f>
        <v>0.41860465116279072</v>
      </c>
      <c r="O650" s="3">
        <v>41730</v>
      </c>
      <c r="P650" s="5">
        <v>4</v>
      </c>
      <c r="Q650" s="4" t="str">
        <f>TEXT(financials[[#This Row],[Date]],"MMMM")</f>
        <v>April</v>
      </c>
      <c r="R650" s="5" t="str">
        <f>_xlfn.SWITCH(financials[[#This Row],[Month Name]],"January","Winter","February","Winter","March","Spring","April","Spring","May","Spring","June","Summer","July","Summer","August","Summer","September","Fall","October","Fall","November","Fall","December","Winter")</f>
        <v>Spring</v>
      </c>
      <c r="S650" s="13" t="s">
        <v>15</v>
      </c>
    </row>
    <row r="651" spans="2:19" x14ac:dyDescent="0.25">
      <c r="B651" s="14" t="s">
        <v>7</v>
      </c>
      <c r="C651" s="1" t="s">
        <v>17</v>
      </c>
      <c r="D651" s="4" t="s">
        <v>29</v>
      </c>
      <c r="E651" s="4" t="s">
        <v>36</v>
      </c>
      <c r="F651" s="11">
        <v>2460</v>
      </c>
      <c r="G651" s="8">
        <v>120</v>
      </c>
      <c r="H651" s="8">
        <v>300</v>
      </c>
      <c r="I651" s="8">
        <v>738000</v>
      </c>
      <c r="J651" s="8">
        <v>103320</v>
      </c>
      <c r="K651" s="8">
        <v>634680</v>
      </c>
      <c r="L651" s="8">
        <v>615000</v>
      </c>
      <c r="M651" s="8">
        <v>19680</v>
      </c>
      <c r="N651" s="25">
        <f>financials[[#This Row],[Profit]]/financials[[#This Row],[ Sales]]</f>
        <v>3.1007751937984496E-2</v>
      </c>
      <c r="O651" s="3">
        <v>41821</v>
      </c>
      <c r="P651" s="5">
        <v>7</v>
      </c>
      <c r="Q651" s="4" t="str">
        <f>TEXT(financials[[#This Row],[Date]],"MMMM")</f>
        <v>July</v>
      </c>
      <c r="R651" s="5" t="str">
        <f>_xlfn.SWITCH(financials[[#This Row],[Month Name]],"January","Winter","February","Winter","March","Spring","April","Spring","May","Spring","June","Summer","July","Summer","August","Summer","September","Fall","October","Fall","November","Fall","December","Winter")</f>
        <v>Summer</v>
      </c>
      <c r="S651" s="13" t="s">
        <v>15</v>
      </c>
    </row>
    <row r="652" spans="2:19" x14ac:dyDescent="0.25">
      <c r="B652" s="14" t="s">
        <v>7</v>
      </c>
      <c r="C652" s="1" t="s">
        <v>16</v>
      </c>
      <c r="D652" s="4" t="s">
        <v>29</v>
      </c>
      <c r="E652" s="4" t="s">
        <v>36</v>
      </c>
      <c r="F652" s="11">
        <v>269</v>
      </c>
      <c r="G652" s="8">
        <v>120</v>
      </c>
      <c r="H652" s="8">
        <v>300</v>
      </c>
      <c r="I652" s="8">
        <v>80700</v>
      </c>
      <c r="J652" s="8">
        <v>11298</v>
      </c>
      <c r="K652" s="8">
        <v>69402</v>
      </c>
      <c r="L652" s="8">
        <v>67250</v>
      </c>
      <c r="M652" s="8">
        <v>2152</v>
      </c>
      <c r="N652" s="25">
        <f>financials[[#This Row],[Profit]]/financials[[#This Row],[ Sales]]</f>
        <v>3.1007751937984496E-2</v>
      </c>
      <c r="O652" s="3">
        <v>41548</v>
      </c>
      <c r="P652" s="5">
        <v>10</v>
      </c>
      <c r="Q652" s="4" t="str">
        <f>TEXT(financials[[#This Row],[Date]],"MMMM")</f>
        <v>October</v>
      </c>
      <c r="R652" s="5" t="str">
        <f>_xlfn.SWITCH(financials[[#This Row],[Month Name]],"January","Winter","February","Winter","March","Spring","April","Spring","May","Spring","June","Summer","July","Summer","August","Summer","September","Fall","October","Fall","November","Fall","December","Winter")</f>
        <v>Fall</v>
      </c>
      <c r="S652" s="13" t="s">
        <v>14</v>
      </c>
    </row>
    <row r="653" spans="2:19" x14ac:dyDescent="0.25">
      <c r="B653" s="14" t="s">
        <v>7</v>
      </c>
      <c r="C653" s="1" t="s">
        <v>19</v>
      </c>
      <c r="D653" s="4" t="s">
        <v>29</v>
      </c>
      <c r="E653" s="4" t="s">
        <v>36</v>
      </c>
      <c r="F653" s="11">
        <v>2536</v>
      </c>
      <c r="G653" s="8">
        <v>120</v>
      </c>
      <c r="H653" s="8">
        <v>300</v>
      </c>
      <c r="I653" s="8">
        <v>760800</v>
      </c>
      <c r="J653" s="8">
        <v>106512</v>
      </c>
      <c r="K653" s="8">
        <v>654288</v>
      </c>
      <c r="L653" s="8">
        <v>634000</v>
      </c>
      <c r="M653" s="8">
        <v>20288</v>
      </c>
      <c r="N653" s="25">
        <f>financials[[#This Row],[Profit]]/financials[[#This Row],[ Sales]]</f>
        <v>3.1007751937984496E-2</v>
      </c>
      <c r="O653" s="3">
        <v>41579</v>
      </c>
      <c r="P653" s="5">
        <v>11</v>
      </c>
      <c r="Q653" s="4" t="str">
        <f>TEXT(financials[[#This Row],[Date]],"MMMM")</f>
        <v>November</v>
      </c>
      <c r="R653" s="5" t="str">
        <f>_xlfn.SWITCH(financials[[#This Row],[Month Name]],"January","Winter","February","Winter","March","Spring","April","Spring","May","Spring","June","Summer","July","Summer","August","Summer","September","Fall","October","Fall","November","Fall","December","Winter")</f>
        <v>Fall</v>
      </c>
      <c r="S653" s="13" t="s">
        <v>14</v>
      </c>
    </row>
    <row r="654" spans="2:19" x14ac:dyDescent="0.25">
      <c r="B654" s="14" t="s">
        <v>10</v>
      </c>
      <c r="C654" s="1" t="s">
        <v>20</v>
      </c>
      <c r="D654" s="4" t="s">
        <v>30</v>
      </c>
      <c r="E654" s="4" t="s">
        <v>36</v>
      </c>
      <c r="F654" s="11">
        <v>2903</v>
      </c>
      <c r="G654" s="8">
        <v>250</v>
      </c>
      <c r="H654" s="8">
        <v>7</v>
      </c>
      <c r="I654" s="8">
        <v>20321</v>
      </c>
      <c r="J654" s="8">
        <v>2844.94</v>
      </c>
      <c r="K654" s="8">
        <v>17476.060000000001</v>
      </c>
      <c r="L654" s="8">
        <v>14515</v>
      </c>
      <c r="M654" s="8">
        <v>2961.0600000000013</v>
      </c>
      <c r="N654" s="25">
        <f>financials[[#This Row],[Profit]]/financials[[#This Row],[ Sales]]</f>
        <v>0.16943521594684391</v>
      </c>
      <c r="O654" s="3">
        <v>41699</v>
      </c>
      <c r="P654" s="5">
        <v>3</v>
      </c>
      <c r="Q654" s="4" t="str">
        <f>TEXT(financials[[#This Row],[Date]],"MMMM")</f>
        <v>March</v>
      </c>
      <c r="R654" s="5" t="str">
        <f>_xlfn.SWITCH(financials[[#This Row],[Month Name]],"January","Winter","February","Winter","March","Spring","April","Spring","May","Spring","June","Summer","July","Summer","August","Summer","September","Fall","October","Fall","November","Fall","December","Winter")</f>
        <v>Spring</v>
      </c>
      <c r="S654" s="13" t="s">
        <v>15</v>
      </c>
    </row>
    <row r="655" spans="2:19" x14ac:dyDescent="0.25">
      <c r="B655" s="14" t="s">
        <v>7</v>
      </c>
      <c r="C655" s="1" t="s">
        <v>17</v>
      </c>
      <c r="D655" s="4" t="s">
        <v>30</v>
      </c>
      <c r="E655" s="4" t="s">
        <v>36</v>
      </c>
      <c r="F655" s="11">
        <v>2541</v>
      </c>
      <c r="G655" s="8">
        <v>250</v>
      </c>
      <c r="H655" s="8">
        <v>300</v>
      </c>
      <c r="I655" s="8">
        <v>762300</v>
      </c>
      <c r="J655" s="8">
        <v>106722</v>
      </c>
      <c r="K655" s="8">
        <v>655578</v>
      </c>
      <c r="L655" s="8">
        <v>635250</v>
      </c>
      <c r="M655" s="8">
        <v>20328</v>
      </c>
      <c r="N655" s="25">
        <f>financials[[#This Row],[Profit]]/financials[[#This Row],[ Sales]]</f>
        <v>3.1007751937984496E-2</v>
      </c>
      <c r="O655" s="3">
        <v>41852</v>
      </c>
      <c r="P655" s="5">
        <v>8</v>
      </c>
      <c r="Q655" s="4" t="str">
        <f>TEXT(financials[[#This Row],[Date]],"MMMM")</f>
        <v>August</v>
      </c>
      <c r="R655" s="5" t="str">
        <f>_xlfn.SWITCH(financials[[#This Row],[Month Name]],"January","Winter","February","Winter","March","Spring","April","Spring","May","Spring","June","Summer","July","Summer","August","Summer","September","Fall","October","Fall","November","Fall","December","Winter")</f>
        <v>Summer</v>
      </c>
      <c r="S655" s="13" t="s">
        <v>15</v>
      </c>
    </row>
    <row r="656" spans="2:19" x14ac:dyDescent="0.25">
      <c r="B656" s="14" t="s">
        <v>7</v>
      </c>
      <c r="C656" s="1" t="s">
        <v>16</v>
      </c>
      <c r="D656" s="4" t="s">
        <v>30</v>
      </c>
      <c r="E656" s="4" t="s">
        <v>36</v>
      </c>
      <c r="F656" s="11">
        <v>269</v>
      </c>
      <c r="G656" s="8">
        <v>250</v>
      </c>
      <c r="H656" s="8">
        <v>300</v>
      </c>
      <c r="I656" s="8">
        <v>80700</v>
      </c>
      <c r="J656" s="8">
        <v>11298</v>
      </c>
      <c r="K656" s="8">
        <v>69402</v>
      </c>
      <c r="L656" s="8">
        <v>67250</v>
      </c>
      <c r="M656" s="8">
        <v>2152</v>
      </c>
      <c r="N656" s="25">
        <f>financials[[#This Row],[Profit]]/financials[[#This Row],[ Sales]]</f>
        <v>3.1007751937984496E-2</v>
      </c>
      <c r="O656" s="3">
        <v>41548</v>
      </c>
      <c r="P656" s="5">
        <v>10</v>
      </c>
      <c r="Q656" s="4" t="str">
        <f>TEXT(financials[[#This Row],[Date]],"MMMM")</f>
        <v>October</v>
      </c>
      <c r="R656" s="5" t="str">
        <f>_xlfn.SWITCH(financials[[#This Row],[Month Name]],"January","Winter","February","Winter","March","Spring","April","Spring","May","Spring","June","Summer","July","Summer","August","Summer","September","Fall","October","Fall","November","Fall","December","Winter")</f>
        <v>Fall</v>
      </c>
      <c r="S656" s="13" t="s">
        <v>14</v>
      </c>
    </row>
    <row r="657" spans="2:19" x14ac:dyDescent="0.25">
      <c r="B657" s="14" t="s">
        <v>7</v>
      </c>
      <c r="C657" s="1" t="s">
        <v>16</v>
      </c>
      <c r="D657" s="4" t="s">
        <v>30</v>
      </c>
      <c r="E657" s="4" t="s">
        <v>36</v>
      </c>
      <c r="F657" s="11">
        <v>1496</v>
      </c>
      <c r="G657" s="8">
        <v>250</v>
      </c>
      <c r="H657" s="8">
        <v>300</v>
      </c>
      <c r="I657" s="8">
        <v>448800</v>
      </c>
      <c r="J657" s="8">
        <v>62832</v>
      </c>
      <c r="K657" s="8">
        <v>385968</v>
      </c>
      <c r="L657" s="8">
        <v>374000</v>
      </c>
      <c r="M657" s="8">
        <v>11968</v>
      </c>
      <c r="N657" s="25">
        <f>financials[[#This Row],[Profit]]/financials[[#This Row],[ Sales]]</f>
        <v>3.1007751937984496E-2</v>
      </c>
      <c r="O657" s="3">
        <v>41913</v>
      </c>
      <c r="P657" s="5">
        <v>10</v>
      </c>
      <c r="Q657" s="4" t="str">
        <f>TEXT(financials[[#This Row],[Date]],"MMMM")</f>
        <v>October</v>
      </c>
      <c r="R657" s="5" t="str">
        <f>_xlfn.SWITCH(financials[[#This Row],[Month Name]],"January","Winter","February","Winter","March","Spring","April","Spring","May","Spring","June","Summer","July","Summer","August","Summer","September","Fall","October","Fall","November","Fall","December","Winter")</f>
        <v>Fall</v>
      </c>
      <c r="S657" s="13" t="s">
        <v>15</v>
      </c>
    </row>
    <row r="658" spans="2:19" x14ac:dyDescent="0.25">
      <c r="B658" s="14" t="s">
        <v>7</v>
      </c>
      <c r="C658" s="1" t="s">
        <v>17</v>
      </c>
      <c r="D658" s="4" t="s">
        <v>30</v>
      </c>
      <c r="E658" s="4" t="s">
        <v>36</v>
      </c>
      <c r="F658" s="11">
        <v>1010</v>
      </c>
      <c r="G658" s="8">
        <v>250</v>
      </c>
      <c r="H658" s="8">
        <v>300</v>
      </c>
      <c r="I658" s="8">
        <v>303000</v>
      </c>
      <c r="J658" s="8">
        <v>42420</v>
      </c>
      <c r="K658" s="8">
        <v>260580</v>
      </c>
      <c r="L658" s="8">
        <v>252500</v>
      </c>
      <c r="M658" s="8">
        <v>8080</v>
      </c>
      <c r="N658" s="25">
        <f>financials[[#This Row],[Profit]]/financials[[#This Row],[ Sales]]</f>
        <v>3.1007751937984496E-2</v>
      </c>
      <c r="O658" s="3">
        <v>41913</v>
      </c>
      <c r="P658" s="5">
        <v>10</v>
      </c>
      <c r="Q658" s="4" t="str">
        <f>TEXT(financials[[#This Row],[Date]],"MMMM")</f>
        <v>October</v>
      </c>
      <c r="R658" s="5" t="str">
        <f>_xlfn.SWITCH(financials[[#This Row],[Month Name]],"January","Winter","February","Winter","March","Spring","April","Spring","May","Spring","June","Summer","July","Summer","August","Summer","September","Fall","October","Fall","November","Fall","December","Winter")</f>
        <v>Fall</v>
      </c>
      <c r="S658" s="13" t="s">
        <v>15</v>
      </c>
    </row>
    <row r="659" spans="2:19" x14ac:dyDescent="0.25">
      <c r="B659" s="14" t="s">
        <v>10</v>
      </c>
      <c r="C659" s="1" t="s">
        <v>18</v>
      </c>
      <c r="D659" s="4" t="s">
        <v>30</v>
      </c>
      <c r="E659" s="4" t="s">
        <v>36</v>
      </c>
      <c r="F659" s="11">
        <v>1281</v>
      </c>
      <c r="G659" s="8">
        <v>250</v>
      </c>
      <c r="H659" s="8">
        <v>350</v>
      </c>
      <c r="I659" s="8">
        <v>448350</v>
      </c>
      <c r="J659" s="8">
        <v>62769</v>
      </c>
      <c r="K659" s="8">
        <v>385581</v>
      </c>
      <c r="L659" s="8">
        <v>333060</v>
      </c>
      <c r="M659" s="8">
        <v>52521</v>
      </c>
      <c r="N659" s="25">
        <f>financials[[#This Row],[Profit]]/financials[[#This Row],[ Sales]]</f>
        <v>0.13621262458471761</v>
      </c>
      <c r="O659" s="3">
        <v>41609</v>
      </c>
      <c r="P659" s="5">
        <v>12</v>
      </c>
      <c r="Q659" s="4" t="str">
        <f>TEXT(financials[[#This Row],[Date]],"MMMM")</f>
        <v>December</v>
      </c>
      <c r="R659" s="5" t="str">
        <f>_xlfn.SWITCH(financials[[#This Row],[Month Name]],"January","Winter","February","Winter","March","Spring","April","Spring","May","Spring","June","Summer","July","Summer","August","Summer","September","Fall","October","Fall","November","Fall","December","Winter")</f>
        <v>Winter</v>
      </c>
      <c r="S659" s="13" t="s">
        <v>14</v>
      </c>
    </row>
    <row r="660" spans="2:19" x14ac:dyDescent="0.25">
      <c r="B660" s="14" t="s">
        <v>7</v>
      </c>
      <c r="C660" s="1" t="s">
        <v>16</v>
      </c>
      <c r="D660" s="4" t="s">
        <v>31</v>
      </c>
      <c r="E660" s="4" t="s">
        <v>36</v>
      </c>
      <c r="F660" s="11">
        <v>888</v>
      </c>
      <c r="G660" s="8">
        <v>260</v>
      </c>
      <c r="H660" s="8">
        <v>300</v>
      </c>
      <c r="I660" s="8">
        <v>266400</v>
      </c>
      <c r="J660" s="8">
        <v>37296</v>
      </c>
      <c r="K660" s="8">
        <v>229104</v>
      </c>
      <c r="L660" s="8">
        <v>222000</v>
      </c>
      <c r="M660" s="8">
        <v>7104</v>
      </c>
      <c r="N660" s="25">
        <f>financials[[#This Row],[Profit]]/financials[[#This Row],[ Sales]]</f>
        <v>3.1007751937984496E-2</v>
      </c>
      <c r="O660" s="3">
        <v>41699</v>
      </c>
      <c r="P660" s="5">
        <v>3</v>
      </c>
      <c r="Q660" s="4" t="str">
        <f>TEXT(financials[[#This Row],[Date]],"MMMM")</f>
        <v>March</v>
      </c>
      <c r="R660" s="5" t="str">
        <f>_xlfn.SWITCH(financials[[#This Row],[Month Name]],"January","Winter","February","Winter","March","Spring","April","Spring","May","Spring","June","Summer","July","Summer","August","Summer","September","Fall","October","Fall","November","Fall","December","Winter")</f>
        <v>Spring</v>
      </c>
      <c r="S660" s="13" t="s">
        <v>15</v>
      </c>
    </row>
    <row r="661" spans="2:19" x14ac:dyDescent="0.25">
      <c r="B661" s="14" t="s">
        <v>9</v>
      </c>
      <c r="C661" s="1" t="s">
        <v>17</v>
      </c>
      <c r="D661" s="4" t="s">
        <v>31</v>
      </c>
      <c r="E661" s="4" t="s">
        <v>36</v>
      </c>
      <c r="F661" s="11">
        <v>2844</v>
      </c>
      <c r="G661" s="8">
        <v>260</v>
      </c>
      <c r="H661" s="8">
        <v>125</v>
      </c>
      <c r="I661" s="8">
        <v>355500</v>
      </c>
      <c r="J661" s="8">
        <v>49770</v>
      </c>
      <c r="K661" s="8">
        <v>305730</v>
      </c>
      <c r="L661" s="8">
        <v>341280</v>
      </c>
      <c r="M661" s="8">
        <v>-35550</v>
      </c>
      <c r="N661" s="25">
        <f>financials[[#This Row],[Profit]]/financials[[#This Row],[ Sales]]</f>
        <v>-0.11627906976744186</v>
      </c>
      <c r="O661" s="3">
        <v>41760</v>
      </c>
      <c r="P661" s="5">
        <v>5</v>
      </c>
      <c r="Q661" s="4" t="str">
        <f>TEXT(financials[[#This Row],[Date]],"MMMM")</f>
        <v>May</v>
      </c>
      <c r="R661" s="5" t="str">
        <f>_xlfn.SWITCH(financials[[#This Row],[Month Name]],"January","Winter","February","Winter","March","Spring","April","Spring","May","Spring","June","Summer","July","Summer","August","Summer","September","Fall","October","Fall","November","Fall","December","Winter")</f>
        <v>Spring</v>
      </c>
      <c r="S661" s="13" t="s">
        <v>15</v>
      </c>
    </row>
    <row r="662" spans="2:19" x14ac:dyDescent="0.25">
      <c r="B662" s="14" t="s">
        <v>11</v>
      </c>
      <c r="C662" s="1" t="s">
        <v>18</v>
      </c>
      <c r="D662" s="4" t="s">
        <v>31</v>
      </c>
      <c r="E662" s="4" t="s">
        <v>36</v>
      </c>
      <c r="F662" s="11">
        <v>2475</v>
      </c>
      <c r="G662" s="8">
        <v>260</v>
      </c>
      <c r="H662" s="8">
        <v>12</v>
      </c>
      <c r="I662" s="8">
        <v>29700</v>
      </c>
      <c r="J662" s="8">
        <v>4158</v>
      </c>
      <c r="K662" s="8">
        <v>25542</v>
      </c>
      <c r="L662" s="8">
        <v>7425</v>
      </c>
      <c r="M662" s="8">
        <v>18117</v>
      </c>
      <c r="N662" s="25">
        <f>financials[[#This Row],[Profit]]/financials[[#This Row],[ Sales]]</f>
        <v>0.70930232558139539</v>
      </c>
      <c r="O662" s="3">
        <v>41852</v>
      </c>
      <c r="P662" s="5">
        <v>8</v>
      </c>
      <c r="Q662" s="4" t="str">
        <f>TEXT(financials[[#This Row],[Date]],"MMMM")</f>
        <v>August</v>
      </c>
      <c r="R662" s="5" t="str">
        <f>_xlfn.SWITCH(financials[[#This Row],[Month Name]],"January","Winter","February","Winter","March","Spring","April","Spring","May","Spring","June","Summer","July","Summer","August","Summer","September","Fall","October","Fall","November","Fall","December","Winter")</f>
        <v>Summer</v>
      </c>
      <c r="S662" s="13" t="s">
        <v>15</v>
      </c>
    </row>
    <row r="663" spans="2:19" x14ac:dyDescent="0.25">
      <c r="B663" s="14" t="s">
        <v>8</v>
      </c>
      <c r="C663" s="1" t="s">
        <v>16</v>
      </c>
      <c r="D663" s="4" t="s">
        <v>31</v>
      </c>
      <c r="E663" s="4" t="s">
        <v>36</v>
      </c>
      <c r="F663" s="11">
        <v>1743</v>
      </c>
      <c r="G663" s="8">
        <v>260</v>
      </c>
      <c r="H663" s="8">
        <v>15</v>
      </c>
      <c r="I663" s="8">
        <v>26145</v>
      </c>
      <c r="J663" s="8">
        <v>3660.3</v>
      </c>
      <c r="K663" s="8">
        <v>22484.7</v>
      </c>
      <c r="L663" s="8">
        <v>17430</v>
      </c>
      <c r="M663" s="8">
        <v>5054.7000000000007</v>
      </c>
      <c r="N663" s="25">
        <f>financials[[#This Row],[Profit]]/financials[[#This Row],[ Sales]]</f>
        <v>0.22480620155038764</v>
      </c>
      <c r="O663" s="3">
        <v>41548</v>
      </c>
      <c r="P663" s="5">
        <v>10</v>
      </c>
      <c r="Q663" s="4" t="str">
        <f>TEXT(financials[[#This Row],[Date]],"MMMM")</f>
        <v>October</v>
      </c>
      <c r="R663" s="5" t="str">
        <f>_xlfn.SWITCH(financials[[#This Row],[Month Name]],"January","Winter","February","Winter","March","Spring","April","Spring","May","Spring","June","Summer","July","Summer","August","Summer","September","Fall","October","Fall","November","Fall","December","Winter")</f>
        <v>Fall</v>
      </c>
      <c r="S663" s="13" t="s">
        <v>14</v>
      </c>
    </row>
    <row r="664" spans="2:19" x14ac:dyDescent="0.25">
      <c r="B664" s="14" t="s">
        <v>11</v>
      </c>
      <c r="C664" s="1" t="s">
        <v>17</v>
      </c>
      <c r="D664" s="4" t="s">
        <v>31</v>
      </c>
      <c r="E664" s="4" t="s">
        <v>36</v>
      </c>
      <c r="F664" s="11">
        <v>2914</v>
      </c>
      <c r="G664" s="8">
        <v>260</v>
      </c>
      <c r="H664" s="8">
        <v>12</v>
      </c>
      <c r="I664" s="8">
        <v>34968</v>
      </c>
      <c r="J664" s="8">
        <v>4895.5200000000004</v>
      </c>
      <c r="K664" s="8">
        <v>30072.48</v>
      </c>
      <c r="L664" s="8">
        <v>8742</v>
      </c>
      <c r="M664" s="8">
        <v>21330.48</v>
      </c>
      <c r="N664" s="25">
        <f>financials[[#This Row],[Profit]]/financials[[#This Row],[ Sales]]</f>
        <v>0.70930232558139539</v>
      </c>
      <c r="O664" s="3">
        <v>41913</v>
      </c>
      <c r="P664" s="5">
        <v>10</v>
      </c>
      <c r="Q664" s="4" t="str">
        <f>TEXT(financials[[#This Row],[Date]],"MMMM")</f>
        <v>October</v>
      </c>
      <c r="R664" s="5" t="str">
        <f>_xlfn.SWITCH(financials[[#This Row],[Month Name]],"January","Winter","February","Winter","March","Spring","April","Spring","May","Spring","June","Summer","July","Summer","August","Summer","September","Fall","October","Fall","November","Fall","December","Winter")</f>
        <v>Fall</v>
      </c>
      <c r="S664" s="13" t="s">
        <v>15</v>
      </c>
    </row>
    <row r="665" spans="2:19" x14ac:dyDescent="0.25">
      <c r="B665" s="14" t="s">
        <v>10</v>
      </c>
      <c r="C665" s="1" t="s">
        <v>18</v>
      </c>
      <c r="D665" s="4" t="s">
        <v>31</v>
      </c>
      <c r="E665" s="4" t="s">
        <v>36</v>
      </c>
      <c r="F665" s="11">
        <v>1731</v>
      </c>
      <c r="G665" s="8">
        <v>260</v>
      </c>
      <c r="H665" s="8">
        <v>7</v>
      </c>
      <c r="I665" s="8">
        <v>12117</v>
      </c>
      <c r="J665" s="8">
        <v>1696.38</v>
      </c>
      <c r="K665" s="8">
        <v>10420.619999999999</v>
      </c>
      <c r="L665" s="8">
        <v>8655</v>
      </c>
      <c r="M665" s="8">
        <v>1765.619999999999</v>
      </c>
      <c r="N665" s="25">
        <f>financials[[#This Row],[Profit]]/financials[[#This Row],[ Sales]]</f>
        <v>0.16943521594684377</v>
      </c>
      <c r="O665" s="3">
        <v>41913</v>
      </c>
      <c r="P665" s="5">
        <v>10</v>
      </c>
      <c r="Q665" s="4" t="str">
        <f>TEXT(financials[[#This Row],[Date]],"MMMM")</f>
        <v>October</v>
      </c>
      <c r="R665" s="5" t="str">
        <f>_xlfn.SWITCH(financials[[#This Row],[Month Name]],"January","Winter","February","Winter","March","Spring","April","Spring","May","Spring","June","Summer","July","Summer","August","Summer","September","Fall","October","Fall","November","Fall","December","Winter")</f>
        <v>Fall</v>
      </c>
      <c r="S665" s="13" t="s">
        <v>15</v>
      </c>
    </row>
    <row r="666" spans="2:19" x14ac:dyDescent="0.25">
      <c r="B666" s="14" t="s">
        <v>10</v>
      </c>
      <c r="C666" s="1" t="s">
        <v>20</v>
      </c>
      <c r="D666" s="4" t="s">
        <v>31</v>
      </c>
      <c r="E666" s="4" t="s">
        <v>36</v>
      </c>
      <c r="F666" s="11">
        <v>1727</v>
      </c>
      <c r="G666" s="8">
        <v>260</v>
      </c>
      <c r="H666" s="8">
        <v>7</v>
      </c>
      <c r="I666" s="8">
        <v>12089</v>
      </c>
      <c r="J666" s="8">
        <v>1692.46</v>
      </c>
      <c r="K666" s="8">
        <v>10396.540000000001</v>
      </c>
      <c r="L666" s="8">
        <v>8635</v>
      </c>
      <c r="M666" s="8">
        <v>1761.5400000000009</v>
      </c>
      <c r="N666" s="25">
        <f>financials[[#This Row],[Profit]]/financials[[#This Row],[ Sales]]</f>
        <v>0.16943521594684394</v>
      </c>
      <c r="O666" s="3">
        <v>41548</v>
      </c>
      <c r="P666" s="5">
        <v>10</v>
      </c>
      <c r="Q666" s="4" t="str">
        <f>TEXT(financials[[#This Row],[Date]],"MMMM")</f>
        <v>October</v>
      </c>
      <c r="R666" s="5" t="str">
        <f>_xlfn.SWITCH(financials[[#This Row],[Month Name]],"January","Winter","February","Winter","March","Spring","April","Spring","May","Spring","June","Summer","July","Summer","August","Summer","September","Fall","October","Fall","November","Fall","December","Winter")</f>
        <v>Fall</v>
      </c>
      <c r="S666" s="13" t="s">
        <v>14</v>
      </c>
    </row>
    <row r="667" spans="2:19" x14ac:dyDescent="0.25">
      <c r="B667" s="14" t="s">
        <v>8</v>
      </c>
      <c r="C667" s="1" t="s">
        <v>20</v>
      </c>
      <c r="D667" s="4" t="s">
        <v>31</v>
      </c>
      <c r="E667" s="4" t="s">
        <v>36</v>
      </c>
      <c r="F667" s="11">
        <v>1870</v>
      </c>
      <c r="G667" s="8">
        <v>260</v>
      </c>
      <c r="H667" s="8">
        <v>15</v>
      </c>
      <c r="I667" s="8">
        <v>28050</v>
      </c>
      <c r="J667" s="8">
        <v>3927</v>
      </c>
      <c r="K667" s="8">
        <v>24123</v>
      </c>
      <c r="L667" s="8">
        <v>18700</v>
      </c>
      <c r="M667" s="8">
        <v>5423</v>
      </c>
      <c r="N667" s="25">
        <f>financials[[#This Row],[Profit]]/financials[[#This Row],[ Sales]]</f>
        <v>0.22480620155038761</v>
      </c>
      <c r="O667" s="3">
        <v>41579</v>
      </c>
      <c r="P667" s="5">
        <v>11</v>
      </c>
      <c r="Q667" s="4" t="str">
        <f>TEXT(financials[[#This Row],[Date]],"MMMM")</f>
        <v>November</v>
      </c>
      <c r="R667" s="5" t="str">
        <f>_xlfn.SWITCH(financials[[#This Row],[Month Name]],"January","Winter","February","Winter","March","Spring","April","Spring","May","Spring","June","Summer","July","Summer","August","Summer","September","Fall","October","Fall","November","Fall","December","Winter")</f>
        <v>Fall</v>
      </c>
      <c r="S667" s="13" t="s">
        <v>14</v>
      </c>
    </row>
    <row r="668" spans="2:19" x14ac:dyDescent="0.25">
      <c r="B668" s="14" t="s">
        <v>9</v>
      </c>
      <c r="C668" s="1" t="s">
        <v>18</v>
      </c>
      <c r="D668" s="4" t="s">
        <v>26</v>
      </c>
      <c r="E668" s="4" t="s">
        <v>36</v>
      </c>
      <c r="F668" s="11">
        <v>1174</v>
      </c>
      <c r="G668" s="8">
        <v>3</v>
      </c>
      <c r="H668" s="8">
        <v>125</v>
      </c>
      <c r="I668" s="8">
        <v>146750</v>
      </c>
      <c r="J668" s="8">
        <v>22012.5</v>
      </c>
      <c r="K668" s="8">
        <v>124737.5</v>
      </c>
      <c r="L668" s="8">
        <v>140880</v>
      </c>
      <c r="M668" s="8">
        <v>-16142.5</v>
      </c>
      <c r="N668" s="25">
        <f>financials[[#This Row],[Profit]]/financials[[#This Row],[ Sales]]</f>
        <v>-0.12941176470588237</v>
      </c>
      <c r="O668" s="3">
        <v>41852</v>
      </c>
      <c r="P668" s="5">
        <v>8</v>
      </c>
      <c r="Q668" s="4" t="str">
        <f>TEXT(financials[[#This Row],[Date]],"MMMM")</f>
        <v>August</v>
      </c>
      <c r="R668" s="5" t="str">
        <f>_xlfn.SWITCH(financials[[#This Row],[Month Name]],"January","Winter","February","Winter","March","Spring","April","Spring","May","Spring","June","Summer","July","Summer","August","Summer","September","Fall","October","Fall","November","Fall","December","Winter")</f>
        <v>Summer</v>
      </c>
      <c r="S668" s="13" t="s">
        <v>15</v>
      </c>
    </row>
    <row r="669" spans="2:19" x14ac:dyDescent="0.25">
      <c r="B669" s="14" t="s">
        <v>9</v>
      </c>
      <c r="C669" s="1" t="s">
        <v>19</v>
      </c>
      <c r="D669" s="4" t="s">
        <v>26</v>
      </c>
      <c r="E669" s="4" t="s">
        <v>36</v>
      </c>
      <c r="F669" s="11">
        <v>2767</v>
      </c>
      <c r="G669" s="8">
        <v>3</v>
      </c>
      <c r="H669" s="8">
        <v>125</v>
      </c>
      <c r="I669" s="8">
        <v>345875</v>
      </c>
      <c r="J669" s="8">
        <v>51881.25</v>
      </c>
      <c r="K669" s="8">
        <v>293993.75</v>
      </c>
      <c r="L669" s="8">
        <v>332040</v>
      </c>
      <c r="M669" s="8">
        <v>-38046.25</v>
      </c>
      <c r="N669" s="25">
        <f>financials[[#This Row],[Profit]]/financials[[#This Row],[ Sales]]</f>
        <v>-0.12941176470588237</v>
      </c>
      <c r="O669" s="3">
        <v>41852</v>
      </c>
      <c r="P669" s="5">
        <v>8</v>
      </c>
      <c r="Q669" s="4" t="str">
        <f>TEXT(financials[[#This Row],[Date]],"MMMM")</f>
        <v>August</v>
      </c>
      <c r="R669" s="5" t="str">
        <f>_xlfn.SWITCH(financials[[#This Row],[Month Name]],"January","Winter","February","Winter","March","Spring","April","Spring","May","Spring","June","Summer","July","Summer","August","Summer","September","Fall","October","Fall","November","Fall","December","Winter")</f>
        <v>Summer</v>
      </c>
      <c r="S669" s="13" t="s">
        <v>15</v>
      </c>
    </row>
    <row r="670" spans="2:19" x14ac:dyDescent="0.25">
      <c r="B670" s="14" t="s">
        <v>9</v>
      </c>
      <c r="C670" s="1" t="s">
        <v>19</v>
      </c>
      <c r="D670" s="4" t="s">
        <v>26</v>
      </c>
      <c r="E670" s="4" t="s">
        <v>36</v>
      </c>
      <c r="F670" s="11">
        <v>1085</v>
      </c>
      <c r="G670" s="8">
        <v>3</v>
      </c>
      <c r="H670" s="8">
        <v>125</v>
      </c>
      <c r="I670" s="8">
        <v>135625</v>
      </c>
      <c r="J670" s="8">
        <v>20343.75</v>
      </c>
      <c r="K670" s="8">
        <v>115281.25</v>
      </c>
      <c r="L670" s="8">
        <v>130200</v>
      </c>
      <c r="M670" s="8">
        <v>-14918.75</v>
      </c>
      <c r="N670" s="25">
        <f>financials[[#This Row],[Profit]]/financials[[#This Row],[ Sales]]</f>
        <v>-0.12941176470588237</v>
      </c>
      <c r="O670" s="3">
        <v>41913</v>
      </c>
      <c r="P670" s="5">
        <v>10</v>
      </c>
      <c r="Q670" s="4" t="str">
        <f>TEXT(financials[[#This Row],[Date]],"MMMM")</f>
        <v>October</v>
      </c>
      <c r="R670" s="5" t="str">
        <f>_xlfn.SWITCH(financials[[#This Row],[Month Name]],"January","Winter","February","Winter","March","Spring","April","Spring","May","Spring","June","Summer","July","Summer","August","Summer","September","Fall","October","Fall","November","Fall","December","Winter")</f>
        <v>Fall</v>
      </c>
      <c r="S670" s="13" t="s">
        <v>15</v>
      </c>
    </row>
    <row r="671" spans="2:19" x14ac:dyDescent="0.25">
      <c r="B671" s="14" t="s">
        <v>7</v>
      </c>
      <c r="C671" s="1" t="s">
        <v>20</v>
      </c>
      <c r="D671" s="4" t="s">
        <v>27</v>
      </c>
      <c r="E671" s="4" t="s">
        <v>36</v>
      </c>
      <c r="F671" s="11">
        <v>546</v>
      </c>
      <c r="G671" s="8">
        <v>5</v>
      </c>
      <c r="H671" s="8">
        <v>300</v>
      </c>
      <c r="I671" s="8">
        <v>163800</v>
      </c>
      <c r="J671" s="8">
        <v>24570</v>
      </c>
      <c r="K671" s="8">
        <v>139230</v>
      </c>
      <c r="L671" s="8">
        <v>136500</v>
      </c>
      <c r="M671" s="8">
        <v>2730</v>
      </c>
      <c r="N671" s="25">
        <f>financials[[#This Row],[Profit]]/financials[[#This Row],[ Sales]]</f>
        <v>1.9607843137254902E-2</v>
      </c>
      <c r="O671" s="3">
        <v>41913</v>
      </c>
      <c r="P671" s="5">
        <v>10</v>
      </c>
      <c r="Q671" s="4" t="str">
        <f>TEXT(financials[[#This Row],[Date]],"MMMM")</f>
        <v>October</v>
      </c>
      <c r="R671" s="5" t="str">
        <f>_xlfn.SWITCH(financials[[#This Row],[Month Name]],"January","Winter","February","Winter","March","Spring","April","Spring","May","Spring","June","Summer","July","Summer","August","Summer","September","Fall","October","Fall","November","Fall","December","Winter")</f>
        <v>Fall</v>
      </c>
      <c r="S671" s="13" t="s">
        <v>15</v>
      </c>
    </row>
    <row r="672" spans="2:19" x14ac:dyDescent="0.25">
      <c r="B672" s="14" t="s">
        <v>10</v>
      </c>
      <c r="C672" s="1" t="s">
        <v>19</v>
      </c>
      <c r="D672" s="4" t="s">
        <v>28</v>
      </c>
      <c r="E672" s="4" t="s">
        <v>36</v>
      </c>
      <c r="F672" s="11">
        <v>1158</v>
      </c>
      <c r="G672" s="8">
        <v>10</v>
      </c>
      <c r="H672" s="8">
        <v>20</v>
      </c>
      <c r="I672" s="8">
        <v>23160</v>
      </c>
      <c r="J672" s="8">
        <v>3474</v>
      </c>
      <c r="K672" s="8">
        <v>19686</v>
      </c>
      <c r="L672" s="8">
        <v>11580</v>
      </c>
      <c r="M672" s="8">
        <v>8106</v>
      </c>
      <c r="N672" s="25">
        <f>financials[[#This Row],[Profit]]/financials[[#This Row],[ Sales]]</f>
        <v>0.41176470588235292</v>
      </c>
      <c r="O672" s="3">
        <v>41699</v>
      </c>
      <c r="P672" s="5">
        <v>3</v>
      </c>
      <c r="Q672" s="4" t="str">
        <f>TEXT(financials[[#This Row],[Date]],"MMMM")</f>
        <v>March</v>
      </c>
      <c r="R672" s="5" t="str">
        <f>_xlfn.SWITCH(financials[[#This Row],[Month Name]],"January","Winter","February","Winter","March","Spring","April","Spring","May","Spring","June","Summer","July","Summer","August","Summer","September","Fall","October","Fall","November","Fall","December","Winter")</f>
        <v>Spring</v>
      </c>
      <c r="S672" s="13" t="s">
        <v>15</v>
      </c>
    </row>
    <row r="673" spans="2:19" x14ac:dyDescent="0.25">
      <c r="B673" s="14" t="s">
        <v>8</v>
      </c>
      <c r="C673" s="1" t="s">
        <v>16</v>
      </c>
      <c r="D673" s="4" t="s">
        <v>28</v>
      </c>
      <c r="E673" s="4" t="s">
        <v>36</v>
      </c>
      <c r="F673" s="11">
        <v>1614</v>
      </c>
      <c r="G673" s="8">
        <v>10</v>
      </c>
      <c r="H673" s="8">
        <v>15</v>
      </c>
      <c r="I673" s="8">
        <v>24210</v>
      </c>
      <c r="J673" s="8">
        <v>3631.5</v>
      </c>
      <c r="K673" s="8">
        <v>20578.5</v>
      </c>
      <c r="L673" s="8">
        <v>16140</v>
      </c>
      <c r="M673" s="8">
        <v>4438.5</v>
      </c>
      <c r="N673" s="25">
        <f>financials[[#This Row],[Profit]]/financials[[#This Row],[ Sales]]</f>
        <v>0.21568627450980393</v>
      </c>
      <c r="O673" s="3">
        <v>41730</v>
      </c>
      <c r="P673" s="5">
        <v>4</v>
      </c>
      <c r="Q673" s="4" t="str">
        <f>TEXT(financials[[#This Row],[Date]],"MMMM")</f>
        <v>April</v>
      </c>
      <c r="R673" s="5" t="str">
        <f>_xlfn.SWITCH(financials[[#This Row],[Month Name]],"January","Winter","February","Winter","March","Spring","April","Spring","May","Spring","June","Summer","July","Summer","August","Summer","September","Fall","October","Fall","November","Fall","December","Winter")</f>
        <v>Spring</v>
      </c>
      <c r="S673" s="13" t="s">
        <v>15</v>
      </c>
    </row>
    <row r="674" spans="2:19" x14ac:dyDescent="0.25">
      <c r="B674" s="14" t="s">
        <v>10</v>
      </c>
      <c r="C674" s="1" t="s">
        <v>20</v>
      </c>
      <c r="D674" s="4" t="s">
        <v>28</v>
      </c>
      <c r="E674" s="4" t="s">
        <v>36</v>
      </c>
      <c r="F674" s="11">
        <v>2535</v>
      </c>
      <c r="G674" s="8">
        <v>10</v>
      </c>
      <c r="H674" s="8">
        <v>7</v>
      </c>
      <c r="I674" s="8">
        <v>17745</v>
      </c>
      <c r="J674" s="8">
        <v>2661.75</v>
      </c>
      <c r="K674" s="8">
        <v>15083.25</v>
      </c>
      <c r="L674" s="8">
        <v>12675</v>
      </c>
      <c r="M674" s="8">
        <v>2408.25</v>
      </c>
      <c r="N674" s="25">
        <f>financials[[#This Row],[Profit]]/financials[[#This Row],[ Sales]]</f>
        <v>0.15966386554621848</v>
      </c>
      <c r="O674" s="3">
        <v>41730</v>
      </c>
      <c r="P674" s="5">
        <v>4</v>
      </c>
      <c r="Q674" s="4" t="str">
        <f>TEXT(financials[[#This Row],[Date]],"MMMM")</f>
        <v>April</v>
      </c>
      <c r="R674" s="5" t="str">
        <f>_xlfn.SWITCH(financials[[#This Row],[Month Name]],"January","Winter","February","Winter","March","Spring","April","Spring","May","Spring","June","Summer","July","Summer","August","Summer","September","Fall","October","Fall","November","Fall","December","Winter")</f>
        <v>Spring</v>
      </c>
      <c r="S674" s="13" t="s">
        <v>15</v>
      </c>
    </row>
    <row r="675" spans="2:19" x14ac:dyDescent="0.25">
      <c r="B675" s="14" t="s">
        <v>10</v>
      </c>
      <c r="C675" s="1" t="s">
        <v>20</v>
      </c>
      <c r="D675" s="4" t="s">
        <v>28</v>
      </c>
      <c r="E675" s="4" t="s">
        <v>36</v>
      </c>
      <c r="F675" s="11">
        <v>2851</v>
      </c>
      <c r="G675" s="8">
        <v>10</v>
      </c>
      <c r="H675" s="8">
        <v>350</v>
      </c>
      <c r="I675" s="8">
        <v>997850</v>
      </c>
      <c r="J675" s="8">
        <v>149677.5</v>
      </c>
      <c r="K675" s="8">
        <v>848172.5</v>
      </c>
      <c r="L675" s="8">
        <v>741260</v>
      </c>
      <c r="M675" s="8">
        <v>106912.5</v>
      </c>
      <c r="N675" s="25">
        <f>financials[[#This Row],[Profit]]/financials[[#This Row],[ Sales]]</f>
        <v>0.12605042016806722</v>
      </c>
      <c r="O675" s="3">
        <v>41760</v>
      </c>
      <c r="P675" s="5">
        <v>5</v>
      </c>
      <c r="Q675" s="4" t="str">
        <f>TEXT(financials[[#This Row],[Date]],"MMMM")</f>
        <v>May</v>
      </c>
      <c r="R675" s="5" t="str">
        <f>_xlfn.SWITCH(financials[[#This Row],[Month Name]],"January","Winter","February","Winter","March","Spring","April","Spring","May","Spring","June","Summer","July","Summer","August","Summer","September","Fall","October","Fall","November","Fall","December","Winter")</f>
        <v>Spring</v>
      </c>
      <c r="S675" s="13" t="s">
        <v>15</v>
      </c>
    </row>
    <row r="676" spans="2:19" x14ac:dyDescent="0.25">
      <c r="B676" s="14" t="s">
        <v>8</v>
      </c>
      <c r="C676" s="1" t="s">
        <v>16</v>
      </c>
      <c r="D676" s="4" t="s">
        <v>28</v>
      </c>
      <c r="E676" s="4" t="s">
        <v>36</v>
      </c>
      <c r="F676" s="11">
        <v>2559</v>
      </c>
      <c r="G676" s="8">
        <v>10</v>
      </c>
      <c r="H676" s="8">
        <v>15</v>
      </c>
      <c r="I676" s="8">
        <v>38385</v>
      </c>
      <c r="J676" s="8">
        <v>5757.75</v>
      </c>
      <c r="K676" s="8">
        <v>32627.25</v>
      </c>
      <c r="L676" s="8">
        <v>25590</v>
      </c>
      <c r="M676" s="8">
        <v>7037.25</v>
      </c>
      <c r="N676" s="25">
        <f>financials[[#This Row],[Profit]]/financials[[#This Row],[ Sales]]</f>
        <v>0.21568627450980393</v>
      </c>
      <c r="O676" s="3">
        <v>41852</v>
      </c>
      <c r="P676" s="5">
        <v>8</v>
      </c>
      <c r="Q676" s="4" t="str">
        <f>TEXT(financials[[#This Row],[Date]],"MMMM")</f>
        <v>August</v>
      </c>
      <c r="R676" s="5" t="str">
        <f>_xlfn.SWITCH(financials[[#This Row],[Month Name]],"January","Winter","February","Winter","March","Spring","April","Spring","May","Spring","June","Summer","July","Summer","August","Summer","September","Fall","October","Fall","November","Fall","December","Winter")</f>
        <v>Summer</v>
      </c>
      <c r="S676" s="13" t="s">
        <v>15</v>
      </c>
    </row>
    <row r="677" spans="2:19" x14ac:dyDescent="0.25">
      <c r="B677" s="14" t="s">
        <v>10</v>
      </c>
      <c r="C677" s="1" t="s">
        <v>17</v>
      </c>
      <c r="D677" s="4" t="s">
        <v>28</v>
      </c>
      <c r="E677" s="4" t="s">
        <v>36</v>
      </c>
      <c r="F677" s="11">
        <v>267</v>
      </c>
      <c r="G677" s="8">
        <v>10</v>
      </c>
      <c r="H677" s="8">
        <v>20</v>
      </c>
      <c r="I677" s="8">
        <v>5340</v>
      </c>
      <c r="J677" s="8">
        <v>801</v>
      </c>
      <c r="K677" s="8">
        <v>4539</v>
      </c>
      <c r="L677" s="8">
        <v>2670</v>
      </c>
      <c r="M677" s="8">
        <v>1869</v>
      </c>
      <c r="N677" s="25">
        <f>financials[[#This Row],[Profit]]/financials[[#This Row],[ Sales]]</f>
        <v>0.41176470588235292</v>
      </c>
      <c r="O677" s="3">
        <v>41548</v>
      </c>
      <c r="P677" s="5">
        <v>10</v>
      </c>
      <c r="Q677" s="4" t="str">
        <f>TEXT(financials[[#This Row],[Date]],"MMMM")</f>
        <v>October</v>
      </c>
      <c r="R677" s="5" t="str">
        <f>_xlfn.SWITCH(financials[[#This Row],[Month Name]],"January","Winter","February","Winter","March","Spring","April","Spring","May","Spring","June","Summer","July","Summer","August","Summer","September","Fall","October","Fall","November","Fall","December","Winter")</f>
        <v>Fall</v>
      </c>
      <c r="S677" s="13" t="s">
        <v>14</v>
      </c>
    </row>
    <row r="678" spans="2:19" x14ac:dyDescent="0.25">
      <c r="B678" s="14" t="s">
        <v>9</v>
      </c>
      <c r="C678" s="1" t="s">
        <v>19</v>
      </c>
      <c r="D678" s="4" t="s">
        <v>28</v>
      </c>
      <c r="E678" s="4" t="s">
        <v>36</v>
      </c>
      <c r="F678" s="11">
        <v>1085</v>
      </c>
      <c r="G678" s="8">
        <v>10</v>
      </c>
      <c r="H678" s="8">
        <v>125</v>
      </c>
      <c r="I678" s="8">
        <v>135625</v>
      </c>
      <c r="J678" s="8">
        <v>20343.75</v>
      </c>
      <c r="K678" s="8">
        <v>115281.25</v>
      </c>
      <c r="L678" s="8">
        <v>130200</v>
      </c>
      <c r="M678" s="8">
        <v>-14918.75</v>
      </c>
      <c r="N678" s="25">
        <f>financials[[#This Row],[Profit]]/financials[[#This Row],[ Sales]]</f>
        <v>-0.12941176470588237</v>
      </c>
      <c r="O678" s="3">
        <v>41913</v>
      </c>
      <c r="P678" s="5">
        <v>10</v>
      </c>
      <c r="Q678" s="4" t="str">
        <f>TEXT(financials[[#This Row],[Date]],"MMMM")</f>
        <v>October</v>
      </c>
      <c r="R678" s="5" t="str">
        <f>_xlfn.SWITCH(financials[[#This Row],[Month Name]],"January","Winter","February","Winter","March","Spring","April","Spring","May","Spring","June","Summer","July","Summer","August","Summer","September","Fall","October","Fall","November","Fall","December","Winter")</f>
        <v>Fall</v>
      </c>
      <c r="S678" s="13" t="s">
        <v>15</v>
      </c>
    </row>
    <row r="679" spans="2:19" x14ac:dyDescent="0.25">
      <c r="B679" s="14" t="s">
        <v>8</v>
      </c>
      <c r="C679" s="1" t="s">
        <v>19</v>
      </c>
      <c r="D679" s="4" t="s">
        <v>28</v>
      </c>
      <c r="E679" s="4" t="s">
        <v>36</v>
      </c>
      <c r="F679" s="11">
        <v>1175</v>
      </c>
      <c r="G679" s="8">
        <v>10</v>
      </c>
      <c r="H679" s="8">
        <v>15</v>
      </c>
      <c r="I679" s="8">
        <v>17625</v>
      </c>
      <c r="J679" s="8">
        <v>2643.75</v>
      </c>
      <c r="K679" s="8">
        <v>14981.25</v>
      </c>
      <c r="L679" s="8">
        <v>11750</v>
      </c>
      <c r="M679" s="8">
        <v>3231.25</v>
      </c>
      <c r="N679" s="25">
        <f>financials[[#This Row],[Profit]]/financials[[#This Row],[ Sales]]</f>
        <v>0.21568627450980393</v>
      </c>
      <c r="O679" s="3">
        <v>41913</v>
      </c>
      <c r="P679" s="5">
        <v>10</v>
      </c>
      <c r="Q679" s="4" t="str">
        <f>TEXT(financials[[#This Row],[Date]],"MMMM")</f>
        <v>October</v>
      </c>
      <c r="R679" s="5" t="str">
        <f>_xlfn.SWITCH(financials[[#This Row],[Month Name]],"January","Winter","February","Winter","March","Spring","April","Spring","May","Spring","June","Summer","July","Summer","August","Summer","September","Fall","October","Fall","November","Fall","December","Winter")</f>
        <v>Fall</v>
      </c>
      <c r="S679" s="13" t="s">
        <v>15</v>
      </c>
    </row>
    <row r="680" spans="2:19" x14ac:dyDescent="0.25">
      <c r="B680" s="14" t="s">
        <v>10</v>
      </c>
      <c r="C680" s="1" t="s">
        <v>17</v>
      </c>
      <c r="D680" s="4" t="s">
        <v>28</v>
      </c>
      <c r="E680" s="4" t="s">
        <v>36</v>
      </c>
      <c r="F680" s="11">
        <v>2007</v>
      </c>
      <c r="G680" s="8">
        <v>10</v>
      </c>
      <c r="H680" s="8">
        <v>350</v>
      </c>
      <c r="I680" s="8">
        <v>702450</v>
      </c>
      <c r="J680" s="8">
        <v>105367.5</v>
      </c>
      <c r="K680" s="8">
        <v>597082.5</v>
      </c>
      <c r="L680" s="8">
        <v>521820</v>
      </c>
      <c r="M680" s="8">
        <v>75262.5</v>
      </c>
      <c r="N680" s="25">
        <f>financials[[#This Row],[Profit]]/financials[[#This Row],[ Sales]]</f>
        <v>0.12605042016806722</v>
      </c>
      <c r="O680" s="3">
        <v>41579</v>
      </c>
      <c r="P680" s="5">
        <v>11</v>
      </c>
      <c r="Q680" s="4" t="str">
        <f>TEXT(financials[[#This Row],[Date]],"MMMM")</f>
        <v>November</v>
      </c>
      <c r="R680" s="5" t="str">
        <f>_xlfn.SWITCH(financials[[#This Row],[Month Name]],"January","Winter","February","Winter","March","Spring","April","Spring","May","Spring","June","Summer","July","Summer","August","Summer","September","Fall","October","Fall","November","Fall","December","Winter")</f>
        <v>Fall</v>
      </c>
      <c r="S680" s="13" t="s">
        <v>14</v>
      </c>
    </row>
    <row r="681" spans="2:19" x14ac:dyDescent="0.25">
      <c r="B681" s="14" t="s">
        <v>10</v>
      </c>
      <c r="C681" s="1" t="s">
        <v>20</v>
      </c>
      <c r="D681" s="4" t="s">
        <v>28</v>
      </c>
      <c r="E681" s="4" t="s">
        <v>36</v>
      </c>
      <c r="F681" s="11">
        <v>2151</v>
      </c>
      <c r="G681" s="8">
        <v>10</v>
      </c>
      <c r="H681" s="8">
        <v>350</v>
      </c>
      <c r="I681" s="8">
        <v>752850</v>
      </c>
      <c r="J681" s="8">
        <v>112927.5</v>
      </c>
      <c r="K681" s="8">
        <v>639922.5</v>
      </c>
      <c r="L681" s="8">
        <v>559260</v>
      </c>
      <c r="M681" s="8">
        <v>80662.5</v>
      </c>
      <c r="N681" s="25">
        <f>financials[[#This Row],[Profit]]/financials[[#This Row],[ Sales]]</f>
        <v>0.12605042016806722</v>
      </c>
      <c r="O681" s="3">
        <v>41579</v>
      </c>
      <c r="P681" s="5">
        <v>11</v>
      </c>
      <c r="Q681" s="4" t="str">
        <f>TEXT(financials[[#This Row],[Date]],"MMMM")</f>
        <v>November</v>
      </c>
      <c r="R681" s="5" t="str">
        <f>_xlfn.SWITCH(financials[[#This Row],[Month Name]],"January","Winter","February","Winter","March","Spring","April","Spring","May","Spring","June","Summer","July","Summer","August","Summer","September","Fall","October","Fall","November","Fall","December","Winter")</f>
        <v>Fall</v>
      </c>
      <c r="S681" s="13" t="s">
        <v>14</v>
      </c>
    </row>
    <row r="682" spans="2:19" x14ac:dyDescent="0.25">
      <c r="B682" s="14" t="s">
        <v>11</v>
      </c>
      <c r="C682" s="1" t="s">
        <v>17</v>
      </c>
      <c r="D682" s="4" t="s">
        <v>28</v>
      </c>
      <c r="E682" s="4" t="s">
        <v>36</v>
      </c>
      <c r="F682" s="11">
        <v>914</v>
      </c>
      <c r="G682" s="8">
        <v>10</v>
      </c>
      <c r="H682" s="8">
        <v>12</v>
      </c>
      <c r="I682" s="8">
        <v>10968</v>
      </c>
      <c r="J682" s="8">
        <v>1645.2</v>
      </c>
      <c r="K682" s="8">
        <v>9322.7999999999993</v>
      </c>
      <c r="L682" s="8">
        <v>2742</v>
      </c>
      <c r="M682" s="8">
        <v>6580.7999999999993</v>
      </c>
      <c r="N682" s="25">
        <f>financials[[#This Row],[Profit]]/financials[[#This Row],[ Sales]]</f>
        <v>0.70588235294117641</v>
      </c>
      <c r="O682" s="3">
        <v>41974</v>
      </c>
      <c r="P682" s="5">
        <v>12</v>
      </c>
      <c r="Q682" s="4" t="str">
        <f>TEXT(financials[[#This Row],[Date]],"MMMM")</f>
        <v>December</v>
      </c>
      <c r="R682" s="5" t="str">
        <f>_xlfn.SWITCH(financials[[#This Row],[Month Name]],"January","Winter","February","Winter","March","Spring","April","Spring","May","Spring","June","Summer","July","Summer","August","Summer","September","Fall","October","Fall","November","Fall","December","Winter")</f>
        <v>Winter</v>
      </c>
      <c r="S682" s="13" t="s">
        <v>15</v>
      </c>
    </row>
    <row r="683" spans="2:19" x14ac:dyDescent="0.25">
      <c r="B683" s="14" t="s">
        <v>10</v>
      </c>
      <c r="C683" s="1" t="s">
        <v>18</v>
      </c>
      <c r="D683" s="4" t="s">
        <v>28</v>
      </c>
      <c r="E683" s="4" t="s">
        <v>36</v>
      </c>
      <c r="F683" s="11">
        <v>293</v>
      </c>
      <c r="G683" s="8">
        <v>10</v>
      </c>
      <c r="H683" s="8">
        <v>20</v>
      </c>
      <c r="I683" s="8">
        <v>5860</v>
      </c>
      <c r="J683" s="8">
        <v>879</v>
      </c>
      <c r="K683" s="8">
        <v>4981</v>
      </c>
      <c r="L683" s="8">
        <v>2930</v>
      </c>
      <c r="M683" s="8">
        <v>2051</v>
      </c>
      <c r="N683" s="25">
        <f>financials[[#This Row],[Profit]]/financials[[#This Row],[ Sales]]</f>
        <v>0.41176470588235292</v>
      </c>
      <c r="O683" s="3">
        <v>41974</v>
      </c>
      <c r="P683" s="5">
        <v>12</v>
      </c>
      <c r="Q683" s="4" t="str">
        <f>TEXT(financials[[#This Row],[Date]],"MMMM")</f>
        <v>December</v>
      </c>
      <c r="R683" s="5" t="str">
        <f>_xlfn.SWITCH(financials[[#This Row],[Month Name]],"January","Winter","February","Winter","March","Spring","April","Spring","May","Spring","June","Summer","July","Summer","August","Summer","September","Fall","October","Fall","November","Fall","December","Winter")</f>
        <v>Winter</v>
      </c>
      <c r="S683" s="13" t="s">
        <v>15</v>
      </c>
    </row>
    <row r="684" spans="2:19" x14ac:dyDescent="0.25">
      <c r="B684" s="14" t="s">
        <v>11</v>
      </c>
      <c r="C684" s="1" t="s">
        <v>20</v>
      </c>
      <c r="D684" s="4" t="s">
        <v>29</v>
      </c>
      <c r="E684" s="4" t="s">
        <v>36</v>
      </c>
      <c r="F684" s="11">
        <v>500</v>
      </c>
      <c r="G684" s="8">
        <v>120</v>
      </c>
      <c r="H684" s="8">
        <v>12</v>
      </c>
      <c r="I684" s="8">
        <v>6000</v>
      </c>
      <c r="J684" s="8">
        <v>900</v>
      </c>
      <c r="K684" s="8">
        <v>5100</v>
      </c>
      <c r="L684" s="8">
        <v>1500</v>
      </c>
      <c r="M684" s="8">
        <v>3600</v>
      </c>
      <c r="N684" s="25">
        <f>financials[[#This Row],[Profit]]/financials[[#This Row],[ Sales]]</f>
        <v>0.70588235294117652</v>
      </c>
      <c r="O684" s="3">
        <v>41699</v>
      </c>
      <c r="P684" s="5">
        <v>3</v>
      </c>
      <c r="Q684" s="4" t="str">
        <f>TEXT(financials[[#This Row],[Date]],"MMMM")</f>
        <v>March</v>
      </c>
      <c r="R684" s="5" t="str">
        <f>_xlfn.SWITCH(financials[[#This Row],[Month Name]],"January","Winter","February","Winter","March","Spring","April","Spring","May","Spring","June","Summer","July","Summer","August","Summer","September","Fall","October","Fall","November","Fall","December","Winter")</f>
        <v>Spring</v>
      </c>
      <c r="S684" s="13" t="s">
        <v>15</v>
      </c>
    </row>
    <row r="685" spans="2:19" x14ac:dyDescent="0.25">
      <c r="B685" s="14" t="s">
        <v>8</v>
      </c>
      <c r="C685" s="1" t="s">
        <v>18</v>
      </c>
      <c r="D685" s="4" t="s">
        <v>29</v>
      </c>
      <c r="E685" s="4" t="s">
        <v>36</v>
      </c>
      <c r="F685" s="11">
        <v>2826</v>
      </c>
      <c r="G685" s="8">
        <v>120</v>
      </c>
      <c r="H685" s="8">
        <v>15</v>
      </c>
      <c r="I685" s="8">
        <v>42390</v>
      </c>
      <c r="J685" s="8">
        <v>6358.5</v>
      </c>
      <c r="K685" s="8">
        <v>36031.5</v>
      </c>
      <c r="L685" s="8">
        <v>28260</v>
      </c>
      <c r="M685" s="8">
        <v>7771.5</v>
      </c>
      <c r="N685" s="25">
        <f>financials[[#This Row],[Profit]]/financials[[#This Row],[ Sales]]</f>
        <v>0.21568627450980393</v>
      </c>
      <c r="O685" s="3">
        <v>41760</v>
      </c>
      <c r="P685" s="5">
        <v>5</v>
      </c>
      <c r="Q685" s="4" t="str">
        <f>TEXT(financials[[#This Row],[Date]],"MMMM")</f>
        <v>May</v>
      </c>
      <c r="R685" s="5" t="str">
        <f>_xlfn.SWITCH(financials[[#This Row],[Month Name]],"January","Winter","February","Winter","March","Spring","April","Spring","May","Spring","June","Summer","July","Summer","August","Summer","September","Fall","October","Fall","November","Fall","December","Winter")</f>
        <v>Spring</v>
      </c>
      <c r="S685" s="13" t="s">
        <v>15</v>
      </c>
    </row>
    <row r="686" spans="2:19" x14ac:dyDescent="0.25">
      <c r="B686" s="14" t="s">
        <v>9</v>
      </c>
      <c r="C686" s="1" t="s">
        <v>18</v>
      </c>
      <c r="D686" s="4" t="s">
        <v>29</v>
      </c>
      <c r="E686" s="4" t="s">
        <v>36</v>
      </c>
      <c r="F686" s="11">
        <v>663</v>
      </c>
      <c r="G686" s="8">
        <v>120</v>
      </c>
      <c r="H686" s="8">
        <v>125</v>
      </c>
      <c r="I686" s="8">
        <v>82875</v>
      </c>
      <c r="J686" s="8">
        <v>12431.25</v>
      </c>
      <c r="K686" s="8">
        <v>70443.75</v>
      </c>
      <c r="L686" s="8">
        <v>79560</v>
      </c>
      <c r="M686" s="8">
        <v>-9116.25</v>
      </c>
      <c r="N686" s="25">
        <f>financials[[#This Row],[Profit]]/financials[[#This Row],[ Sales]]</f>
        <v>-0.12941176470588237</v>
      </c>
      <c r="O686" s="3">
        <v>41883</v>
      </c>
      <c r="P686" s="5">
        <v>9</v>
      </c>
      <c r="Q686" s="4" t="str">
        <f>TEXT(financials[[#This Row],[Date]],"MMMM")</f>
        <v>September</v>
      </c>
      <c r="R686" s="5" t="str">
        <f>_xlfn.SWITCH(financials[[#This Row],[Month Name]],"January","Winter","February","Winter","March","Spring","April","Spring","May","Spring","June","Summer","July","Summer","August","Summer","September","Fall","October","Fall","November","Fall","December","Winter")</f>
        <v>Fall</v>
      </c>
      <c r="S686" s="13" t="s">
        <v>15</v>
      </c>
    </row>
    <row r="687" spans="2:19" x14ac:dyDescent="0.25">
      <c r="B687" s="14" t="s">
        <v>7</v>
      </c>
      <c r="C687" s="1" t="s">
        <v>17</v>
      </c>
      <c r="D687" s="4" t="s">
        <v>29</v>
      </c>
      <c r="E687" s="4" t="s">
        <v>36</v>
      </c>
      <c r="F687" s="11">
        <v>2574</v>
      </c>
      <c r="G687" s="8">
        <v>120</v>
      </c>
      <c r="H687" s="8">
        <v>300</v>
      </c>
      <c r="I687" s="8">
        <v>772200</v>
      </c>
      <c r="J687" s="8">
        <v>115830</v>
      </c>
      <c r="K687" s="8">
        <v>656370</v>
      </c>
      <c r="L687" s="8">
        <v>643500</v>
      </c>
      <c r="M687" s="8">
        <v>12870</v>
      </c>
      <c r="N687" s="25">
        <f>financials[[#This Row],[Profit]]/financials[[#This Row],[ Sales]]</f>
        <v>1.9607843137254902E-2</v>
      </c>
      <c r="O687" s="3">
        <v>41579</v>
      </c>
      <c r="P687" s="5">
        <v>11</v>
      </c>
      <c r="Q687" s="4" t="str">
        <f>TEXT(financials[[#This Row],[Date]],"MMMM")</f>
        <v>November</v>
      </c>
      <c r="R687" s="5" t="str">
        <f>_xlfn.SWITCH(financials[[#This Row],[Month Name]],"January","Winter","February","Winter","March","Spring","April","Spring","May","Spring","June","Summer","July","Summer","August","Summer","September","Fall","October","Fall","November","Fall","December","Winter")</f>
        <v>Fall</v>
      </c>
      <c r="S687" s="13" t="s">
        <v>14</v>
      </c>
    </row>
    <row r="688" spans="2:19" x14ac:dyDescent="0.25">
      <c r="B688" s="14" t="s">
        <v>9</v>
      </c>
      <c r="C688" s="1" t="s">
        <v>17</v>
      </c>
      <c r="D688" s="4" t="s">
        <v>29</v>
      </c>
      <c r="E688" s="4" t="s">
        <v>36</v>
      </c>
      <c r="F688" s="11">
        <v>2438</v>
      </c>
      <c r="G688" s="8">
        <v>120</v>
      </c>
      <c r="H688" s="8">
        <v>125</v>
      </c>
      <c r="I688" s="8">
        <v>304750</v>
      </c>
      <c r="J688" s="8">
        <v>45712.5</v>
      </c>
      <c r="K688" s="8">
        <v>259037.5</v>
      </c>
      <c r="L688" s="8">
        <v>292560</v>
      </c>
      <c r="M688" s="8">
        <v>-33522.5</v>
      </c>
      <c r="N688" s="25">
        <f>financials[[#This Row],[Profit]]/financials[[#This Row],[ Sales]]</f>
        <v>-0.12941176470588237</v>
      </c>
      <c r="O688" s="3">
        <v>41609</v>
      </c>
      <c r="P688" s="5">
        <v>12</v>
      </c>
      <c r="Q688" s="4" t="str">
        <f>TEXT(financials[[#This Row],[Date]],"MMMM")</f>
        <v>December</v>
      </c>
      <c r="R688" s="5" t="str">
        <f>_xlfn.SWITCH(financials[[#This Row],[Month Name]],"January","Winter","February","Winter","March","Spring","April","Spring","May","Spring","June","Summer","July","Summer","August","Summer","September","Fall","October","Fall","November","Fall","December","Winter")</f>
        <v>Winter</v>
      </c>
      <c r="S688" s="13" t="s">
        <v>14</v>
      </c>
    </row>
    <row r="689" spans="2:19" x14ac:dyDescent="0.25">
      <c r="B689" s="14" t="s">
        <v>11</v>
      </c>
      <c r="C689" s="1" t="s">
        <v>17</v>
      </c>
      <c r="D689" s="4" t="s">
        <v>29</v>
      </c>
      <c r="E689" s="4" t="s">
        <v>36</v>
      </c>
      <c r="F689" s="11">
        <v>914</v>
      </c>
      <c r="G689" s="8">
        <v>120</v>
      </c>
      <c r="H689" s="8">
        <v>12</v>
      </c>
      <c r="I689" s="8">
        <v>10968</v>
      </c>
      <c r="J689" s="8">
        <v>1645.2</v>
      </c>
      <c r="K689" s="8">
        <v>9322.7999999999993</v>
      </c>
      <c r="L689" s="8">
        <v>2742</v>
      </c>
      <c r="M689" s="8">
        <v>6580.7999999999993</v>
      </c>
      <c r="N689" s="25">
        <f>financials[[#This Row],[Profit]]/financials[[#This Row],[ Sales]]</f>
        <v>0.70588235294117641</v>
      </c>
      <c r="O689" s="3">
        <v>41974</v>
      </c>
      <c r="P689" s="5">
        <v>12</v>
      </c>
      <c r="Q689" s="4" t="str">
        <f>TEXT(financials[[#This Row],[Date]],"MMMM")</f>
        <v>December</v>
      </c>
      <c r="R689" s="5" t="str">
        <f>_xlfn.SWITCH(financials[[#This Row],[Month Name]],"January","Winter","February","Winter","March","Spring","April","Spring","May","Spring","June","Summer","July","Summer","August","Summer","September","Fall","October","Fall","November","Fall","December","Winter")</f>
        <v>Winter</v>
      </c>
      <c r="S689" s="13" t="s">
        <v>15</v>
      </c>
    </row>
    <row r="690" spans="2:19" x14ac:dyDescent="0.25">
      <c r="B690" s="14" t="s">
        <v>10</v>
      </c>
      <c r="C690" s="1" t="s">
        <v>16</v>
      </c>
      <c r="D690" s="4" t="s">
        <v>30</v>
      </c>
      <c r="E690" s="4" t="s">
        <v>36</v>
      </c>
      <c r="F690" s="11">
        <v>865.5</v>
      </c>
      <c r="G690" s="8">
        <v>250</v>
      </c>
      <c r="H690" s="8">
        <v>20</v>
      </c>
      <c r="I690" s="8">
        <v>17310</v>
      </c>
      <c r="J690" s="8">
        <v>2596.5</v>
      </c>
      <c r="K690" s="8">
        <v>14713.5</v>
      </c>
      <c r="L690" s="8">
        <v>8655</v>
      </c>
      <c r="M690" s="8">
        <v>6058.5</v>
      </c>
      <c r="N690" s="25">
        <f>financials[[#This Row],[Profit]]/financials[[#This Row],[ Sales]]</f>
        <v>0.41176470588235292</v>
      </c>
      <c r="O690" s="3">
        <v>41821</v>
      </c>
      <c r="P690" s="5">
        <v>7</v>
      </c>
      <c r="Q690" s="4" t="str">
        <f>TEXT(financials[[#This Row],[Date]],"MMMM")</f>
        <v>July</v>
      </c>
      <c r="R690" s="5" t="str">
        <f>_xlfn.SWITCH(financials[[#This Row],[Month Name]],"January","Winter","February","Winter","March","Spring","April","Spring","May","Spring","June","Summer","July","Summer","August","Summer","September","Fall","October","Fall","November","Fall","December","Winter")</f>
        <v>Summer</v>
      </c>
      <c r="S690" s="13" t="s">
        <v>15</v>
      </c>
    </row>
    <row r="691" spans="2:19" x14ac:dyDescent="0.25">
      <c r="B691" s="14" t="s">
        <v>8</v>
      </c>
      <c r="C691" s="1" t="s">
        <v>19</v>
      </c>
      <c r="D691" s="4" t="s">
        <v>30</v>
      </c>
      <c r="E691" s="4" t="s">
        <v>36</v>
      </c>
      <c r="F691" s="11">
        <v>492</v>
      </c>
      <c r="G691" s="8">
        <v>250</v>
      </c>
      <c r="H691" s="8">
        <v>15</v>
      </c>
      <c r="I691" s="8">
        <v>7380</v>
      </c>
      <c r="J691" s="8">
        <v>1107</v>
      </c>
      <c r="K691" s="8">
        <v>6273</v>
      </c>
      <c r="L691" s="8">
        <v>4920</v>
      </c>
      <c r="M691" s="8">
        <v>1353</v>
      </c>
      <c r="N691" s="25">
        <f>financials[[#This Row],[Profit]]/financials[[#This Row],[ Sales]]</f>
        <v>0.21568627450980393</v>
      </c>
      <c r="O691" s="3">
        <v>41821</v>
      </c>
      <c r="P691" s="5">
        <v>7</v>
      </c>
      <c r="Q691" s="4" t="str">
        <f>TEXT(financials[[#This Row],[Date]],"MMMM")</f>
        <v>July</v>
      </c>
      <c r="R691" s="5" t="str">
        <f>_xlfn.SWITCH(financials[[#This Row],[Month Name]],"January","Winter","February","Winter","March","Spring","April","Spring","May","Spring","June","Summer","July","Summer","August","Summer","September","Fall","October","Fall","November","Fall","December","Winter")</f>
        <v>Summer</v>
      </c>
      <c r="S691" s="13" t="s">
        <v>15</v>
      </c>
    </row>
    <row r="692" spans="2:19" x14ac:dyDescent="0.25">
      <c r="B692" s="14" t="s">
        <v>10</v>
      </c>
      <c r="C692" s="1" t="s">
        <v>17</v>
      </c>
      <c r="D692" s="4" t="s">
        <v>30</v>
      </c>
      <c r="E692" s="4" t="s">
        <v>36</v>
      </c>
      <c r="F692" s="11">
        <v>267</v>
      </c>
      <c r="G692" s="8">
        <v>250</v>
      </c>
      <c r="H692" s="8">
        <v>20</v>
      </c>
      <c r="I692" s="8">
        <v>5340</v>
      </c>
      <c r="J692" s="8">
        <v>801</v>
      </c>
      <c r="K692" s="8">
        <v>4539</v>
      </c>
      <c r="L692" s="8">
        <v>2670</v>
      </c>
      <c r="M692" s="8">
        <v>1869</v>
      </c>
      <c r="N692" s="25">
        <f>financials[[#This Row],[Profit]]/financials[[#This Row],[ Sales]]</f>
        <v>0.41176470588235292</v>
      </c>
      <c r="O692" s="3">
        <v>41548</v>
      </c>
      <c r="P692" s="5">
        <v>10</v>
      </c>
      <c r="Q692" s="4" t="str">
        <f>TEXT(financials[[#This Row],[Date]],"MMMM")</f>
        <v>October</v>
      </c>
      <c r="R692" s="5" t="str">
        <f>_xlfn.SWITCH(financials[[#This Row],[Month Name]],"January","Winter","February","Winter","March","Spring","April","Spring","May","Spring","June","Summer","July","Summer","August","Summer","September","Fall","October","Fall","November","Fall","December","Winter")</f>
        <v>Fall</v>
      </c>
      <c r="S692" s="13" t="s">
        <v>14</v>
      </c>
    </row>
    <row r="693" spans="2:19" x14ac:dyDescent="0.25">
      <c r="B693" s="14" t="s">
        <v>8</v>
      </c>
      <c r="C693" s="1" t="s">
        <v>19</v>
      </c>
      <c r="D693" s="4" t="s">
        <v>30</v>
      </c>
      <c r="E693" s="4" t="s">
        <v>36</v>
      </c>
      <c r="F693" s="11">
        <v>1175</v>
      </c>
      <c r="G693" s="8">
        <v>250</v>
      </c>
      <c r="H693" s="8">
        <v>15</v>
      </c>
      <c r="I693" s="8">
        <v>17625</v>
      </c>
      <c r="J693" s="8">
        <v>2643.75</v>
      </c>
      <c r="K693" s="8">
        <v>14981.25</v>
      </c>
      <c r="L693" s="8">
        <v>11750</v>
      </c>
      <c r="M693" s="8">
        <v>3231.25</v>
      </c>
      <c r="N693" s="25">
        <f>financials[[#This Row],[Profit]]/financials[[#This Row],[ Sales]]</f>
        <v>0.21568627450980393</v>
      </c>
      <c r="O693" s="3">
        <v>41913</v>
      </c>
      <c r="P693" s="5">
        <v>10</v>
      </c>
      <c r="Q693" s="4" t="str">
        <f>TEXT(financials[[#This Row],[Date]],"MMMM")</f>
        <v>October</v>
      </c>
      <c r="R693" s="5" t="str">
        <f>_xlfn.SWITCH(financials[[#This Row],[Month Name]],"January","Winter","February","Winter","March","Spring","April","Spring","May","Spring","June","Summer","July","Summer","August","Summer","September","Fall","October","Fall","November","Fall","December","Winter")</f>
        <v>Fall</v>
      </c>
      <c r="S693" s="13" t="s">
        <v>15</v>
      </c>
    </row>
    <row r="694" spans="2:19" x14ac:dyDescent="0.25">
      <c r="B694" s="14" t="s">
        <v>9</v>
      </c>
      <c r="C694" s="1" t="s">
        <v>16</v>
      </c>
      <c r="D694" s="4" t="s">
        <v>30</v>
      </c>
      <c r="E694" s="4" t="s">
        <v>36</v>
      </c>
      <c r="F694" s="11">
        <v>2954</v>
      </c>
      <c r="G694" s="8">
        <v>250</v>
      </c>
      <c r="H694" s="8">
        <v>125</v>
      </c>
      <c r="I694" s="8">
        <v>369250</v>
      </c>
      <c r="J694" s="8">
        <v>55387.5</v>
      </c>
      <c r="K694" s="8">
        <v>313862.5</v>
      </c>
      <c r="L694" s="8">
        <v>354480</v>
      </c>
      <c r="M694" s="8">
        <v>-40617.5</v>
      </c>
      <c r="N694" s="25">
        <f>financials[[#This Row],[Profit]]/financials[[#This Row],[ Sales]]</f>
        <v>-0.12941176470588237</v>
      </c>
      <c r="O694" s="3">
        <v>41579</v>
      </c>
      <c r="P694" s="5">
        <v>11</v>
      </c>
      <c r="Q694" s="4" t="str">
        <f>TEXT(financials[[#This Row],[Date]],"MMMM")</f>
        <v>November</v>
      </c>
      <c r="R694" s="5" t="str">
        <f>_xlfn.SWITCH(financials[[#This Row],[Month Name]],"January","Winter","February","Winter","March","Spring","April","Spring","May","Spring","June","Summer","July","Summer","August","Summer","September","Fall","October","Fall","November","Fall","December","Winter")</f>
        <v>Fall</v>
      </c>
      <c r="S694" s="13" t="s">
        <v>14</v>
      </c>
    </row>
    <row r="695" spans="2:19" x14ac:dyDescent="0.25">
      <c r="B695" s="14" t="s">
        <v>9</v>
      </c>
      <c r="C695" s="1" t="s">
        <v>19</v>
      </c>
      <c r="D695" s="4" t="s">
        <v>30</v>
      </c>
      <c r="E695" s="4" t="s">
        <v>36</v>
      </c>
      <c r="F695" s="11">
        <v>552</v>
      </c>
      <c r="G695" s="8">
        <v>250</v>
      </c>
      <c r="H695" s="8">
        <v>125</v>
      </c>
      <c r="I695" s="8">
        <v>69000</v>
      </c>
      <c r="J695" s="8">
        <v>10350</v>
      </c>
      <c r="K695" s="8">
        <v>58650</v>
      </c>
      <c r="L695" s="8">
        <v>66240</v>
      </c>
      <c r="M695" s="8">
        <v>-7590</v>
      </c>
      <c r="N695" s="25">
        <f>financials[[#This Row],[Profit]]/financials[[#This Row],[ Sales]]</f>
        <v>-0.12941176470588237</v>
      </c>
      <c r="O695" s="3">
        <v>41944</v>
      </c>
      <c r="P695" s="5">
        <v>11</v>
      </c>
      <c r="Q695" s="4" t="str">
        <f>TEXT(financials[[#This Row],[Date]],"MMMM")</f>
        <v>November</v>
      </c>
      <c r="R695" s="5" t="str">
        <f>_xlfn.SWITCH(financials[[#This Row],[Month Name]],"January","Winter","February","Winter","March","Spring","April","Spring","May","Spring","June","Summer","July","Summer","August","Summer","September","Fall","October","Fall","November","Fall","December","Winter")</f>
        <v>Fall</v>
      </c>
      <c r="S695" s="13" t="s">
        <v>15</v>
      </c>
    </row>
    <row r="696" spans="2:19" x14ac:dyDescent="0.25">
      <c r="B696" s="14" t="s">
        <v>10</v>
      </c>
      <c r="C696" s="1" t="s">
        <v>18</v>
      </c>
      <c r="D696" s="4" t="s">
        <v>30</v>
      </c>
      <c r="E696" s="4" t="s">
        <v>36</v>
      </c>
      <c r="F696" s="11">
        <v>293</v>
      </c>
      <c r="G696" s="8">
        <v>250</v>
      </c>
      <c r="H696" s="8">
        <v>20</v>
      </c>
      <c r="I696" s="8">
        <v>5860</v>
      </c>
      <c r="J696" s="8">
        <v>879</v>
      </c>
      <c r="K696" s="8">
        <v>4981</v>
      </c>
      <c r="L696" s="8">
        <v>2930</v>
      </c>
      <c r="M696" s="8">
        <v>2051</v>
      </c>
      <c r="N696" s="25">
        <f>financials[[#This Row],[Profit]]/financials[[#This Row],[ Sales]]</f>
        <v>0.41176470588235292</v>
      </c>
      <c r="O696" s="3">
        <v>41974</v>
      </c>
      <c r="P696" s="5">
        <v>12</v>
      </c>
      <c r="Q696" s="4" t="str">
        <f>TEXT(financials[[#This Row],[Date]],"MMMM")</f>
        <v>December</v>
      </c>
      <c r="R696" s="5" t="str">
        <f>_xlfn.SWITCH(financials[[#This Row],[Month Name]],"January","Winter","February","Winter","March","Spring","April","Spring","May","Spring","June","Summer","July","Summer","August","Summer","September","Fall","October","Fall","November","Fall","December","Winter")</f>
        <v>Winter</v>
      </c>
      <c r="S696" s="13" t="s">
        <v>15</v>
      </c>
    </row>
    <row r="697" spans="2:19" x14ac:dyDescent="0.25">
      <c r="B697" s="14" t="s">
        <v>7</v>
      </c>
      <c r="C697" s="1" t="s">
        <v>18</v>
      </c>
      <c r="D697" s="4" t="s">
        <v>31</v>
      </c>
      <c r="E697" s="4" t="s">
        <v>36</v>
      </c>
      <c r="F697" s="11">
        <v>2475</v>
      </c>
      <c r="G697" s="8">
        <v>260</v>
      </c>
      <c r="H697" s="8">
        <v>300</v>
      </c>
      <c r="I697" s="8">
        <v>742500</v>
      </c>
      <c r="J697" s="8">
        <v>111375</v>
      </c>
      <c r="K697" s="8">
        <v>631125</v>
      </c>
      <c r="L697" s="8">
        <v>618750</v>
      </c>
      <c r="M697" s="8">
        <v>12375</v>
      </c>
      <c r="N697" s="25">
        <f>financials[[#This Row],[Profit]]/financials[[#This Row],[ Sales]]</f>
        <v>1.9607843137254902E-2</v>
      </c>
      <c r="O697" s="3">
        <v>41699</v>
      </c>
      <c r="P697" s="5">
        <v>3</v>
      </c>
      <c r="Q697" s="4" t="str">
        <f>TEXT(financials[[#This Row],[Date]],"MMMM")</f>
        <v>March</v>
      </c>
      <c r="R697" s="5" t="str">
        <f>_xlfn.SWITCH(financials[[#This Row],[Month Name]],"January","Winter","February","Winter","March","Spring","April","Spring","May","Spring","June","Summer","July","Summer","August","Summer","September","Fall","October","Fall","November","Fall","December","Winter")</f>
        <v>Spring</v>
      </c>
      <c r="S697" s="13" t="s">
        <v>15</v>
      </c>
    </row>
    <row r="698" spans="2:19" x14ac:dyDescent="0.25">
      <c r="B698" s="14" t="s">
        <v>7</v>
      </c>
      <c r="C698" s="1" t="s">
        <v>20</v>
      </c>
      <c r="D698" s="4" t="s">
        <v>31</v>
      </c>
      <c r="E698" s="4" t="s">
        <v>36</v>
      </c>
      <c r="F698" s="11">
        <v>546</v>
      </c>
      <c r="G698" s="8">
        <v>260</v>
      </c>
      <c r="H698" s="8">
        <v>300</v>
      </c>
      <c r="I698" s="8">
        <v>163800</v>
      </c>
      <c r="J698" s="8">
        <v>24570</v>
      </c>
      <c r="K698" s="8">
        <v>139230</v>
      </c>
      <c r="L698" s="8">
        <v>136500</v>
      </c>
      <c r="M698" s="8">
        <v>2730</v>
      </c>
      <c r="N698" s="25">
        <f>financials[[#This Row],[Profit]]/financials[[#This Row],[ Sales]]</f>
        <v>1.9607843137254902E-2</v>
      </c>
      <c r="O698" s="3">
        <v>41913</v>
      </c>
      <c r="P698" s="5">
        <v>10</v>
      </c>
      <c r="Q698" s="4" t="str">
        <f>TEXT(financials[[#This Row],[Date]],"MMMM")</f>
        <v>October</v>
      </c>
      <c r="R698" s="5" t="str">
        <f>_xlfn.SWITCH(financials[[#This Row],[Month Name]],"January","Winter","February","Winter","March","Spring","April","Spring","May","Spring","June","Summer","July","Summer","August","Summer","September","Fall","October","Fall","November","Fall","December","Winter")</f>
        <v>Fall</v>
      </c>
      <c r="S698" s="13" t="s">
        <v>15</v>
      </c>
    </row>
    <row r="699" spans="2:19" x14ac:dyDescent="0.25">
      <c r="B699" s="14" t="s">
        <v>10</v>
      </c>
      <c r="C699" s="1" t="s">
        <v>20</v>
      </c>
      <c r="D699" s="4" t="s">
        <v>27</v>
      </c>
      <c r="E699" s="4" t="s">
        <v>36</v>
      </c>
      <c r="F699" s="11">
        <v>1368</v>
      </c>
      <c r="G699" s="8">
        <v>5</v>
      </c>
      <c r="H699" s="8">
        <v>7</v>
      </c>
      <c r="I699" s="8">
        <v>9576</v>
      </c>
      <c r="J699" s="8">
        <v>1436.4</v>
      </c>
      <c r="K699" s="8">
        <v>8139.6</v>
      </c>
      <c r="L699" s="8">
        <v>6840</v>
      </c>
      <c r="M699" s="8">
        <v>1299.6000000000004</v>
      </c>
      <c r="N699" s="25">
        <f>financials[[#This Row],[Profit]]/financials[[#This Row],[ Sales]]</f>
        <v>0.15966386554621853</v>
      </c>
      <c r="O699" s="3">
        <v>41671</v>
      </c>
      <c r="P699" s="5">
        <v>2</v>
      </c>
      <c r="Q699" s="4" t="str">
        <f>TEXT(financials[[#This Row],[Date]],"MMMM")</f>
        <v>February</v>
      </c>
      <c r="R699" s="5" t="str">
        <f>_xlfn.SWITCH(financials[[#This Row],[Month Name]],"January","Winter","February","Winter","March","Spring","April","Spring","May","Spring","June","Summer","July","Summer","August","Summer","September","Fall","October","Fall","November","Fall","December","Winter")</f>
        <v>Winter</v>
      </c>
      <c r="S699" s="13" t="s">
        <v>15</v>
      </c>
    </row>
    <row r="700" spans="2:19" x14ac:dyDescent="0.25">
      <c r="B700" s="14" t="s">
        <v>10</v>
      </c>
      <c r="C700" s="1" t="s">
        <v>16</v>
      </c>
      <c r="D700" s="4" t="s">
        <v>28</v>
      </c>
      <c r="E700" s="4" t="s">
        <v>36</v>
      </c>
      <c r="F700" s="11">
        <v>723</v>
      </c>
      <c r="G700" s="8">
        <v>10</v>
      </c>
      <c r="H700" s="8">
        <v>7</v>
      </c>
      <c r="I700" s="8">
        <v>5061</v>
      </c>
      <c r="J700" s="8">
        <v>759.15000000000009</v>
      </c>
      <c r="K700" s="8">
        <v>4301.8500000000004</v>
      </c>
      <c r="L700" s="8">
        <v>3615</v>
      </c>
      <c r="M700" s="8">
        <v>686.85000000000014</v>
      </c>
      <c r="N700" s="25">
        <f>financials[[#This Row],[Profit]]/financials[[#This Row],[ Sales]]</f>
        <v>0.1596638655462185</v>
      </c>
      <c r="O700" s="3">
        <v>41730</v>
      </c>
      <c r="P700" s="5">
        <v>4</v>
      </c>
      <c r="Q700" s="4" t="str">
        <f>TEXT(financials[[#This Row],[Date]],"MMMM")</f>
        <v>April</v>
      </c>
      <c r="R700" s="5" t="str">
        <f>_xlfn.SWITCH(financials[[#This Row],[Month Name]],"January","Winter","February","Winter","March","Spring","April","Spring","May","Spring","June","Summer","July","Summer","August","Summer","September","Fall","October","Fall","November","Fall","December","Winter")</f>
        <v>Spring</v>
      </c>
      <c r="S700" s="13" t="s">
        <v>15</v>
      </c>
    </row>
    <row r="701" spans="2:19" x14ac:dyDescent="0.25">
      <c r="B701" s="14" t="s">
        <v>11</v>
      </c>
      <c r="C701" s="1" t="s">
        <v>17</v>
      </c>
      <c r="D701" s="4" t="s">
        <v>30</v>
      </c>
      <c r="E701" s="4" t="s">
        <v>36</v>
      </c>
      <c r="F701" s="11">
        <v>1806</v>
      </c>
      <c r="G701" s="8">
        <v>250</v>
      </c>
      <c r="H701" s="8">
        <v>12</v>
      </c>
      <c r="I701" s="8">
        <v>21672</v>
      </c>
      <c r="J701" s="8">
        <v>3250.8</v>
      </c>
      <c r="K701" s="8">
        <v>18421.2</v>
      </c>
      <c r="L701" s="8">
        <v>5418</v>
      </c>
      <c r="M701" s="8">
        <v>13003.2</v>
      </c>
      <c r="N701" s="25">
        <f>financials[[#This Row],[Profit]]/financials[[#This Row],[ Sales]]</f>
        <v>0.70588235294117652</v>
      </c>
      <c r="O701" s="3">
        <v>41760</v>
      </c>
      <c r="P701" s="5">
        <v>5</v>
      </c>
      <c r="Q701" s="4" t="str">
        <f>TEXT(financials[[#This Row],[Date]],"MMMM")</f>
        <v>May</v>
      </c>
      <c r="R701" s="5" t="str">
        <f>_xlfn.SWITCH(financials[[#This Row],[Month Name]],"January","Winter","February","Winter","March","Spring","April","Spring","May","Spring","June","Summer","July","Summer","August","Summer","September","Fall","October","Fall","November","Fall","December","Winter")</f>
        <v>Spring</v>
      </c>
      <c r="S701" s="13" t="s">
        <v>15</v>
      </c>
    </row>
    <row r="702" spans="2:19" x14ac:dyDescent="0.25">
      <c r="B702" s="14" t="s">
        <v>10</v>
      </c>
      <c r="C702" s="1" t="s">
        <v>16</v>
      </c>
      <c r="D702" s="4" t="s">
        <v>26</v>
      </c>
      <c r="E702" s="4" t="s">
        <v>33</v>
      </c>
      <c r="F702" s="11">
        <v>1618.5</v>
      </c>
      <c r="G702" s="9">
        <v>3</v>
      </c>
      <c r="H702" s="9">
        <v>20</v>
      </c>
      <c r="I702" s="9">
        <v>32370</v>
      </c>
      <c r="J702" s="9">
        <v>0</v>
      </c>
      <c r="K702" s="9">
        <v>32370</v>
      </c>
      <c r="L702" s="9">
        <v>16185</v>
      </c>
      <c r="M702" s="9">
        <v>16185</v>
      </c>
      <c r="N702" s="26">
        <f>financials[[#This Row],[Profit]]/financials[[#This Row],[ Sales]]</f>
        <v>0.5</v>
      </c>
      <c r="O702" s="7">
        <v>41640</v>
      </c>
      <c r="P702" s="5">
        <v>1</v>
      </c>
      <c r="Q702" s="4" t="str">
        <f>TEXT(financials[[#This Row],[Date]],"MMMM")</f>
        <v>January</v>
      </c>
      <c r="R702" s="5" t="str">
        <f>_xlfn.SWITCH(financials[[#This Row],[Month Name]],"January","Winter","February","Winter","March","Spring","April","Spring","May","Spring","June","Summer","July","Summer","August","Summer","September","Fall","October","Fall","November","Fall","December","Winter")</f>
        <v>Winter</v>
      </c>
      <c r="S702" s="13" t="s">
        <v>15</v>
      </c>
    </row>
    <row r="703" spans="2:19" x14ac:dyDescent="0.25">
      <c r="B703" s="14" t="s">
        <v>10</v>
      </c>
      <c r="C703" s="1" t="s">
        <v>19</v>
      </c>
      <c r="D703" s="4" t="s">
        <v>26</v>
      </c>
      <c r="E703" s="4" t="s">
        <v>33</v>
      </c>
      <c r="F703" s="11">
        <v>1321</v>
      </c>
      <c r="G703" s="9">
        <v>3</v>
      </c>
      <c r="H703" s="9">
        <v>20</v>
      </c>
      <c r="I703" s="9">
        <v>26420</v>
      </c>
      <c r="J703" s="9">
        <v>0</v>
      </c>
      <c r="K703" s="9">
        <v>26420</v>
      </c>
      <c r="L703" s="9">
        <v>13210</v>
      </c>
      <c r="M703" s="9">
        <v>13210</v>
      </c>
      <c r="N703" s="26">
        <f>financials[[#This Row],[Profit]]/financials[[#This Row],[ Sales]]</f>
        <v>0.5</v>
      </c>
      <c r="O703" s="7">
        <v>41640</v>
      </c>
      <c r="P703" s="5">
        <v>1</v>
      </c>
      <c r="Q703" s="4" t="str">
        <f>TEXT(financials[[#This Row],[Date]],"MMMM")</f>
        <v>January</v>
      </c>
      <c r="R703" s="5" t="str">
        <f>_xlfn.SWITCH(financials[[#This Row],[Month Name]],"January","Winter","February","Winter","March","Spring","April","Spring","May","Spring","June","Summer","July","Summer","August","Summer","September","Fall","October","Fall","November","Fall","December","Winter")</f>
        <v>Winter</v>
      </c>
      <c r="S703" s="13" t="s">
        <v>15</v>
      </c>
    </row>
    <row r="704" spans="2:19" x14ac:dyDescent="0.25">
      <c r="B704" s="14" t="s">
        <v>8</v>
      </c>
      <c r="C704" s="1" t="s">
        <v>18</v>
      </c>
      <c r="D704" s="4" t="s">
        <v>26</v>
      </c>
      <c r="E704" s="4" t="s">
        <v>33</v>
      </c>
      <c r="F704" s="11">
        <v>2178</v>
      </c>
      <c r="G704" s="9">
        <v>3</v>
      </c>
      <c r="H704" s="9">
        <v>15</v>
      </c>
      <c r="I704" s="9">
        <v>32670</v>
      </c>
      <c r="J704" s="9">
        <v>0</v>
      </c>
      <c r="K704" s="9">
        <v>32670</v>
      </c>
      <c r="L704" s="9">
        <v>21780</v>
      </c>
      <c r="M704" s="9">
        <v>10890</v>
      </c>
      <c r="N704" s="26">
        <f>financials[[#This Row],[Profit]]/financials[[#This Row],[ Sales]]</f>
        <v>0.33333333333333331</v>
      </c>
      <c r="O704" s="7">
        <v>41791</v>
      </c>
      <c r="P704" s="5">
        <v>6</v>
      </c>
      <c r="Q704" s="4" t="str">
        <f>TEXT(financials[[#This Row],[Date]],"MMMM")</f>
        <v>June</v>
      </c>
      <c r="R704" s="5" t="str">
        <f>_xlfn.SWITCH(financials[[#This Row],[Month Name]],"January","Winter","February","Winter","March","Spring","April","Spring","May","Spring","June","Summer","July","Summer","August","Summer","September","Fall","October","Fall","November","Fall","December","Winter")</f>
        <v>Summer</v>
      </c>
      <c r="S704" s="13" t="s">
        <v>15</v>
      </c>
    </row>
    <row r="705" spans="2:19" x14ac:dyDescent="0.25">
      <c r="B705" s="14" t="s">
        <v>8</v>
      </c>
      <c r="C705" s="1" t="s">
        <v>19</v>
      </c>
      <c r="D705" s="4" t="s">
        <v>26</v>
      </c>
      <c r="E705" s="4" t="s">
        <v>33</v>
      </c>
      <c r="F705" s="11">
        <v>888</v>
      </c>
      <c r="G705" s="9">
        <v>3</v>
      </c>
      <c r="H705" s="9">
        <v>15</v>
      </c>
      <c r="I705" s="9">
        <v>13320</v>
      </c>
      <c r="J705" s="9">
        <v>0</v>
      </c>
      <c r="K705" s="9">
        <v>13320</v>
      </c>
      <c r="L705" s="9">
        <v>8880</v>
      </c>
      <c r="M705" s="9">
        <v>4440</v>
      </c>
      <c r="N705" s="26">
        <f>financials[[#This Row],[Profit]]/financials[[#This Row],[ Sales]]</f>
        <v>0.33333333333333331</v>
      </c>
      <c r="O705" s="7">
        <v>41791</v>
      </c>
      <c r="P705" s="5">
        <v>6</v>
      </c>
      <c r="Q705" s="4" t="str">
        <f>TEXT(financials[[#This Row],[Date]],"MMMM")</f>
        <v>June</v>
      </c>
      <c r="R705" s="5" t="str">
        <f>_xlfn.SWITCH(financials[[#This Row],[Month Name]],"January","Winter","February","Winter","March","Spring","April","Spring","May","Spring","June","Summer","July","Summer","August","Summer","September","Fall","October","Fall","November","Fall","December","Winter")</f>
        <v>Summer</v>
      </c>
      <c r="S705" s="13" t="s">
        <v>15</v>
      </c>
    </row>
    <row r="706" spans="2:19" x14ac:dyDescent="0.25">
      <c r="B706" s="14" t="s">
        <v>8</v>
      </c>
      <c r="C706" s="1" t="s">
        <v>20</v>
      </c>
      <c r="D706" s="4" t="s">
        <v>26</v>
      </c>
      <c r="E706" s="4" t="s">
        <v>33</v>
      </c>
      <c r="F706" s="11">
        <v>2470</v>
      </c>
      <c r="G706" s="9">
        <v>3</v>
      </c>
      <c r="H706" s="9">
        <v>15</v>
      </c>
      <c r="I706" s="9">
        <v>37050</v>
      </c>
      <c r="J706" s="9">
        <v>0</v>
      </c>
      <c r="K706" s="9">
        <v>37050</v>
      </c>
      <c r="L706" s="9">
        <v>24700</v>
      </c>
      <c r="M706" s="9">
        <v>12350</v>
      </c>
      <c r="N706" s="26">
        <f>financials[[#This Row],[Profit]]/financials[[#This Row],[ Sales]]</f>
        <v>0.33333333333333331</v>
      </c>
      <c r="O706" s="7">
        <v>41791</v>
      </c>
      <c r="P706" s="5">
        <v>6</v>
      </c>
      <c r="Q706" s="4" t="str">
        <f>TEXT(financials[[#This Row],[Date]],"MMMM")</f>
        <v>June</v>
      </c>
      <c r="R706" s="5" t="str">
        <f>_xlfn.SWITCH(financials[[#This Row],[Month Name]],"January","Winter","February","Winter","March","Spring","April","Spring","May","Spring","June","Summer","July","Summer","August","Summer","September","Fall","October","Fall","November","Fall","December","Winter")</f>
        <v>Summer</v>
      </c>
      <c r="S706" s="13" t="s">
        <v>15</v>
      </c>
    </row>
    <row r="707" spans="2:19" x14ac:dyDescent="0.25">
      <c r="B707" s="14" t="s">
        <v>10</v>
      </c>
      <c r="C707" s="1" t="s">
        <v>19</v>
      </c>
      <c r="D707" s="4" t="s">
        <v>26</v>
      </c>
      <c r="E707" s="4" t="s">
        <v>33</v>
      </c>
      <c r="F707" s="11">
        <v>1513</v>
      </c>
      <c r="G707" s="9">
        <v>3</v>
      </c>
      <c r="H707" s="9">
        <v>350</v>
      </c>
      <c r="I707" s="9">
        <v>529550</v>
      </c>
      <c r="J707" s="9">
        <v>0</v>
      </c>
      <c r="K707" s="9">
        <v>529550</v>
      </c>
      <c r="L707" s="9">
        <v>393380</v>
      </c>
      <c r="M707" s="9">
        <v>136170</v>
      </c>
      <c r="N707" s="26">
        <f>financials[[#This Row],[Profit]]/financials[[#This Row],[ Sales]]</f>
        <v>0.25714285714285712</v>
      </c>
      <c r="O707" s="7">
        <v>41974</v>
      </c>
      <c r="P707" s="5">
        <v>12</v>
      </c>
      <c r="Q707" s="4" t="str">
        <f>TEXT(financials[[#This Row],[Date]],"MMMM")</f>
        <v>December</v>
      </c>
      <c r="R707" s="5" t="str">
        <f>_xlfn.SWITCH(financials[[#This Row],[Month Name]],"January","Winter","February","Winter","March","Spring","April","Spring","May","Spring","June","Summer","July","Summer","August","Summer","September","Fall","October","Fall","November","Fall","December","Winter")</f>
        <v>Winter</v>
      </c>
      <c r="S707" s="13" t="s">
        <v>15</v>
      </c>
    </row>
    <row r="708" spans="2:19" x14ac:dyDescent="0.25">
      <c r="B708" s="14" t="s">
        <v>8</v>
      </c>
      <c r="C708" s="1" t="s">
        <v>19</v>
      </c>
      <c r="D708" s="4" t="s">
        <v>27</v>
      </c>
      <c r="E708" s="4" t="s">
        <v>33</v>
      </c>
      <c r="F708" s="11">
        <v>921</v>
      </c>
      <c r="G708" s="9">
        <v>5</v>
      </c>
      <c r="H708" s="9">
        <v>15</v>
      </c>
      <c r="I708" s="9">
        <v>13815</v>
      </c>
      <c r="J708" s="9">
        <v>0</v>
      </c>
      <c r="K708" s="9">
        <v>13815</v>
      </c>
      <c r="L708" s="9">
        <v>9210</v>
      </c>
      <c r="M708" s="9">
        <v>4605</v>
      </c>
      <c r="N708" s="26">
        <f>financials[[#This Row],[Profit]]/financials[[#This Row],[ Sales]]</f>
        <v>0.33333333333333331</v>
      </c>
      <c r="O708" s="7">
        <v>41699</v>
      </c>
      <c r="P708" s="5">
        <v>3</v>
      </c>
      <c r="Q708" s="4" t="str">
        <f>TEXT(financials[[#This Row],[Date]],"MMMM")</f>
        <v>March</v>
      </c>
      <c r="R708" s="5" t="str">
        <f>_xlfn.SWITCH(financials[[#This Row],[Month Name]],"January","Winter","February","Winter","March","Spring","April","Spring","May","Spring","June","Summer","July","Summer","August","Summer","September","Fall","October","Fall","November","Fall","December","Winter")</f>
        <v>Spring</v>
      </c>
      <c r="S708" s="13" t="s">
        <v>15</v>
      </c>
    </row>
    <row r="709" spans="2:19" x14ac:dyDescent="0.25">
      <c r="B709" s="14" t="s">
        <v>11</v>
      </c>
      <c r="C709" s="1" t="s">
        <v>16</v>
      </c>
      <c r="D709" s="4" t="s">
        <v>27</v>
      </c>
      <c r="E709" s="4" t="s">
        <v>33</v>
      </c>
      <c r="F709" s="11">
        <v>2518</v>
      </c>
      <c r="G709" s="9">
        <v>5</v>
      </c>
      <c r="H709" s="9">
        <v>12</v>
      </c>
      <c r="I709" s="9">
        <v>30216</v>
      </c>
      <c r="J709" s="9">
        <v>0</v>
      </c>
      <c r="K709" s="9">
        <v>30216</v>
      </c>
      <c r="L709" s="9">
        <v>7554</v>
      </c>
      <c r="M709" s="9">
        <v>22662</v>
      </c>
      <c r="N709" s="26">
        <f>financials[[#This Row],[Profit]]/financials[[#This Row],[ Sales]]</f>
        <v>0.75</v>
      </c>
      <c r="O709" s="7">
        <v>41791</v>
      </c>
      <c r="P709" s="5">
        <v>6</v>
      </c>
      <c r="Q709" s="4" t="str">
        <f>TEXT(financials[[#This Row],[Date]],"MMMM")</f>
        <v>June</v>
      </c>
      <c r="R709" s="5" t="str">
        <f>_xlfn.SWITCH(financials[[#This Row],[Month Name]],"January","Winter","February","Winter","March","Spring","April","Spring","May","Spring","June","Summer","July","Summer","August","Summer","September","Fall","October","Fall","November","Fall","December","Winter")</f>
        <v>Summer</v>
      </c>
      <c r="S709" s="13" t="s">
        <v>15</v>
      </c>
    </row>
    <row r="710" spans="2:19" x14ac:dyDescent="0.25">
      <c r="B710" s="14" t="s">
        <v>10</v>
      </c>
      <c r="C710" s="1" t="s">
        <v>18</v>
      </c>
      <c r="D710" s="4" t="s">
        <v>27</v>
      </c>
      <c r="E710" s="4" t="s">
        <v>33</v>
      </c>
      <c r="F710" s="11">
        <v>1899</v>
      </c>
      <c r="G710" s="9">
        <v>5</v>
      </c>
      <c r="H710" s="9">
        <v>20</v>
      </c>
      <c r="I710" s="9">
        <v>37980</v>
      </c>
      <c r="J710" s="9">
        <v>0</v>
      </c>
      <c r="K710" s="9">
        <v>37980</v>
      </c>
      <c r="L710" s="9">
        <v>18990</v>
      </c>
      <c r="M710" s="9">
        <v>18990</v>
      </c>
      <c r="N710" s="26">
        <f>financials[[#This Row],[Profit]]/financials[[#This Row],[ Sales]]</f>
        <v>0.5</v>
      </c>
      <c r="O710" s="7">
        <v>41791</v>
      </c>
      <c r="P710" s="5">
        <v>6</v>
      </c>
      <c r="Q710" s="4" t="str">
        <f>TEXT(financials[[#This Row],[Date]],"MMMM")</f>
        <v>June</v>
      </c>
      <c r="R710" s="5" t="str">
        <f>_xlfn.SWITCH(financials[[#This Row],[Month Name]],"January","Winter","February","Winter","March","Spring","April","Spring","May","Spring","June","Summer","July","Summer","August","Summer","September","Fall","October","Fall","November","Fall","December","Winter")</f>
        <v>Summer</v>
      </c>
      <c r="S710" s="13" t="s">
        <v>15</v>
      </c>
    </row>
    <row r="711" spans="2:19" x14ac:dyDescent="0.25">
      <c r="B711" s="14" t="s">
        <v>11</v>
      </c>
      <c r="C711" s="1" t="s">
        <v>19</v>
      </c>
      <c r="D711" s="4" t="s">
        <v>27</v>
      </c>
      <c r="E711" s="4" t="s">
        <v>33</v>
      </c>
      <c r="F711" s="11">
        <v>1545</v>
      </c>
      <c r="G711" s="9">
        <v>5</v>
      </c>
      <c r="H711" s="9">
        <v>12</v>
      </c>
      <c r="I711" s="9">
        <v>18540</v>
      </c>
      <c r="J711" s="9">
        <v>0</v>
      </c>
      <c r="K711" s="9">
        <v>18540</v>
      </c>
      <c r="L711" s="9">
        <v>4635</v>
      </c>
      <c r="M711" s="9">
        <v>13905</v>
      </c>
      <c r="N711" s="26">
        <f>financials[[#This Row],[Profit]]/financials[[#This Row],[ Sales]]</f>
        <v>0.75</v>
      </c>
      <c r="O711" s="7">
        <v>41791</v>
      </c>
      <c r="P711" s="5">
        <v>6</v>
      </c>
      <c r="Q711" s="4" t="str">
        <f>TEXT(financials[[#This Row],[Date]],"MMMM")</f>
        <v>June</v>
      </c>
      <c r="R711" s="5" t="str">
        <f>_xlfn.SWITCH(financials[[#This Row],[Month Name]],"January","Winter","February","Winter","March","Spring","April","Spring","May","Spring","June","Summer","July","Summer","August","Summer","September","Fall","October","Fall","November","Fall","December","Winter")</f>
        <v>Summer</v>
      </c>
      <c r="S711" s="13" t="s">
        <v>15</v>
      </c>
    </row>
    <row r="712" spans="2:19" x14ac:dyDescent="0.25">
      <c r="B712" s="14" t="s">
        <v>8</v>
      </c>
      <c r="C712" s="1" t="s">
        <v>20</v>
      </c>
      <c r="D712" s="4" t="s">
        <v>27</v>
      </c>
      <c r="E712" s="4" t="s">
        <v>33</v>
      </c>
      <c r="F712" s="11">
        <v>2470</v>
      </c>
      <c r="G712" s="9">
        <v>5</v>
      </c>
      <c r="H712" s="9">
        <v>15</v>
      </c>
      <c r="I712" s="9">
        <v>37050</v>
      </c>
      <c r="J712" s="9">
        <v>0</v>
      </c>
      <c r="K712" s="9">
        <v>37050</v>
      </c>
      <c r="L712" s="9">
        <v>24700</v>
      </c>
      <c r="M712" s="9">
        <v>12350</v>
      </c>
      <c r="N712" s="26">
        <f>financials[[#This Row],[Profit]]/financials[[#This Row],[ Sales]]</f>
        <v>0.33333333333333331</v>
      </c>
      <c r="O712" s="7">
        <v>41791</v>
      </c>
      <c r="P712" s="5">
        <v>6</v>
      </c>
      <c r="Q712" s="4" t="str">
        <f>TEXT(financials[[#This Row],[Date]],"MMMM")</f>
        <v>June</v>
      </c>
      <c r="R712" s="5" t="str">
        <f>_xlfn.SWITCH(financials[[#This Row],[Month Name]],"January","Winter","February","Winter","March","Spring","April","Spring","May","Spring","June","Summer","July","Summer","August","Summer","September","Fall","October","Fall","November","Fall","December","Winter")</f>
        <v>Summer</v>
      </c>
      <c r="S712" s="13" t="s">
        <v>15</v>
      </c>
    </row>
    <row r="713" spans="2:19" x14ac:dyDescent="0.25">
      <c r="B713" s="14" t="s">
        <v>9</v>
      </c>
      <c r="C713" s="1" t="s">
        <v>16</v>
      </c>
      <c r="D713" s="4" t="s">
        <v>27</v>
      </c>
      <c r="E713" s="4" t="s">
        <v>33</v>
      </c>
      <c r="F713" s="11">
        <v>2665.5</v>
      </c>
      <c r="G713" s="9">
        <v>5</v>
      </c>
      <c r="H713" s="9">
        <v>125</v>
      </c>
      <c r="I713" s="9">
        <v>333187.5</v>
      </c>
      <c r="J713" s="9">
        <v>0</v>
      </c>
      <c r="K713" s="9">
        <v>333187.5</v>
      </c>
      <c r="L713" s="9">
        <v>319860</v>
      </c>
      <c r="M713" s="9">
        <v>13327.5</v>
      </c>
      <c r="N713" s="26">
        <f>financials[[#This Row],[Profit]]/financials[[#This Row],[ Sales]]</f>
        <v>0.04</v>
      </c>
      <c r="O713" s="7">
        <v>41821</v>
      </c>
      <c r="P713" s="5">
        <v>7</v>
      </c>
      <c r="Q713" s="4" t="str">
        <f>TEXT(financials[[#This Row],[Date]],"MMMM")</f>
        <v>July</v>
      </c>
      <c r="R713" s="5" t="str">
        <f>_xlfn.SWITCH(financials[[#This Row],[Month Name]],"January","Winter","February","Winter","March","Spring","April","Spring","May","Spring","June","Summer","July","Summer","August","Summer","September","Fall","October","Fall","November","Fall","December","Winter")</f>
        <v>Summer</v>
      </c>
      <c r="S713" s="13" t="s">
        <v>15</v>
      </c>
    </row>
    <row r="714" spans="2:19" x14ac:dyDescent="0.25">
      <c r="B714" s="14" t="s">
        <v>7</v>
      </c>
      <c r="C714" s="1" t="s">
        <v>20</v>
      </c>
      <c r="D714" s="4" t="s">
        <v>27</v>
      </c>
      <c r="E714" s="4" t="s">
        <v>33</v>
      </c>
      <c r="F714" s="11">
        <v>958</v>
      </c>
      <c r="G714" s="9">
        <v>5</v>
      </c>
      <c r="H714" s="9">
        <v>300</v>
      </c>
      <c r="I714" s="9">
        <v>287400</v>
      </c>
      <c r="J714" s="9">
        <v>0</v>
      </c>
      <c r="K714" s="9">
        <v>287400</v>
      </c>
      <c r="L714" s="9">
        <v>239500</v>
      </c>
      <c r="M714" s="9">
        <v>47900</v>
      </c>
      <c r="N714" s="26">
        <f>financials[[#This Row],[Profit]]/financials[[#This Row],[ Sales]]</f>
        <v>0.16666666666666666</v>
      </c>
      <c r="O714" s="7">
        <v>41852</v>
      </c>
      <c r="P714" s="5">
        <v>8</v>
      </c>
      <c r="Q714" s="4" t="str">
        <f>TEXT(financials[[#This Row],[Date]],"MMMM")</f>
        <v>August</v>
      </c>
      <c r="R714" s="5" t="str">
        <f>_xlfn.SWITCH(financials[[#This Row],[Month Name]],"January","Winter","February","Winter","March","Spring","April","Spring","May","Spring","June","Summer","July","Summer","August","Summer","September","Fall","October","Fall","November","Fall","December","Winter")</f>
        <v>Summer</v>
      </c>
      <c r="S714" s="13" t="s">
        <v>15</v>
      </c>
    </row>
    <row r="715" spans="2:19" x14ac:dyDescent="0.25">
      <c r="B715" s="14" t="s">
        <v>10</v>
      </c>
      <c r="C715" s="1" t="s">
        <v>19</v>
      </c>
      <c r="D715" s="4" t="s">
        <v>27</v>
      </c>
      <c r="E715" s="4" t="s">
        <v>33</v>
      </c>
      <c r="F715" s="11">
        <v>2146</v>
      </c>
      <c r="G715" s="9">
        <v>5</v>
      </c>
      <c r="H715" s="9">
        <v>7</v>
      </c>
      <c r="I715" s="9">
        <v>15022</v>
      </c>
      <c r="J715" s="9">
        <v>0</v>
      </c>
      <c r="K715" s="9">
        <v>15022</v>
      </c>
      <c r="L715" s="9">
        <v>10730</v>
      </c>
      <c r="M715" s="9">
        <v>4292</v>
      </c>
      <c r="N715" s="26">
        <f>financials[[#This Row],[Profit]]/financials[[#This Row],[ Sales]]</f>
        <v>0.2857142857142857</v>
      </c>
      <c r="O715" s="7">
        <v>41883</v>
      </c>
      <c r="P715" s="5">
        <v>9</v>
      </c>
      <c r="Q715" s="4" t="str">
        <f>TEXT(financials[[#This Row],[Date]],"MMMM")</f>
        <v>September</v>
      </c>
      <c r="R715" s="5" t="str">
        <f>_xlfn.SWITCH(financials[[#This Row],[Month Name]],"January","Winter","February","Winter","March","Spring","April","Spring","May","Spring","June","Summer","July","Summer","August","Summer","September","Fall","October","Fall","November","Fall","December","Winter")</f>
        <v>Fall</v>
      </c>
      <c r="S715" s="13" t="s">
        <v>15</v>
      </c>
    </row>
    <row r="716" spans="2:19" x14ac:dyDescent="0.25">
      <c r="B716" s="14" t="s">
        <v>9</v>
      </c>
      <c r="C716" s="1" t="s">
        <v>16</v>
      </c>
      <c r="D716" s="4" t="s">
        <v>27</v>
      </c>
      <c r="E716" s="4" t="s">
        <v>33</v>
      </c>
      <c r="F716" s="11">
        <v>345</v>
      </c>
      <c r="G716" s="9">
        <v>5</v>
      </c>
      <c r="H716" s="9">
        <v>125</v>
      </c>
      <c r="I716" s="9">
        <v>43125</v>
      </c>
      <c r="J716" s="9">
        <v>0</v>
      </c>
      <c r="K716" s="9">
        <v>43125</v>
      </c>
      <c r="L716" s="9">
        <v>41400</v>
      </c>
      <c r="M716" s="9">
        <v>1725</v>
      </c>
      <c r="N716" s="26">
        <f>financials[[#This Row],[Profit]]/financials[[#This Row],[ Sales]]</f>
        <v>0.04</v>
      </c>
      <c r="O716" s="7">
        <v>41548</v>
      </c>
      <c r="P716" s="5">
        <v>10</v>
      </c>
      <c r="Q716" s="4" t="str">
        <f>TEXT(financials[[#This Row],[Date]],"MMMM")</f>
        <v>October</v>
      </c>
      <c r="R716" s="5" t="str">
        <f>_xlfn.SWITCH(financials[[#This Row],[Month Name]],"January","Winter","February","Winter","March","Spring","April","Spring","May","Spring","June","Summer","July","Summer","August","Summer","September","Fall","October","Fall","November","Fall","December","Winter")</f>
        <v>Fall</v>
      </c>
      <c r="S716" s="13" t="s">
        <v>14</v>
      </c>
    </row>
    <row r="717" spans="2:19" x14ac:dyDescent="0.25">
      <c r="B717" s="14" t="s">
        <v>8</v>
      </c>
      <c r="C717" s="1" t="s">
        <v>17</v>
      </c>
      <c r="D717" s="4" t="s">
        <v>27</v>
      </c>
      <c r="E717" s="4" t="s">
        <v>33</v>
      </c>
      <c r="F717" s="11">
        <v>615</v>
      </c>
      <c r="G717" s="9">
        <v>5</v>
      </c>
      <c r="H717" s="9">
        <v>15</v>
      </c>
      <c r="I717" s="9">
        <v>9225</v>
      </c>
      <c r="J717" s="9">
        <v>0</v>
      </c>
      <c r="K717" s="9">
        <v>9225</v>
      </c>
      <c r="L717" s="9">
        <v>6150</v>
      </c>
      <c r="M717" s="9">
        <v>3075</v>
      </c>
      <c r="N717" s="26">
        <f>financials[[#This Row],[Profit]]/financials[[#This Row],[ Sales]]</f>
        <v>0.33333333333333331</v>
      </c>
      <c r="O717" s="7">
        <v>41974</v>
      </c>
      <c r="P717" s="5">
        <v>12</v>
      </c>
      <c r="Q717" s="4" t="str">
        <f>TEXT(financials[[#This Row],[Date]],"MMMM")</f>
        <v>December</v>
      </c>
      <c r="R717" s="5" t="str">
        <f>_xlfn.SWITCH(financials[[#This Row],[Month Name]],"January","Winter","February","Winter","March","Spring","April","Spring","May","Spring","June","Summer","July","Summer","August","Summer","September","Fall","October","Fall","November","Fall","December","Winter")</f>
        <v>Winter</v>
      </c>
      <c r="S717" s="13" t="s">
        <v>15</v>
      </c>
    </row>
    <row r="718" spans="2:19" x14ac:dyDescent="0.25">
      <c r="B718" s="14" t="s">
        <v>10</v>
      </c>
      <c r="C718" s="1" t="s">
        <v>16</v>
      </c>
      <c r="D718" s="4" t="s">
        <v>28</v>
      </c>
      <c r="E718" s="4" t="s">
        <v>33</v>
      </c>
      <c r="F718" s="11">
        <v>292</v>
      </c>
      <c r="G718" s="9">
        <v>10</v>
      </c>
      <c r="H718" s="9">
        <v>20</v>
      </c>
      <c r="I718" s="9">
        <v>5840</v>
      </c>
      <c r="J718" s="9">
        <v>0</v>
      </c>
      <c r="K718" s="9">
        <v>5840</v>
      </c>
      <c r="L718" s="9">
        <v>2920</v>
      </c>
      <c r="M718" s="9">
        <v>2920</v>
      </c>
      <c r="N718" s="26">
        <f>financials[[#This Row],[Profit]]/financials[[#This Row],[ Sales]]</f>
        <v>0.5</v>
      </c>
      <c r="O718" s="7">
        <v>41671</v>
      </c>
      <c r="P718" s="5">
        <v>2</v>
      </c>
      <c r="Q718" s="4" t="str">
        <f>TEXT(financials[[#This Row],[Date]],"MMMM")</f>
        <v>February</v>
      </c>
      <c r="R718" s="5" t="str">
        <f>_xlfn.SWITCH(financials[[#This Row],[Month Name]],"January","Winter","February","Winter","March","Spring","April","Spring","May","Spring","June","Summer","July","Summer","August","Summer","September","Fall","October","Fall","November","Fall","December","Winter")</f>
        <v>Winter</v>
      </c>
      <c r="S718" s="13" t="s">
        <v>15</v>
      </c>
    </row>
    <row r="719" spans="2:19" x14ac:dyDescent="0.25">
      <c r="B719" s="14" t="s">
        <v>8</v>
      </c>
      <c r="C719" s="1" t="s">
        <v>20</v>
      </c>
      <c r="D719" s="4" t="s">
        <v>28</v>
      </c>
      <c r="E719" s="4" t="s">
        <v>33</v>
      </c>
      <c r="F719" s="11">
        <v>974</v>
      </c>
      <c r="G719" s="9">
        <v>10</v>
      </c>
      <c r="H719" s="9">
        <v>15</v>
      </c>
      <c r="I719" s="9">
        <v>14610</v>
      </c>
      <c r="J719" s="9">
        <v>0</v>
      </c>
      <c r="K719" s="9">
        <v>14610</v>
      </c>
      <c r="L719" s="9">
        <v>9740</v>
      </c>
      <c r="M719" s="9">
        <v>4870</v>
      </c>
      <c r="N719" s="26">
        <f>financials[[#This Row],[Profit]]/financials[[#This Row],[ Sales]]</f>
        <v>0.33333333333333331</v>
      </c>
      <c r="O719" s="7">
        <v>41671</v>
      </c>
      <c r="P719" s="5">
        <v>2</v>
      </c>
      <c r="Q719" s="4" t="str">
        <f>TEXT(financials[[#This Row],[Date]],"MMMM")</f>
        <v>February</v>
      </c>
      <c r="R719" s="5" t="str">
        <f>_xlfn.SWITCH(financials[[#This Row],[Month Name]],"January","Winter","February","Winter","March","Spring","April","Spring","May","Spring","June","Summer","July","Summer","August","Summer","September","Fall","October","Fall","November","Fall","December","Winter")</f>
        <v>Winter</v>
      </c>
      <c r="S719" s="13" t="s">
        <v>15</v>
      </c>
    </row>
    <row r="720" spans="2:19" x14ac:dyDescent="0.25">
      <c r="B720" s="14" t="s">
        <v>11</v>
      </c>
      <c r="C720" s="1" t="s">
        <v>16</v>
      </c>
      <c r="D720" s="4" t="s">
        <v>28</v>
      </c>
      <c r="E720" s="4" t="s">
        <v>33</v>
      </c>
      <c r="F720" s="11">
        <v>2518</v>
      </c>
      <c r="G720" s="9">
        <v>10</v>
      </c>
      <c r="H720" s="9">
        <v>12</v>
      </c>
      <c r="I720" s="9">
        <v>30216</v>
      </c>
      <c r="J720" s="9">
        <v>0</v>
      </c>
      <c r="K720" s="9">
        <v>30216</v>
      </c>
      <c r="L720" s="9">
        <v>7554</v>
      </c>
      <c r="M720" s="9">
        <v>22662</v>
      </c>
      <c r="N720" s="26">
        <f>financials[[#This Row],[Profit]]/financials[[#This Row],[ Sales]]</f>
        <v>0.75</v>
      </c>
      <c r="O720" s="7">
        <v>41791</v>
      </c>
      <c r="P720" s="5">
        <v>6</v>
      </c>
      <c r="Q720" s="4" t="str">
        <f>TEXT(financials[[#This Row],[Date]],"MMMM")</f>
        <v>June</v>
      </c>
      <c r="R720" s="5" t="str">
        <f>_xlfn.SWITCH(financials[[#This Row],[Month Name]],"January","Winter","February","Winter","March","Spring","April","Spring","May","Spring","June","Summer","July","Summer","August","Summer","September","Fall","October","Fall","November","Fall","December","Winter")</f>
        <v>Summer</v>
      </c>
      <c r="S720" s="13" t="s">
        <v>15</v>
      </c>
    </row>
    <row r="721" spans="2:19" x14ac:dyDescent="0.25">
      <c r="B721" s="14" t="s">
        <v>10</v>
      </c>
      <c r="C721" s="1" t="s">
        <v>19</v>
      </c>
      <c r="D721" s="4" t="s">
        <v>28</v>
      </c>
      <c r="E721" s="4" t="s">
        <v>33</v>
      </c>
      <c r="F721" s="11">
        <v>1006</v>
      </c>
      <c r="G721" s="9">
        <v>10</v>
      </c>
      <c r="H721" s="9">
        <v>350</v>
      </c>
      <c r="I721" s="9">
        <v>352100</v>
      </c>
      <c r="J721" s="9">
        <v>0</v>
      </c>
      <c r="K721" s="9">
        <v>352100</v>
      </c>
      <c r="L721" s="9">
        <v>261560</v>
      </c>
      <c r="M721" s="9">
        <v>90540</v>
      </c>
      <c r="N721" s="26">
        <f>financials[[#This Row],[Profit]]/financials[[#This Row],[ Sales]]</f>
        <v>0.25714285714285712</v>
      </c>
      <c r="O721" s="7">
        <v>41791</v>
      </c>
      <c r="P721" s="5">
        <v>6</v>
      </c>
      <c r="Q721" s="4" t="str">
        <f>TEXT(financials[[#This Row],[Date]],"MMMM")</f>
        <v>June</v>
      </c>
      <c r="R721" s="5" t="str">
        <f>_xlfn.SWITCH(financials[[#This Row],[Month Name]],"January","Winter","February","Winter","March","Spring","April","Spring","May","Spring","June","Summer","July","Summer","August","Summer","September","Fall","October","Fall","November","Fall","December","Winter")</f>
        <v>Summer</v>
      </c>
      <c r="S721" s="13" t="s">
        <v>15</v>
      </c>
    </row>
    <row r="722" spans="2:19" x14ac:dyDescent="0.25">
      <c r="B722" s="14" t="s">
        <v>11</v>
      </c>
      <c r="C722" s="1" t="s">
        <v>19</v>
      </c>
      <c r="D722" s="4" t="s">
        <v>28</v>
      </c>
      <c r="E722" s="4" t="s">
        <v>33</v>
      </c>
      <c r="F722" s="11">
        <v>367</v>
      </c>
      <c r="G722" s="9">
        <v>10</v>
      </c>
      <c r="H722" s="9">
        <v>12</v>
      </c>
      <c r="I722" s="9">
        <v>4404</v>
      </c>
      <c r="J722" s="9">
        <v>0</v>
      </c>
      <c r="K722" s="9">
        <v>4404</v>
      </c>
      <c r="L722" s="9">
        <v>1101</v>
      </c>
      <c r="M722" s="9">
        <v>3303</v>
      </c>
      <c r="N722" s="26">
        <f>financials[[#This Row],[Profit]]/financials[[#This Row],[ Sales]]</f>
        <v>0.75</v>
      </c>
      <c r="O722" s="7">
        <v>41821</v>
      </c>
      <c r="P722" s="5">
        <v>7</v>
      </c>
      <c r="Q722" s="4" t="str">
        <f>TEXT(financials[[#This Row],[Date]],"MMMM")</f>
        <v>July</v>
      </c>
      <c r="R722" s="5" t="str">
        <f>_xlfn.SWITCH(financials[[#This Row],[Month Name]],"January","Winter","February","Winter","March","Spring","April","Spring","May","Spring","June","Summer","July","Summer","August","Summer","September","Fall","October","Fall","November","Fall","December","Winter")</f>
        <v>Summer</v>
      </c>
      <c r="S722" s="13" t="s">
        <v>15</v>
      </c>
    </row>
    <row r="723" spans="2:19" x14ac:dyDescent="0.25">
      <c r="B723" s="14" t="s">
        <v>10</v>
      </c>
      <c r="C723" s="1" t="s">
        <v>20</v>
      </c>
      <c r="D723" s="4" t="s">
        <v>28</v>
      </c>
      <c r="E723" s="4" t="s">
        <v>33</v>
      </c>
      <c r="F723" s="11">
        <v>883</v>
      </c>
      <c r="G723" s="9">
        <v>10</v>
      </c>
      <c r="H723" s="9">
        <v>7</v>
      </c>
      <c r="I723" s="9">
        <v>6181</v>
      </c>
      <c r="J723" s="9">
        <v>0</v>
      </c>
      <c r="K723" s="9">
        <v>6181</v>
      </c>
      <c r="L723" s="9">
        <v>4415</v>
      </c>
      <c r="M723" s="9">
        <v>1766</v>
      </c>
      <c r="N723" s="26">
        <f>financials[[#This Row],[Profit]]/financials[[#This Row],[ Sales]]</f>
        <v>0.2857142857142857</v>
      </c>
      <c r="O723" s="7">
        <v>41852</v>
      </c>
      <c r="P723" s="5">
        <v>8</v>
      </c>
      <c r="Q723" s="4" t="str">
        <f>TEXT(financials[[#This Row],[Date]],"MMMM")</f>
        <v>August</v>
      </c>
      <c r="R723" s="5" t="str">
        <f>_xlfn.SWITCH(financials[[#This Row],[Month Name]],"January","Winter","February","Winter","March","Spring","April","Spring","May","Spring","June","Summer","July","Summer","August","Summer","September","Fall","October","Fall","November","Fall","December","Winter")</f>
        <v>Summer</v>
      </c>
      <c r="S723" s="13" t="s">
        <v>15</v>
      </c>
    </row>
    <row r="724" spans="2:19" x14ac:dyDescent="0.25">
      <c r="B724" s="14" t="s">
        <v>8</v>
      </c>
      <c r="C724" s="1" t="s">
        <v>18</v>
      </c>
      <c r="D724" s="4" t="s">
        <v>28</v>
      </c>
      <c r="E724" s="4" t="s">
        <v>33</v>
      </c>
      <c r="F724" s="11">
        <v>549</v>
      </c>
      <c r="G724" s="9">
        <v>10</v>
      </c>
      <c r="H724" s="9">
        <v>15</v>
      </c>
      <c r="I724" s="9">
        <v>8235</v>
      </c>
      <c r="J724" s="9">
        <v>0</v>
      </c>
      <c r="K724" s="9">
        <v>8235</v>
      </c>
      <c r="L724" s="9">
        <v>5490</v>
      </c>
      <c r="M724" s="9">
        <v>2745</v>
      </c>
      <c r="N724" s="26">
        <f>financials[[#This Row],[Profit]]/financials[[#This Row],[ Sales]]</f>
        <v>0.33333333333333331</v>
      </c>
      <c r="O724" s="7">
        <v>41518</v>
      </c>
      <c r="P724" s="5">
        <v>9</v>
      </c>
      <c r="Q724" s="4" t="str">
        <f>TEXT(financials[[#This Row],[Date]],"MMMM")</f>
        <v>September</v>
      </c>
      <c r="R724" s="5" t="str">
        <f>_xlfn.SWITCH(financials[[#This Row],[Month Name]],"January","Winter","February","Winter","March","Spring","April","Spring","May","Spring","June","Summer","July","Summer","August","Summer","September","Fall","October","Fall","November","Fall","December","Winter")</f>
        <v>Fall</v>
      </c>
      <c r="S724" s="13" t="s">
        <v>14</v>
      </c>
    </row>
    <row r="725" spans="2:19" x14ac:dyDescent="0.25">
      <c r="B725" s="14" t="s">
        <v>7</v>
      </c>
      <c r="C725" s="1" t="s">
        <v>20</v>
      </c>
      <c r="D725" s="4" t="s">
        <v>28</v>
      </c>
      <c r="E725" s="4" t="s">
        <v>33</v>
      </c>
      <c r="F725" s="11">
        <v>788</v>
      </c>
      <c r="G725" s="9">
        <v>10</v>
      </c>
      <c r="H725" s="9">
        <v>300</v>
      </c>
      <c r="I725" s="9">
        <v>236400</v>
      </c>
      <c r="J725" s="9">
        <v>0</v>
      </c>
      <c r="K725" s="9">
        <v>236400</v>
      </c>
      <c r="L725" s="9">
        <v>197000</v>
      </c>
      <c r="M725" s="9">
        <v>39400</v>
      </c>
      <c r="N725" s="26">
        <f>financials[[#This Row],[Profit]]/financials[[#This Row],[ Sales]]</f>
        <v>0.16666666666666666</v>
      </c>
      <c r="O725" s="7">
        <v>41518</v>
      </c>
      <c r="P725" s="5">
        <v>9</v>
      </c>
      <c r="Q725" s="4" t="str">
        <f>TEXT(financials[[#This Row],[Date]],"MMMM")</f>
        <v>September</v>
      </c>
      <c r="R725" s="5" t="str">
        <f>_xlfn.SWITCH(financials[[#This Row],[Month Name]],"January","Winter","February","Winter","March","Spring","April","Spring","May","Spring","June","Summer","July","Summer","August","Summer","September","Fall","October","Fall","November","Fall","December","Winter")</f>
        <v>Fall</v>
      </c>
      <c r="S725" s="13" t="s">
        <v>14</v>
      </c>
    </row>
    <row r="726" spans="2:19" x14ac:dyDescent="0.25">
      <c r="B726" s="14" t="s">
        <v>8</v>
      </c>
      <c r="C726" s="1" t="s">
        <v>20</v>
      </c>
      <c r="D726" s="4" t="s">
        <v>28</v>
      </c>
      <c r="E726" s="4" t="s">
        <v>33</v>
      </c>
      <c r="F726" s="11">
        <v>2472</v>
      </c>
      <c r="G726" s="9">
        <v>10</v>
      </c>
      <c r="H726" s="9">
        <v>15</v>
      </c>
      <c r="I726" s="9">
        <v>37080</v>
      </c>
      <c r="J726" s="9">
        <v>0</v>
      </c>
      <c r="K726" s="9">
        <v>37080</v>
      </c>
      <c r="L726" s="9">
        <v>24720</v>
      </c>
      <c r="M726" s="9">
        <v>12360</v>
      </c>
      <c r="N726" s="26">
        <f>financials[[#This Row],[Profit]]/financials[[#This Row],[ Sales]]</f>
        <v>0.33333333333333331</v>
      </c>
      <c r="O726" s="7">
        <v>41883</v>
      </c>
      <c r="P726" s="5">
        <v>9</v>
      </c>
      <c r="Q726" s="4" t="str">
        <f>TEXT(financials[[#This Row],[Date]],"MMMM")</f>
        <v>September</v>
      </c>
      <c r="R726" s="5" t="str">
        <f>_xlfn.SWITCH(financials[[#This Row],[Month Name]],"January","Winter","February","Winter","March","Spring","April","Spring","May","Spring","June","Summer","July","Summer","August","Summer","September","Fall","October","Fall","November","Fall","December","Winter")</f>
        <v>Fall</v>
      </c>
      <c r="S726" s="13" t="s">
        <v>15</v>
      </c>
    </row>
    <row r="727" spans="2:19" x14ac:dyDescent="0.25">
      <c r="B727" s="14" t="s">
        <v>10</v>
      </c>
      <c r="C727" s="1" t="s">
        <v>17</v>
      </c>
      <c r="D727" s="4" t="s">
        <v>28</v>
      </c>
      <c r="E727" s="4" t="s">
        <v>33</v>
      </c>
      <c r="F727" s="11">
        <v>1143</v>
      </c>
      <c r="G727" s="9">
        <v>10</v>
      </c>
      <c r="H727" s="9">
        <v>7</v>
      </c>
      <c r="I727" s="9">
        <v>8001</v>
      </c>
      <c r="J727" s="9">
        <v>0</v>
      </c>
      <c r="K727" s="9">
        <v>8001</v>
      </c>
      <c r="L727" s="9">
        <v>5715</v>
      </c>
      <c r="M727" s="9">
        <v>2286</v>
      </c>
      <c r="N727" s="26">
        <f>financials[[#This Row],[Profit]]/financials[[#This Row],[ Sales]]</f>
        <v>0.2857142857142857</v>
      </c>
      <c r="O727" s="7">
        <v>41913</v>
      </c>
      <c r="P727" s="5">
        <v>10</v>
      </c>
      <c r="Q727" s="4" t="str">
        <f>TEXT(financials[[#This Row],[Date]],"MMMM")</f>
        <v>October</v>
      </c>
      <c r="R727" s="5" t="str">
        <f>_xlfn.SWITCH(financials[[#This Row],[Month Name]],"January","Winter","February","Winter","March","Spring","April","Spring","May","Spring","June","Summer","July","Summer","August","Summer","September","Fall","October","Fall","November","Fall","December","Winter")</f>
        <v>Fall</v>
      </c>
      <c r="S727" s="13" t="s">
        <v>15</v>
      </c>
    </row>
    <row r="728" spans="2:19" x14ac:dyDescent="0.25">
      <c r="B728" s="14" t="s">
        <v>10</v>
      </c>
      <c r="C728" s="1" t="s">
        <v>16</v>
      </c>
      <c r="D728" s="4" t="s">
        <v>28</v>
      </c>
      <c r="E728" s="4" t="s">
        <v>33</v>
      </c>
      <c r="F728" s="11">
        <v>1725</v>
      </c>
      <c r="G728" s="9">
        <v>10</v>
      </c>
      <c r="H728" s="9">
        <v>350</v>
      </c>
      <c r="I728" s="9">
        <v>603750</v>
      </c>
      <c r="J728" s="9">
        <v>0</v>
      </c>
      <c r="K728" s="9">
        <v>603750</v>
      </c>
      <c r="L728" s="9">
        <v>448500</v>
      </c>
      <c r="M728" s="9">
        <v>155250</v>
      </c>
      <c r="N728" s="26">
        <f>financials[[#This Row],[Profit]]/financials[[#This Row],[ Sales]]</f>
        <v>0.25714285714285712</v>
      </c>
      <c r="O728" s="7">
        <v>41579</v>
      </c>
      <c r="P728" s="5">
        <v>11</v>
      </c>
      <c r="Q728" s="4" t="str">
        <f>TEXT(financials[[#This Row],[Date]],"MMMM")</f>
        <v>November</v>
      </c>
      <c r="R728" s="5" t="str">
        <f>_xlfn.SWITCH(financials[[#This Row],[Month Name]],"January","Winter","February","Winter","March","Spring","April","Spring","May","Spring","June","Summer","July","Summer","August","Summer","September","Fall","October","Fall","November","Fall","December","Winter")</f>
        <v>Fall</v>
      </c>
      <c r="S728" s="13" t="s">
        <v>14</v>
      </c>
    </row>
    <row r="729" spans="2:19" x14ac:dyDescent="0.25">
      <c r="B729" s="14" t="s">
        <v>11</v>
      </c>
      <c r="C729" s="1" t="s">
        <v>17</v>
      </c>
      <c r="D729" s="4" t="s">
        <v>28</v>
      </c>
      <c r="E729" s="4" t="s">
        <v>33</v>
      </c>
      <c r="F729" s="11">
        <v>912</v>
      </c>
      <c r="G729" s="9">
        <v>10</v>
      </c>
      <c r="H729" s="9">
        <v>12</v>
      </c>
      <c r="I729" s="9">
        <v>10944</v>
      </c>
      <c r="J729" s="9">
        <v>0</v>
      </c>
      <c r="K729" s="9">
        <v>10944</v>
      </c>
      <c r="L729" s="9">
        <v>2736</v>
      </c>
      <c r="M729" s="9">
        <v>8208</v>
      </c>
      <c r="N729" s="26">
        <f>financials[[#This Row],[Profit]]/financials[[#This Row],[ Sales]]</f>
        <v>0.75</v>
      </c>
      <c r="O729" s="7">
        <v>41579</v>
      </c>
      <c r="P729" s="5">
        <v>11</v>
      </c>
      <c r="Q729" s="4" t="str">
        <f>TEXT(financials[[#This Row],[Date]],"MMMM")</f>
        <v>November</v>
      </c>
      <c r="R729" s="5" t="str">
        <f>_xlfn.SWITCH(financials[[#This Row],[Month Name]],"January","Winter","February","Winter","March","Spring","April","Spring","May","Spring","June","Summer","July","Summer","August","Summer","September","Fall","October","Fall","November","Fall","December","Winter")</f>
        <v>Fall</v>
      </c>
      <c r="S729" s="13" t="s">
        <v>14</v>
      </c>
    </row>
    <row r="730" spans="2:19" x14ac:dyDescent="0.25">
      <c r="B730" s="14" t="s">
        <v>8</v>
      </c>
      <c r="C730" s="1" t="s">
        <v>16</v>
      </c>
      <c r="D730" s="4" t="s">
        <v>28</v>
      </c>
      <c r="E730" s="4" t="s">
        <v>33</v>
      </c>
      <c r="F730" s="11">
        <v>2152</v>
      </c>
      <c r="G730" s="9">
        <v>10</v>
      </c>
      <c r="H730" s="9">
        <v>15</v>
      </c>
      <c r="I730" s="9">
        <v>32280</v>
      </c>
      <c r="J730" s="9">
        <v>0</v>
      </c>
      <c r="K730" s="9">
        <v>32280</v>
      </c>
      <c r="L730" s="9">
        <v>21520</v>
      </c>
      <c r="M730" s="9">
        <v>10760</v>
      </c>
      <c r="N730" s="26">
        <f>financials[[#This Row],[Profit]]/financials[[#This Row],[ Sales]]</f>
        <v>0.33333333333333331</v>
      </c>
      <c r="O730" s="7">
        <v>41609</v>
      </c>
      <c r="P730" s="5">
        <v>12</v>
      </c>
      <c r="Q730" s="4" t="str">
        <f>TEXT(financials[[#This Row],[Date]],"MMMM")</f>
        <v>December</v>
      </c>
      <c r="R730" s="5" t="str">
        <f>_xlfn.SWITCH(financials[[#This Row],[Month Name]],"January","Winter","February","Winter","March","Spring","April","Spring","May","Spring","June","Summer","July","Summer","August","Summer","September","Fall","October","Fall","November","Fall","December","Winter")</f>
        <v>Winter</v>
      </c>
      <c r="S730" s="13" t="s">
        <v>14</v>
      </c>
    </row>
    <row r="731" spans="2:19" x14ac:dyDescent="0.25">
      <c r="B731" s="14" t="s">
        <v>10</v>
      </c>
      <c r="C731" s="1" t="s">
        <v>16</v>
      </c>
      <c r="D731" s="4" t="s">
        <v>28</v>
      </c>
      <c r="E731" s="4" t="s">
        <v>33</v>
      </c>
      <c r="F731" s="11">
        <v>1817</v>
      </c>
      <c r="G731" s="9">
        <v>10</v>
      </c>
      <c r="H731" s="9">
        <v>20</v>
      </c>
      <c r="I731" s="9">
        <v>36340</v>
      </c>
      <c r="J731" s="9">
        <v>0</v>
      </c>
      <c r="K731" s="9">
        <v>36340</v>
      </c>
      <c r="L731" s="9">
        <v>18170</v>
      </c>
      <c r="M731" s="9">
        <v>18170</v>
      </c>
      <c r="N731" s="26">
        <f>financials[[#This Row],[Profit]]/financials[[#This Row],[ Sales]]</f>
        <v>0.5</v>
      </c>
      <c r="O731" s="7">
        <v>41974</v>
      </c>
      <c r="P731" s="5">
        <v>12</v>
      </c>
      <c r="Q731" s="4" t="str">
        <f>TEXT(financials[[#This Row],[Date]],"MMMM")</f>
        <v>December</v>
      </c>
      <c r="R731" s="5" t="str">
        <f>_xlfn.SWITCH(financials[[#This Row],[Month Name]],"January","Winter","February","Winter","March","Spring","April","Spring","May","Spring","June","Summer","July","Summer","August","Summer","September","Fall","October","Fall","November","Fall","December","Winter")</f>
        <v>Winter</v>
      </c>
      <c r="S731" s="13" t="s">
        <v>15</v>
      </c>
    </row>
    <row r="732" spans="2:19" x14ac:dyDescent="0.25">
      <c r="B732" s="14" t="s">
        <v>10</v>
      </c>
      <c r="C732" s="1" t="s">
        <v>19</v>
      </c>
      <c r="D732" s="4" t="s">
        <v>28</v>
      </c>
      <c r="E732" s="4" t="s">
        <v>33</v>
      </c>
      <c r="F732" s="11">
        <v>1513</v>
      </c>
      <c r="G732" s="9">
        <v>10</v>
      </c>
      <c r="H732" s="9">
        <v>350</v>
      </c>
      <c r="I732" s="9">
        <v>529550</v>
      </c>
      <c r="J732" s="9">
        <v>0</v>
      </c>
      <c r="K732" s="9">
        <v>529550</v>
      </c>
      <c r="L732" s="9">
        <v>393380</v>
      </c>
      <c r="M732" s="9">
        <v>136170</v>
      </c>
      <c r="N732" s="26">
        <f>financials[[#This Row],[Profit]]/financials[[#This Row],[ Sales]]</f>
        <v>0.25714285714285712</v>
      </c>
      <c r="O732" s="7">
        <v>41974</v>
      </c>
      <c r="P732" s="5">
        <v>12</v>
      </c>
      <c r="Q732" s="4" t="str">
        <f>TEXT(financials[[#This Row],[Date]],"MMMM")</f>
        <v>December</v>
      </c>
      <c r="R732" s="5" t="str">
        <f>_xlfn.SWITCH(financials[[#This Row],[Month Name]],"January","Winter","February","Winter","March","Spring","April","Spring","May","Spring","June","Summer","July","Summer","August","Summer","September","Fall","October","Fall","November","Fall","December","Winter")</f>
        <v>Winter</v>
      </c>
      <c r="S732" s="13" t="s">
        <v>15</v>
      </c>
    </row>
    <row r="733" spans="2:19" x14ac:dyDescent="0.25">
      <c r="B733" s="14" t="s">
        <v>10</v>
      </c>
      <c r="C733" s="1" t="s">
        <v>20</v>
      </c>
      <c r="D733" s="4" t="s">
        <v>29</v>
      </c>
      <c r="E733" s="4" t="s">
        <v>33</v>
      </c>
      <c r="F733" s="11">
        <v>1493</v>
      </c>
      <c r="G733" s="9">
        <v>120</v>
      </c>
      <c r="H733" s="9">
        <v>7</v>
      </c>
      <c r="I733" s="9">
        <v>10451</v>
      </c>
      <c r="J733" s="9">
        <v>0</v>
      </c>
      <c r="K733" s="9">
        <v>10451</v>
      </c>
      <c r="L733" s="9">
        <v>7465</v>
      </c>
      <c r="M733" s="9">
        <v>2986</v>
      </c>
      <c r="N733" s="26">
        <f>financials[[#This Row],[Profit]]/financials[[#This Row],[ Sales]]</f>
        <v>0.2857142857142857</v>
      </c>
      <c r="O733" s="7">
        <v>41640</v>
      </c>
      <c r="P733" s="5">
        <v>1</v>
      </c>
      <c r="Q733" s="4" t="str">
        <f>TEXT(financials[[#This Row],[Date]],"MMMM")</f>
        <v>January</v>
      </c>
      <c r="R733" s="5" t="str">
        <f>_xlfn.SWITCH(financials[[#This Row],[Month Name]],"January","Winter","February","Winter","March","Spring","April","Spring","May","Spring","June","Summer","July","Summer","August","Summer","September","Fall","October","Fall","November","Fall","December","Winter")</f>
        <v>Winter</v>
      </c>
      <c r="S733" s="13" t="s">
        <v>15</v>
      </c>
    </row>
    <row r="734" spans="2:19" x14ac:dyDescent="0.25">
      <c r="B734" s="14" t="s">
        <v>9</v>
      </c>
      <c r="C734" s="1" t="s">
        <v>18</v>
      </c>
      <c r="D734" s="4" t="s">
        <v>29</v>
      </c>
      <c r="E734" s="4" t="s">
        <v>33</v>
      </c>
      <c r="F734" s="11">
        <v>1804</v>
      </c>
      <c r="G734" s="9">
        <v>120</v>
      </c>
      <c r="H734" s="9">
        <v>125</v>
      </c>
      <c r="I734" s="9">
        <v>225500</v>
      </c>
      <c r="J734" s="9">
        <v>0</v>
      </c>
      <c r="K734" s="9">
        <v>225500</v>
      </c>
      <c r="L734" s="9">
        <v>216480</v>
      </c>
      <c r="M734" s="9">
        <v>9020</v>
      </c>
      <c r="N734" s="26">
        <f>financials[[#This Row],[Profit]]/financials[[#This Row],[ Sales]]</f>
        <v>0.04</v>
      </c>
      <c r="O734" s="7">
        <v>41671</v>
      </c>
      <c r="P734" s="5">
        <v>2</v>
      </c>
      <c r="Q734" s="4" t="str">
        <f>TEXT(financials[[#This Row],[Date]],"MMMM")</f>
        <v>February</v>
      </c>
      <c r="R734" s="5" t="str">
        <f>_xlfn.SWITCH(financials[[#This Row],[Month Name]],"January","Winter","February","Winter","March","Spring","April","Spring","May","Spring","June","Summer","July","Summer","August","Summer","September","Fall","October","Fall","November","Fall","December","Winter")</f>
        <v>Winter</v>
      </c>
      <c r="S734" s="13" t="s">
        <v>15</v>
      </c>
    </row>
    <row r="735" spans="2:19" x14ac:dyDescent="0.25">
      <c r="B735" s="14" t="s">
        <v>11</v>
      </c>
      <c r="C735" s="1" t="s">
        <v>19</v>
      </c>
      <c r="D735" s="4" t="s">
        <v>29</v>
      </c>
      <c r="E735" s="4" t="s">
        <v>33</v>
      </c>
      <c r="F735" s="11">
        <v>2161</v>
      </c>
      <c r="G735" s="9">
        <v>120</v>
      </c>
      <c r="H735" s="9">
        <v>12</v>
      </c>
      <c r="I735" s="9">
        <v>25932</v>
      </c>
      <c r="J735" s="9">
        <v>0</v>
      </c>
      <c r="K735" s="9">
        <v>25932</v>
      </c>
      <c r="L735" s="9">
        <v>6483</v>
      </c>
      <c r="M735" s="9">
        <v>19449</v>
      </c>
      <c r="N735" s="26">
        <f>financials[[#This Row],[Profit]]/financials[[#This Row],[ Sales]]</f>
        <v>0.75</v>
      </c>
      <c r="O735" s="7">
        <v>41699</v>
      </c>
      <c r="P735" s="5">
        <v>3</v>
      </c>
      <c r="Q735" s="4" t="str">
        <f>TEXT(financials[[#This Row],[Date]],"MMMM")</f>
        <v>March</v>
      </c>
      <c r="R735" s="5" t="str">
        <f>_xlfn.SWITCH(financials[[#This Row],[Month Name]],"January","Winter","February","Winter","March","Spring","April","Spring","May","Spring","June","Summer","July","Summer","August","Summer","September","Fall","October","Fall","November","Fall","December","Winter")</f>
        <v>Spring</v>
      </c>
      <c r="S735" s="13" t="s">
        <v>15</v>
      </c>
    </row>
    <row r="736" spans="2:19" x14ac:dyDescent="0.25">
      <c r="B736" s="14" t="s">
        <v>10</v>
      </c>
      <c r="C736" s="1" t="s">
        <v>19</v>
      </c>
      <c r="D736" s="4" t="s">
        <v>29</v>
      </c>
      <c r="E736" s="4" t="s">
        <v>33</v>
      </c>
      <c r="F736" s="11">
        <v>1006</v>
      </c>
      <c r="G736" s="9">
        <v>120</v>
      </c>
      <c r="H736" s="9">
        <v>350</v>
      </c>
      <c r="I736" s="9">
        <v>352100</v>
      </c>
      <c r="J736" s="9">
        <v>0</v>
      </c>
      <c r="K736" s="9">
        <v>352100</v>
      </c>
      <c r="L736" s="9">
        <v>261560</v>
      </c>
      <c r="M736" s="9">
        <v>90540</v>
      </c>
      <c r="N736" s="26">
        <f>financials[[#This Row],[Profit]]/financials[[#This Row],[ Sales]]</f>
        <v>0.25714285714285712</v>
      </c>
      <c r="O736" s="7">
        <v>41791</v>
      </c>
      <c r="P736" s="5">
        <v>6</v>
      </c>
      <c r="Q736" s="4" t="str">
        <f>TEXT(financials[[#This Row],[Date]],"MMMM")</f>
        <v>June</v>
      </c>
      <c r="R736" s="5" t="str">
        <f>_xlfn.SWITCH(financials[[#This Row],[Month Name]],"January","Winter","February","Winter","March","Spring","April","Spring","May","Spring","June","Summer","July","Summer","August","Summer","September","Fall","October","Fall","November","Fall","December","Winter")</f>
        <v>Summer</v>
      </c>
      <c r="S736" s="13" t="s">
        <v>15</v>
      </c>
    </row>
    <row r="737" spans="2:19" x14ac:dyDescent="0.25">
      <c r="B737" s="14" t="s">
        <v>11</v>
      </c>
      <c r="C737" s="1" t="s">
        <v>19</v>
      </c>
      <c r="D737" s="4" t="s">
        <v>29</v>
      </c>
      <c r="E737" s="4" t="s">
        <v>33</v>
      </c>
      <c r="F737" s="11">
        <v>1545</v>
      </c>
      <c r="G737" s="9">
        <v>120</v>
      </c>
      <c r="H737" s="9">
        <v>12</v>
      </c>
      <c r="I737" s="9">
        <v>18540</v>
      </c>
      <c r="J737" s="9">
        <v>0</v>
      </c>
      <c r="K737" s="9">
        <v>18540</v>
      </c>
      <c r="L737" s="9">
        <v>4635</v>
      </c>
      <c r="M737" s="9">
        <v>13905</v>
      </c>
      <c r="N737" s="26">
        <f>financials[[#This Row],[Profit]]/financials[[#This Row],[ Sales]]</f>
        <v>0.75</v>
      </c>
      <c r="O737" s="7">
        <v>41791</v>
      </c>
      <c r="P737" s="5">
        <v>6</v>
      </c>
      <c r="Q737" s="4" t="str">
        <f>TEXT(financials[[#This Row],[Date]],"MMMM")</f>
        <v>June</v>
      </c>
      <c r="R737" s="5" t="str">
        <f>_xlfn.SWITCH(financials[[#This Row],[Month Name]],"January","Winter","February","Winter","March","Spring","April","Spring","May","Spring","June","Summer","July","Summer","August","Summer","September","Fall","October","Fall","November","Fall","December","Winter")</f>
        <v>Summer</v>
      </c>
      <c r="S737" s="13" t="s">
        <v>15</v>
      </c>
    </row>
    <row r="738" spans="2:19" x14ac:dyDescent="0.25">
      <c r="B738" s="14" t="s">
        <v>9</v>
      </c>
      <c r="C738" s="1" t="s">
        <v>17</v>
      </c>
      <c r="D738" s="4" t="s">
        <v>29</v>
      </c>
      <c r="E738" s="4" t="s">
        <v>33</v>
      </c>
      <c r="F738" s="11">
        <v>2821</v>
      </c>
      <c r="G738" s="9">
        <v>120</v>
      </c>
      <c r="H738" s="9">
        <v>125</v>
      </c>
      <c r="I738" s="9">
        <v>352625</v>
      </c>
      <c r="J738" s="9">
        <v>0</v>
      </c>
      <c r="K738" s="9">
        <v>352625</v>
      </c>
      <c r="L738" s="9">
        <v>338520</v>
      </c>
      <c r="M738" s="9">
        <v>14105</v>
      </c>
      <c r="N738" s="26">
        <f>financials[[#This Row],[Profit]]/financials[[#This Row],[ Sales]]</f>
        <v>0.04</v>
      </c>
      <c r="O738" s="7">
        <v>41852</v>
      </c>
      <c r="P738" s="5">
        <v>8</v>
      </c>
      <c r="Q738" s="4" t="str">
        <f>TEXT(financials[[#This Row],[Date]],"MMMM")</f>
        <v>August</v>
      </c>
      <c r="R738" s="5" t="str">
        <f>_xlfn.SWITCH(financials[[#This Row],[Month Name]],"January","Winter","February","Winter","March","Spring","April","Spring","May","Spring","June","Summer","July","Summer","August","Summer","September","Fall","October","Fall","November","Fall","December","Winter")</f>
        <v>Summer</v>
      </c>
      <c r="S738" s="13" t="s">
        <v>15</v>
      </c>
    </row>
    <row r="739" spans="2:19" x14ac:dyDescent="0.25">
      <c r="B739" s="14" t="s">
        <v>9</v>
      </c>
      <c r="C739" s="1" t="s">
        <v>16</v>
      </c>
      <c r="D739" s="4" t="s">
        <v>29</v>
      </c>
      <c r="E739" s="4" t="s">
        <v>33</v>
      </c>
      <c r="F739" s="11">
        <v>345</v>
      </c>
      <c r="G739" s="9">
        <v>120</v>
      </c>
      <c r="H739" s="9">
        <v>125</v>
      </c>
      <c r="I739" s="9">
        <v>43125</v>
      </c>
      <c r="J739" s="9">
        <v>0</v>
      </c>
      <c r="K739" s="9">
        <v>43125</v>
      </c>
      <c r="L739" s="9">
        <v>41400</v>
      </c>
      <c r="M739" s="9">
        <v>1725</v>
      </c>
      <c r="N739" s="26">
        <f>financials[[#This Row],[Profit]]/financials[[#This Row],[ Sales]]</f>
        <v>0.04</v>
      </c>
      <c r="O739" s="7">
        <v>41548</v>
      </c>
      <c r="P739" s="5">
        <v>10</v>
      </c>
      <c r="Q739" s="4" t="str">
        <f>TEXT(financials[[#This Row],[Date]],"MMMM")</f>
        <v>October</v>
      </c>
      <c r="R739" s="5" t="str">
        <f>_xlfn.SWITCH(financials[[#This Row],[Month Name]],"January","Winter","February","Winter","March","Spring","April","Spring","May","Spring","June","Summer","July","Summer","August","Summer","September","Fall","October","Fall","November","Fall","December","Winter")</f>
        <v>Fall</v>
      </c>
      <c r="S739" s="13" t="s">
        <v>14</v>
      </c>
    </row>
    <row r="740" spans="2:19" x14ac:dyDescent="0.25">
      <c r="B740" s="14" t="s">
        <v>7</v>
      </c>
      <c r="C740" s="1" t="s">
        <v>16</v>
      </c>
      <c r="D740" s="4" t="s">
        <v>30</v>
      </c>
      <c r="E740" s="4" t="s">
        <v>33</v>
      </c>
      <c r="F740" s="11">
        <v>2001</v>
      </c>
      <c r="G740" s="9">
        <v>250</v>
      </c>
      <c r="H740" s="9">
        <v>300</v>
      </c>
      <c r="I740" s="9">
        <v>600300</v>
      </c>
      <c r="J740" s="9">
        <v>0</v>
      </c>
      <c r="K740" s="9">
        <v>600300</v>
      </c>
      <c r="L740" s="9">
        <v>500250</v>
      </c>
      <c r="M740" s="9">
        <v>100050</v>
      </c>
      <c r="N740" s="26">
        <f>financials[[#This Row],[Profit]]/financials[[#This Row],[ Sales]]</f>
        <v>0.16666666666666666</v>
      </c>
      <c r="O740" s="7">
        <v>41671</v>
      </c>
      <c r="P740" s="5">
        <v>2</v>
      </c>
      <c r="Q740" s="4" t="str">
        <f>TEXT(financials[[#This Row],[Date]],"MMMM")</f>
        <v>February</v>
      </c>
      <c r="R740" s="5" t="str">
        <f>_xlfn.SWITCH(financials[[#This Row],[Month Name]],"January","Winter","February","Winter","March","Spring","April","Spring","May","Spring","June","Summer","July","Summer","August","Summer","September","Fall","October","Fall","November","Fall","December","Winter")</f>
        <v>Winter</v>
      </c>
      <c r="S740" s="13" t="s">
        <v>15</v>
      </c>
    </row>
    <row r="741" spans="2:19" x14ac:dyDescent="0.25">
      <c r="B741" s="14" t="s">
        <v>11</v>
      </c>
      <c r="C741" s="1" t="s">
        <v>19</v>
      </c>
      <c r="D741" s="4" t="s">
        <v>30</v>
      </c>
      <c r="E741" s="4" t="s">
        <v>33</v>
      </c>
      <c r="F741" s="11">
        <v>2838</v>
      </c>
      <c r="G741" s="9">
        <v>250</v>
      </c>
      <c r="H741" s="9">
        <v>12</v>
      </c>
      <c r="I741" s="9">
        <v>34056</v>
      </c>
      <c r="J741" s="9">
        <v>0</v>
      </c>
      <c r="K741" s="9">
        <v>34056</v>
      </c>
      <c r="L741" s="9">
        <v>8514</v>
      </c>
      <c r="M741" s="9">
        <v>25542</v>
      </c>
      <c r="N741" s="26">
        <f>financials[[#This Row],[Profit]]/financials[[#This Row],[ Sales]]</f>
        <v>0.75</v>
      </c>
      <c r="O741" s="7">
        <v>41730</v>
      </c>
      <c r="P741" s="5">
        <v>4</v>
      </c>
      <c r="Q741" s="4" t="str">
        <f>TEXT(financials[[#This Row],[Date]],"MMMM")</f>
        <v>April</v>
      </c>
      <c r="R741" s="5" t="str">
        <f>_xlfn.SWITCH(financials[[#This Row],[Month Name]],"January","Winter","February","Winter","March","Spring","April","Spring","May","Spring","June","Summer","July","Summer","August","Summer","September","Fall","October","Fall","November","Fall","December","Winter")</f>
        <v>Spring</v>
      </c>
      <c r="S741" s="13" t="s">
        <v>15</v>
      </c>
    </row>
    <row r="742" spans="2:19" x14ac:dyDescent="0.25">
      <c r="B742" s="14" t="s">
        <v>8</v>
      </c>
      <c r="C742" s="1" t="s">
        <v>18</v>
      </c>
      <c r="D742" s="4" t="s">
        <v>30</v>
      </c>
      <c r="E742" s="4" t="s">
        <v>33</v>
      </c>
      <c r="F742" s="11">
        <v>2178</v>
      </c>
      <c r="G742" s="9">
        <v>250</v>
      </c>
      <c r="H742" s="9">
        <v>15</v>
      </c>
      <c r="I742" s="9">
        <v>32670</v>
      </c>
      <c r="J742" s="9">
        <v>0</v>
      </c>
      <c r="K742" s="9">
        <v>32670</v>
      </c>
      <c r="L742" s="9">
        <v>21780</v>
      </c>
      <c r="M742" s="9">
        <v>10890</v>
      </c>
      <c r="N742" s="26">
        <f>financials[[#This Row],[Profit]]/financials[[#This Row],[ Sales]]</f>
        <v>0.33333333333333331</v>
      </c>
      <c r="O742" s="7">
        <v>41791</v>
      </c>
      <c r="P742" s="5">
        <v>6</v>
      </c>
      <c r="Q742" s="4" t="str">
        <f>TEXT(financials[[#This Row],[Date]],"MMMM")</f>
        <v>June</v>
      </c>
      <c r="R742" s="5" t="str">
        <f>_xlfn.SWITCH(financials[[#This Row],[Month Name]],"January","Winter","February","Winter","March","Spring","April","Spring","May","Spring","June","Summer","July","Summer","August","Summer","September","Fall","October","Fall","November","Fall","December","Winter")</f>
        <v>Summer</v>
      </c>
      <c r="S742" s="13" t="s">
        <v>15</v>
      </c>
    </row>
    <row r="743" spans="2:19" x14ac:dyDescent="0.25">
      <c r="B743" s="14" t="s">
        <v>8</v>
      </c>
      <c r="C743" s="1" t="s">
        <v>19</v>
      </c>
      <c r="D743" s="4" t="s">
        <v>30</v>
      </c>
      <c r="E743" s="4" t="s">
        <v>33</v>
      </c>
      <c r="F743" s="11">
        <v>888</v>
      </c>
      <c r="G743" s="9">
        <v>250</v>
      </c>
      <c r="H743" s="9">
        <v>15</v>
      </c>
      <c r="I743" s="9">
        <v>13320</v>
      </c>
      <c r="J743" s="9">
        <v>0</v>
      </c>
      <c r="K743" s="9">
        <v>13320</v>
      </c>
      <c r="L743" s="9">
        <v>8880</v>
      </c>
      <c r="M743" s="9">
        <v>4440</v>
      </c>
      <c r="N743" s="26">
        <f>financials[[#This Row],[Profit]]/financials[[#This Row],[ Sales]]</f>
        <v>0.33333333333333331</v>
      </c>
      <c r="O743" s="7">
        <v>41791</v>
      </c>
      <c r="P743" s="5">
        <v>6</v>
      </c>
      <c r="Q743" s="4" t="str">
        <f>TEXT(financials[[#This Row],[Date]],"MMMM")</f>
        <v>June</v>
      </c>
      <c r="R743" s="5" t="str">
        <f>_xlfn.SWITCH(financials[[#This Row],[Month Name]],"January","Winter","February","Winter","March","Spring","April","Spring","May","Spring","June","Summer","July","Summer","August","Summer","September","Fall","October","Fall","November","Fall","December","Winter")</f>
        <v>Summer</v>
      </c>
      <c r="S743" s="13" t="s">
        <v>15</v>
      </c>
    </row>
    <row r="744" spans="2:19" x14ac:dyDescent="0.25">
      <c r="B744" s="14" t="s">
        <v>10</v>
      </c>
      <c r="C744" s="1" t="s">
        <v>18</v>
      </c>
      <c r="D744" s="4" t="s">
        <v>30</v>
      </c>
      <c r="E744" s="4" t="s">
        <v>33</v>
      </c>
      <c r="F744" s="11">
        <v>1527</v>
      </c>
      <c r="G744" s="9">
        <v>250</v>
      </c>
      <c r="H744" s="9">
        <v>350</v>
      </c>
      <c r="I744" s="9">
        <v>534450</v>
      </c>
      <c r="J744" s="9">
        <v>0</v>
      </c>
      <c r="K744" s="9">
        <v>534450</v>
      </c>
      <c r="L744" s="9">
        <v>397020</v>
      </c>
      <c r="M744" s="9">
        <v>137430</v>
      </c>
      <c r="N744" s="26">
        <f>financials[[#This Row],[Profit]]/financials[[#This Row],[ Sales]]</f>
        <v>0.25714285714285712</v>
      </c>
      <c r="O744" s="7">
        <v>41518</v>
      </c>
      <c r="P744" s="5">
        <v>9</v>
      </c>
      <c r="Q744" s="4" t="str">
        <f>TEXT(financials[[#This Row],[Date]],"MMMM")</f>
        <v>September</v>
      </c>
      <c r="R744" s="5" t="str">
        <f>_xlfn.SWITCH(financials[[#This Row],[Month Name]],"January","Winter","February","Winter","March","Spring","April","Spring","May","Spring","June","Summer","July","Summer","August","Summer","September","Fall","October","Fall","November","Fall","December","Winter")</f>
        <v>Fall</v>
      </c>
      <c r="S744" s="13" t="s">
        <v>14</v>
      </c>
    </row>
    <row r="745" spans="2:19" x14ac:dyDescent="0.25">
      <c r="B745" s="14" t="s">
        <v>7</v>
      </c>
      <c r="C745" s="1" t="s">
        <v>18</v>
      </c>
      <c r="D745" s="4" t="s">
        <v>30</v>
      </c>
      <c r="E745" s="4" t="s">
        <v>33</v>
      </c>
      <c r="F745" s="11">
        <v>2151</v>
      </c>
      <c r="G745" s="9">
        <v>250</v>
      </c>
      <c r="H745" s="9">
        <v>300</v>
      </c>
      <c r="I745" s="9">
        <v>645300</v>
      </c>
      <c r="J745" s="9">
        <v>0</v>
      </c>
      <c r="K745" s="9">
        <v>645300</v>
      </c>
      <c r="L745" s="9">
        <v>537750</v>
      </c>
      <c r="M745" s="9">
        <v>107550</v>
      </c>
      <c r="N745" s="26">
        <f>financials[[#This Row],[Profit]]/financials[[#This Row],[ Sales]]</f>
        <v>0.16666666666666666</v>
      </c>
      <c r="O745" s="7">
        <v>41883</v>
      </c>
      <c r="P745" s="5">
        <v>9</v>
      </c>
      <c r="Q745" s="4" t="str">
        <f>TEXT(financials[[#This Row],[Date]],"MMMM")</f>
        <v>September</v>
      </c>
      <c r="R745" s="5" t="str">
        <f>_xlfn.SWITCH(financials[[#This Row],[Month Name]],"January","Winter","February","Winter","March","Spring","April","Spring","May","Spring","June","Summer","July","Summer","August","Summer","September","Fall","October","Fall","November","Fall","December","Winter")</f>
        <v>Fall</v>
      </c>
      <c r="S745" s="13" t="s">
        <v>15</v>
      </c>
    </row>
    <row r="746" spans="2:19" x14ac:dyDescent="0.25">
      <c r="B746" s="14" t="s">
        <v>10</v>
      </c>
      <c r="C746" s="1" t="s">
        <v>16</v>
      </c>
      <c r="D746" s="4" t="s">
        <v>30</v>
      </c>
      <c r="E746" s="4" t="s">
        <v>33</v>
      </c>
      <c r="F746" s="11">
        <v>1817</v>
      </c>
      <c r="G746" s="9">
        <v>250</v>
      </c>
      <c r="H746" s="9">
        <v>20</v>
      </c>
      <c r="I746" s="9">
        <v>36340</v>
      </c>
      <c r="J746" s="9">
        <v>0</v>
      </c>
      <c r="K746" s="9">
        <v>36340</v>
      </c>
      <c r="L746" s="9">
        <v>18170</v>
      </c>
      <c r="M746" s="9">
        <v>18170</v>
      </c>
      <c r="N746" s="26">
        <f>financials[[#This Row],[Profit]]/financials[[#This Row],[ Sales]]</f>
        <v>0.5</v>
      </c>
      <c r="O746" s="7">
        <v>41974</v>
      </c>
      <c r="P746" s="5">
        <v>12</v>
      </c>
      <c r="Q746" s="4" t="str">
        <f>TEXT(financials[[#This Row],[Date]],"MMMM")</f>
        <v>December</v>
      </c>
      <c r="R746" s="5" t="str">
        <f>_xlfn.SWITCH(financials[[#This Row],[Month Name]],"January","Winter","February","Winter","March","Spring","April","Spring","May","Spring","June","Summer","July","Summer","August","Summer","September","Fall","October","Fall","November","Fall","December","Winter")</f>
        <v>Winter</v>
      </c>
      <c r="S746" s="13" t="s">
        <v>15</v>
      </c>
    </row>
    <row r="747" spans="2:19" x14ac:dyDescent="0.25">
      <c r="B747" s="14" t="s">
        <v>10</v>
      </c>
      <c r="C747" s="1" t="s">
        <v>18</v>
      </c>
      <c r="D747" s="4" t="s">
        <v>31</v>
      </c>
      <c r="E747" s="4" t="s">
        <v>33</v>
      </c>
      <c r="F747" s="11">
        <v>2750</v>
      </c>
      <c r="G747" s="9">
        <v>260</v>
      </c>
      <c r="H747" s="9">
        <v>350</v>
      </c>
      <c r="I747" s="9">
        <v>962500</v>
      </c>
      <c r="J747" s="9">
        <v>0</v>
      </c>
      <c r="K747" s="9">
        <v>962500</v>
      </c>
      <c r="L747" s="9">
        <v>715000</v>
      </c>
      <c r="M747" s="9">
        <v>247500</v>
      </c>
      <c r="N747" s="26">
        <f>financials[[#This Row],[Profit]]/financials[[#This Row],[ Sales]]</f>
        <v>0.25714285714285712</v>
      </c>
      <c r="O747" s="7">
        <v>41671</v>
      </c>
      <c r="P747" s="5">
        <v>2</v>
      </c>
      <c r="Q747" s="4" t="str">
        <f>TEXT(financials[[#This Row],[Date]],"MMMM")</f>
        <v>February</v>
      </c>
      <c r="R747" s="5" t="str">
        <f>_xlfn.SWITCH(financials[[#This Row],[Month Name]],"January","Winter","February","Winter","March","Spring","April","Spring","May","Spring","June","Summer","July","Summer","August","Summer","September","Fall","October","Fall","November","Fall","December","Winter")</f>
        <v>Winter</v>
      </c>
      <c r="S747" s="13" t="s">
        <v>15</v>
      </c>
    </row>
    <row r="748" spans="2:19" x14ac:dyDescent="0.25">
      <c r="B748" s="14" t="s">
        <v>11</v>
      </c>
      <c r="C748" s="1" t="s">
        <v>17</v>
      </c>
      <c r="D748" s="4" t="s">
        <v>31</v>
      </c>
      <c r="E748" s="4" t="s">
        <v>33</v>
      </c>
      <c r="F748" s="11">
        <v>1953</v>
      </c>
      <c r="G748" s="9">
        <v>260</v>
      </c>
      <c r="H748" s="9">
        <v>12</v>
      </c>
      <c r="I748" s="9">
        <v>23436</v>
      </c>
      <c r="J748" s="9">
        <v>0</v>
      </c>
      <c r="K748" s="9">
        <v>23436</v>
      </c>
      <c r="L748" s="9">
        <v>5859</v>
      </c>
      <c r="M748" s="9">
        <v>17577</v>
      </c>
      <c r="N748" s="26">
        <f>financials[[#This Row],[Profit]]/financials[[#This Row],[ Sales]]</f>
        <v>0.75</v>
      </c>
      <c r="O748" s="7">
        <v>41730</v>
      </c>
      <c r="P748" s="5">
        <v>4</v>
      </c>
      <c r="Q748" s="4" t="str">
        <f>TEXT(financials[[#This Row],[Date]],"MMMM")</f>
        <v>April</v>
      </c>
      <c r="R748" s="5" t="str">
        <f>_xlfn.SWITCH(financials[[#This Row],[Month Name]],"January","Winter","February","Winter","March","Spring","April","Spring","May","Spring","June","Summer","July","Summer","August","Summer","September","Fall","October","Fall","November","Fall","December","Winter")</f>
        <v>Spring</v>
      </c>
      <c r="S748" s="13" t="s">
        <v>15</v>
      </c>
    </row>
    <row r="749" spans="2:19" x14ac:dyDescent="0.25">
      <c r="B749" s="14" t="s">
        <v>9</v>
      </c>
      <c r="C749" s="1" t="s">
        <v>19</v>
      </c>
      <c r="D749" s="4" t="s">
        <v>31</v>
      </c>
      <c r="E749" s="4" t="s">
        <v>33</v>
      </c>
      <c r="F749" s="11">
        <v>4219.5</v>
      </c>
      <c r="G749" s="9">
        <v>260</v>
      </c>
      <c r="H749" s="9">
        <v>125</v>
      </c>
      <c r="I749" s="9">
        <v>527437.5</v>
      </c>
      <c r="J749" s="9">
        <v>0</v>
      </c>
      <c r="K749" s="9">
        <v>527437.5</v>
      </c>
      <c r="L749" s="9">
        <v>506340</v>
      </c>
      <c r="M749" s="9">
        <v>21097.5</v>
      </c>
      <c r="N749" s="26">
        <f>financials[[#This Row],[Profit]]/financials[[#This Row],[ Sales]]</f>
        <v>0.04</v>
      </c>
      <c r="O749" s="7">
        <v>41730</v>
      </c>
      <c r="P749" s="5">
        <v>4</v>
      </c>
      <c r="Q749" s="4" t="str">
        <f>TEXT(financials[[#This Row],[Date]],"MMMM")</f>
        <v>April</v>
      </c>
      <c r="R749" s="5" t="str">
        <f>_xlfn.SWITCH(financials[[#This Row],[Month Name]],"January","Winter","February","Winter","March","Spring","April","Spring","May","Spring","June","Summer","July","Summer","August","Summer","September","Fall","October","Fall","November","Fall","December","Winter")</f>
        <v>Spring</v>
      </c>
      <c r="S749" s="13" t="s">
        <v>15</v>
      </c>
    </row>
    <row r="750" spans="2:19" x14ac:dyDescent="0.25">
      <c r="B750" s="14" t="s">
        <v>10</v>
      </c>
      <c r="C750" s="1" t="s">
        <v>18</v>
      </c>
      <c r="D750" s="4" t="s">
        <v>31</v>
      </c>
      <c r="E750" s="4" t="s">
        <v>33</v>
      </c>
      <c r="F750" s="11">
        <v>1899</v>
      </c>
      <c r="G750" s="9">
        <v>260</v>
      </c>
      <c r="H750" s="9">
        <v>20</v>
      </c>
      <c r="I750" s="9">
        <v>37980</v>
      </c>
      <c r="J750" s="9">
        <v>0</v>
      </c>
      <c r="K750" s="9">
        <v>37980</v>
      </c>
      <c r="L750" s="9">
        <v>18990</v>
      </c>
      <c r="M750" s="9">
        <v>18990</v>
      </c>
      <c r="N750" s="26">
        <f>financials[[#This Row],[Profit]]/financials[[#This Row],[ Sales]]</f>
        <v>0.5</v>
      </c>
      <c r="O750" s="7">
        <v>41791</v>
      </c>
      <c r="P750" s="5">
        <v>6</v>
      </c>
      <c r="Q750" s="4" t="str">
        <f>TEXT(financials[[#This Row],[Date]],"MMMM")</f>
        <v>June</v>
      </c>
      <c r="R750" s="5" t="str">
        <f>_xlfn.SWITCH(financials[[#This Row],[Month Name]],"January","Winter","February","Winter","March","Spring","April","Spring","May","Spring","June","Summer","July","Summer","August","Summer","September","Fall","October","Fall","November","Fall","December","Winter")</f>
        <v>Summer</v>
      </c>
      <c r="S750" s="13" t="s">
        <v>15</v>
      </c>
    </row>
    <row r="751" spans="2:19" x14ac:dyDescent="0.25">
      <c r="B751" s="14" t="s">
        <v>10</v>
      </c>
      <c r="C751" s="1" t="s">
        <v>19</v>
      </c>
      <c r="D751" s="4" t="s">
        <v>31</v>
      </c>
      <c r="E751" s="4" t="s">
        <v>33</v>
      </c>
      <c r="F751" s="11">
        <v>1686</v>
      </c>
      <c r="G751" s="9">
        <v>260</v>
      </c>
      <c r="H751" s="9">
        <v>7</v>
      </c>
      <c r="I751" s="9">
        <v>11802</v>
      </c>
      <c r="J751" s="9">
        <v>0</v>
      </c>
      <c r="K751" s="9">
        <v>11802</v>
      </c>
      <c r="L751" s="9">
        <v>8430</v>
      </c>
      <c r="M751" s="9">
        <v>3372</v>
      </c>
      <c r="N751" s="26">
        <f>financials[[#This Row],[Profit]]/financials[[#This Row],[ Sales]]</f>
        <v>0.2857142857142857</v>
      </c>
      <c r="O751" s="7">
        <v>41821</v>
      </c>
      <c r="P751" s="5">
        <v>7</v>
      </c>
      <c r="Q751" s="4" t="str">
        <f>TEXT(financials[[#This Row],[Date]],"MMMM")</f>
        <v>July</v>
      </c>
      <c r="R751" s="5" t="str">
        <f>_xlfn.SWITCH(financials[[#This Row],[Month Name]],"January","Winter","February","Winter","March","Spring","April","Spring","May","Spring","June","Summer","July","Summer","August","Summer","September","Fall","October","Fall","November","Fall","December","Winter")</f>
        <v>Summer</v>
      </c>
      <c r="S751" s="13" t="s">
        <v>15</v>
      </c>
    </row>
    <row r="752" spans="2:19" x14ac:dyDescent="0.25">
      <c r="B752" s="14" t="s">
        <v>11</v>
      </c>
      <c r="C752" s="1" t="s">
        <v>17</v>
      </c>
      <c r="D752" s="4" t="s">
        <v>31</v>
      </c>
      <c r="E752" s="4" t="s">
        <v>33</v>
      </c>
      <c r="F752" s="11">
        <v>2141</v>
      </c>
      <c r="G752" s="9">
        <v>260</v>
      </c>
      <c r="H752" s="9">
        <v>12</v>
      </c>
      <c r="I752" s="9">
        <v>25692</v>
      </c>
      <c r="J752" s="9">
        <v>0</v>
      </c>
      <c r="K752" s="9">
        <v>25692</v>
      </c>
      <c r="L752" s="9">
        <v>6423</v>
      </c>
      <c r="M752" s="9">
        <v>19269</v>
      </c>
      <c r="N752" s="26">
        <f>financials[[#This Row],[Profit]]/financials[[#This Row],[ Sales]]</f>
        <v>0.75</v>
      </c>
      <c r="O752" s="7">
        <v>41852</v>
      </c>
      <c r="P752" s="5">
        <v>8</v>
      </c>
      <c r="Q752" s="4" t="str">
        <f>TEXT(financials[[#This Row],[Date]],"MMMM")</f>
        <v>August</v>
      </c>
      <c r="R752" s="5" t="str">
        <f>_xlfn.SWITCH(financials[[#This Row],[Month Name]],"January","Winter","February","Winter","March","Spring","April","Spring","May","Spring","June","Summer","July","Summer","August","Summer","September","Fall","October","Fall","November","Fall","December","Winter")</f>
        <v>Summer</v>
      </c>
      <c r="S752" s="13" t="s">
        <v>15</v>
      </c>
    </row>
    <row r="753" spans="2:19" x14ac:dyDescent="0.25">
      <c r="B753" s="14" t="s">
        <v>10</v>
      </c>
      <c r="C753" s="1" t="s">
        <v>17</v>
      </c>
      <c r="D753" s="4" t="s">
        <v>31</v>
      </c>
      <c r="E753" s="4" t="s">
        <v>33</v>
      </c>
      <c r="F753" s="11">
        <v>1143</v>
      </c>
      <c r="G753" s="9">
        <v>260</v>
      </c>
      <c r="H753" s="9">
        <v>7</v>
      </c>
      <c r="I753" s="9">
        <v>8001</v>
      </c>
      <c r="J753" s="9">
        <v>0</v>
      </c>
      <c r="K753" s="9">
        <v>8001</v>
      </c>
      <c r="L753" s="9">
        <v>5715</v>
      </c>
      <c r="M753" s="9">
        <v>2286</v>
      </c>
      <c r="N753" s="26">
        <f>financials[[#This Row],[Profit]]/financials[[#This Row],[ Sales]]</f>
        <v>0.2857142857142857</v>
      </c>
      <c r="O753" s="7">
        <v>41913</v>
      </c>
      <c r="P753" s="5">
        <v>10</v>
      </c>
      <c r="Q753" s="4" t="str">
        <f>TEXT(financials[[#This Row],[Date]],"MMMM")</f>
        <v>October</v>
      </c>
      <c r="R753" s="5" t="str">
        <f>_xlfn.SWITCH(financials[[#This Row],[Month Name]],"January","Winter","February","Winter","March","Spring","April","Spring","May","Spring","June","Summer","July","Summer","August","Summer","September","Fall","October","Fall","November","Fall","December","Winter")</f>
        <v>Fall</v>
      </c>
      <c r="S753" s="13" t="s">
        <v>15</v>
      </c>
    </row>
    <row r="754" spans="2:19" x14ac:dyDescent="0.25">
      <c r="B754" s="14" t="s">
        <v>8</v>
      </c>
      <c r="C754" s="1" t="s">
        <v>17</v>
      </c>
      <c r="D754" s="4" t="s">
        <v>31</v>
      </c>
      <c r="E754" s="4" t="s">
        <v>33</v>
      </c>
      <c r="F754" s="11">
        <v>615</v>
      </c>
      <c r="G754" s="9">
        <v>260</v>
      </c>
      <c r="H754" s="9">
        <v>15</v>
      </c>
      <c r="I754" s="9">
        <v>9225</v>
      </c>
      <c r="J754" s="9">
        <v>0</v>
      </c>
      <c r="K754" s="9">
        <v>9225</v>
      </c>
      <c r="L754" s="9">
        <v>6150</v>
      </c>
      <c r="M754" s="9">
        <v>3075</v>
      </c>
      <c r="N754" s="26">
        <f>financials[[#This Row],[Profit]]/financials[[#This Row],[ Sales]]</f>
        <v>0.33333333333333331</v>
      </c>
      <c r="O754" s="7">
        <v>41974</v>
      </c>
      <c r="P754" s="5">
        <v>12</v>
      </c>
      <c r="Q754" s="4" t="str">
        <f>TEXT(financials[[#This Row],[Date]],"MMMM")</f>
        <v>December</v>
      </c>
      <c r="R754" s="5" t="str">
        <f>_xlfn.SWITCH(financials[[#This Row],[Month Name]],"January","Winter","February","Winter","March","Spring","April","Spring","May","Spring","June","Summer","July","Summer","August","Summer","September","Fall","October","Fall","November","Fall","December","Winter")</f>
        <v>Winter</v>
      </c>
      <c r="S754" s="13" t="s">
        <v>15</v>
      </c>
    </row>
    <row r="755" spans="2:19" x14ac:dyDescent="0.25">
      <c r="B755" s="14" t="s">
        <v>10</v>
      </c>
      <c r="C755" s="1" t="s">
        <v>18</v>
      </c>
      <c r="D755" s="4" t="s">
        <v>28</v>
      </c>
      <c r="E755" s="4" t="s">
        <v>34</v>
      </c>
      <c r="F755" s="11">
        <v>3945</v>
      </c>
      <c r="G755" s="9">
        <v>10</v>
      </c>
      <c r="H755" s="9">
        <v>7</v>
      </c>
      <c r="I755" s="9">
        <v>27615</v>
      </c>
      <c r="J755" s="9">
        <v>276.14999999999998</v>
      </c>
      <c r="K755" s="9">
        <v>27338.850000000002</v>
      </c>
      <c r="L755" s="9">
        <v>19725</v>
      </c>
      <c r="M755" s="9">
        <v>7613.8500000000022</v>
      </c>
      <c r="N755" s="26">
        <f>financials[[#This Row],[Profit]]/financials[[#This Row],[ Sales]]</f>
        <v>0.27849927849927858</v>
      </c>
      <c r="O755" s="7">
        <v>41640</v>
      </c>
      <c r="P755" s="5">
        <v>1</v>
      </c>
      <c r="Q755" s="4" t="str">
        <f>TEXT(financials[[#This Row],[Date]],"MMMM")</f>
        <v>January</v>
      </c>
      <c r="R755" s="5" t="str">
        <f>_xlfn.SWITCH(financials[[#This Row],[Month Name]],"January","Winter","February","Winter","March","Spring","April","Spring","May","Spring","June","Summer","July","Summer","August","Summer","September","Fall","October","Fall","November","Fall","December","Winter")</f>
        <v>Winter</v>
      </c>
      <c r="S755" s="13" t="s">
        <v>15</v>
      </c>
    </row>
    <row r="756" spans="2:19" x14ac:dyDescent="0.25">
      <c r="B756" s="14" t="s">
        <v>8</v>
      </c>
      <c r="C756" s="1" t="s">
        <v>18</v>
      </c>
      <c r="D756" s="4" t="s">
        <v>28</v>
      </c>
      <c r="E756" s="4" t="s">
        <v>34</v>
      </c>
      <c r="F756" s="11">
        <v>2296</v>
      </c>
      <c r="G756" s="9">
        <v>10</v>
      </c>
      <c r="H756" s="9">
        <v>15</v>
      </c>
      <c r="I756" s="9">
        <v>34440</v>
      </c>
      <c r="J756" s="9">
        <v>344.4</v>
      </c>
      <c r="K756" s="9">
        <v>34095.599999999999</v>
      </c>
      <c r="L756" s="9">
        <v>22960</v>
      </c>
      <c r="M756" s="9">
        <v>11135.599999999999</v>
      </c>
      <c r="N756" s="26">
        <f>financials[[#This Row],[Profit]]/financials[[#This Row],[ Sales]]</f>
        <v>0.32659932659932656</v>
      </c>
      <c r="O756" s="7">
        <v>41671</v>
      </c>
      <c r="P756" s="5">
        <v>2</v>
      </c>
      <c r="Q756" s="4" t="str">
        <f>TEXT(financials[[#This Row],[Date]],"MMMM")</f>
        <v>February</v>
      </c>
      <c r="R756" s="5" t="str">
        <f>_xlfn.SWITCH(financials[[#This Row],[Month Name]],"January","Winter","February","Winter","March","Spring","April","Spring","May","Spring","June","Summer","July","Summer","August","Summer","September","Fall","October","Fall","November","Fall","December","Winter")</f>
        <v>Winter</v>
      </c>
      <c r="S756" s="13" t="s">
        <v>15</v>
      </c>
    </row>
    <row r="757" spans="2:19" x14ac:dyDescent="0.25">
      <c r="B757" s="14" t="s">
        <v>10</v>
      </c>
      <c r="C757" s="1" t="s">
        <v>18</v>
      </c>
      <c r="D757" s="4" t="s">
        <v>28</v>
      </c>
      <c r="E757" s="4" t="s">
        <v>34</v>
      </c>
      <c r="F757" s="11">
        <v>1030</v>
      </c>
      <c r="G757" s="9">
        <v>10</v>
      </c>
      <c r="H757" s="9">
        <v>7</v>
      </c>
      <c r="I757" s="9">
        <v>7210</v>
      </c>
      <c r="J757" s="9">
        <v>72.099999999999994</v>
      </c>
      <c r="K757" s="9">
        <v>7137.9</v>
      </c>
      <c r="L757" s="9">
        <v>5150</v>
      </c>
      <c r="M757" s="9">
        <v>1987.8999999999996</v>
      </c>
      <c r="N757" s="26">
        <f>financials[[#This Row],[Profit]]/financials[[#This Row],[ Sales]]</f>
        <v>0.27849927849927847</v>
      </c>
      <c r="O757" s="7">
        <v>41760</v>
      </c>
      <c r="P757" s="5">
        <v>5</v>
      </c>
      <c r="Q757" s="4" t="str">
        <f>TEXT(financials[[#This Row],[Date]],"MMMM")</f>
        <v>May</v>
      </c>
      <c r="R757" s="5" t="str">
        <f>_xlfn.SWITCH(financials[[#This Row],[Month Name]],"January","Winter","February","Winter","March","Spring","April","Spring","May","Spring","June","Summer","July","Summer","August","Summer","September","Fall","October","Fall","November","Fall","December","Winter")</f>
        <v>Spring</v>
      </c>
      <c r="S757" s="13" t="s">
        <v>15</v>
      </c>
    </row>
    <row r="758" spans="2:19" x14ac:dyDescent="0.25">
      <c r="B758" s="14" t="s">
        <v>10</v>
      </c>
      <c r="C758" s="1" t="s">
        <v>18</v>
      </c>
      <c r="D758" s="4" t="s">
        <v>29</v>
      </c>
      <c r="E758" s="4" t="s">
        <v>34</v>
      </c>
      <c r="F758" s="11">
        <v>639</v>
      </c>
      <c r="G758" s="9">
        <v>120</v>
      </c>
      <c r="H758" s="9">
        <v>7</v>
      </c>
      <c r="I758" s="9">
        <v>4473</v>
      </c>
      <c r="J758" s="9">
        <v>44.73</v>
      </c>
      <c r="K758" s="9">
        <v>4428.2700000000004</v>
      </c>
      <c r="L758" s="9">
        <v>3195</v>
      </c>
      <c r="M758" s="9">
        <v>1233.2700000000004</v>
      </c>
      <c r="N758" s="26">
        <f>financials[[#This Row],[Profit]]/financials[[#This Row],[ Sales]]</f>
        <v>0.27849927849927858</v>
      </c>
      <c r="O758" s="7">
        <v>41944</v>
      </c>
      <c r="P758" s="5">
        <v>11</v>
      </c>
      <c r="Q758" s="4" t="str">
        <f>TEXT(financials[[#This Row],[Date]],"MMMM")</f>
        <v>November</v>
      </c>
      <c r="R758" s="5" t="str">
        <f>_xlfn.SWITCH(financials[[#This Row],[Month Name]],"January","Winter","February","Winter","March","Spring","April","Spring","May","Spring","June","Summer","July","Summer","August","Summer","September","Fall","October","Fall","November","Fall","December","Winter")</f>
        <v>Fall</v>
      </c>
      <c r="S758" s="13" t="s">
        <v>15</v>
      </c>
    </row>
    <row r="759" spans="2:19" x14ac:dyDescent="0.25">
      <c r="B759" s="14" t="s">
        <v>10</v>
      </c>
      <c r="C759" s="1" t="s">
        <v>16</v>
      </c>
      <c r="D759" s="4" t="s">
        <v>30</v>
      </c>
      <c r="E759" s="4" t="s">
        <v>34</v>
      </c>
      <c r="F759" s="11">
        <v>1326</v>
      </c>
      <c r="G759" s="9">
        <v>250</v>
      </c>
      <c r="H759" s="9">
        <v>7</v>
      </c>
      <c r="I759" s="9">
        <v>9282</v>
      </c>
      <c r="J759" s="9">
        <v>92.82</v>
      </c>
      <c r="K759" s="9">
        <v>9189.18</v>
      </c>
      <c r="L759" s="9">
        <v>6630</v>
      </c>
      <c r="M759" s="9">
        <v>2559.1800000000003</v>
      </c>
      <c r="N759" s="26">
        <f>financials[[#This Row],[Profit]]/financials[[#This Row],[ Sales]]</f>
        <v>0.27849927849927852</v>
      </c>
      <c r="O759" s="7">
        <v>41699</v>
      </c>
      <c r="P759" s="5">
        <v>3</v>
      </c>
      <c r="Q759" s="4" t="str">
        <f>TEXT(financials[[#This Row],[Date]],"MMMM")</f>
        <v>March</v>
      </c>
      <c r="R759" s="5" t="str">
        <f>_xlfn.SWITCH(financials[[#This Row],[Month Name]],"January","Winter","February","Winter","March","Spring","April","Spring","May","Spring","June","Summer","July","Summer","August","Summer","September","Fall","October","Fall","November","Fall","December","Winter")</f>
        <v>Spring</v>
      </c>
      <c r="S759" s="13" t="s">
        <v>15</v>
      </c>
    </row>
    <row r="760" spans="2:19" x14ac:dyDescent="0.25">
      <c r="B760" s="14" t="s">
        <v>11</v>
      </c>
      <c r="C760" s="1" t="s">
        <v>17</v>
      </c>
      <c r="D760" s="4" t="s">
        <v>26</v>
      </c>
      <c r="E760" s="4" t="s">
        <v>34</v>
      </c>
      <c r="F760" s="11">
        <v>1858</v>
      </c>
      <c r="G760" s="9">
        <v>3</v>
      </c>
      <c r="H760" s="9">
        <v>12</v>
      </c>
      <c r="I760" s="9">
        <v>22296</v>
      </c>
      <c r="J760" s="9">
        <v>222.96</v>
      </c>
      <c r="K760" s="9">
        <v>22073.040000000001</v>
      </c>
      <c r="L760" s="9">
        <v>5574</v>
      </c>
      <c r="M760" s="9">
        <v>16499.04</v>
      </c>
      <c r="N760" s="26">
        <f>financials[[#This Row],[Profit]]/financials[[#This Row],[ Sales]]</f>
        <v>0.74747474747474751</v>
      </c>
      <c r="O760" s="7">
        <v>41671</v>
      </c>
      <c r="P760" s="5">
        <v>2</v>
      </c>
      <c r="Q760" s="4" t="str">
        <f>TEXT(financials[[#This Row],[Date]],"MMMM")</f>
        <v>February</v>
      </c>
      <c r="R760" s="5" t="str">
        <f>_xlfn.SWITCH(financials[[#This Row],[Month Name]],"January","Winter","February","Winter","March","Spring","April","Spring","May","Spring","June","Summer","July","Summer","August","Summer","September","Fall","October","Fall","November","Fall","December","Winter")</f>
        <v>Winter</v>
      </c>
      <c r="S760" s="13" t="s">
        <v>15</v>
      </c>
    </row>
    <row r="761" spans="2:19" x14ac:dyDescent="0.25">
      <c r="B761" s="14" t="s">
        <v>10</v>
      </c>
      <c r="C761" s="1" t="s">
        <v>20</v>
      </c>
      <c r="D761" s="4" t="s">
        <v>26</v>
      </c>
      <c r="E761" s="4" t="s">
        <v>34</v>
      </c>
      <c r="F761" s="11">
        <v>1210</v>
      </c>
      <c r="G761" s="9">
        <v>3</v>
      </c>
      <c r="H761" s="9">
        <v>350</v>
      </c>
      <c r="I761" s="9">
        <v>423500</v>
      </c>
      <c r="J761" s="9">
        <v>4235</v>
      </c>
      <c r="K761" s="9">
        <v>419265</v>
      </c>
      <c r="L761" s="9">
        <v>314600</v>
      </c>
      <c r="M761" s="9">
        <v>104665</v>
      </c>
      <c r="N761" s="26">
        <f>financials[[#This Row],[Profit]]/financials[[#This Row],[ Sales]]</f>
        <v>0.24963924963924963</v>
      </c>
      <c r="O761" s="7">
        <v>41699</v>
      </c>
      <c r="P761" s="5">
        <v>3</v>
      </c>
      <c r="Q761" s="4" t="str">
        <f>TEXT(financials[[#This Row],[Date]],"MMMM")</f>
        <v>March</v>
      </c>
      <c r="R761" s="5" t="str">
        <f>_xlfn.SWITCH(financials[[#This Row],[Month Name]],"January","Winter","February","Winter","March","Spring","April","Spring","May","Spring","June","Summer","July","Summer","August","Summer","September","Fall","October","Fall","November","Fall","December","Winter")</f>
        <v>Spring</v>
      </c>
      <c r="S761" s="13" t="s">
        <v>15</v>
      </c>
    </row>
    <row r="762" spans="2:19" x14ac:dyDescent="0.25">
      <c r="B762" s="14" t="s">
        <v>10</v>
      </c>
      <c r="C762" s="1" t="s">
        <v>17</v>
      </c>
      <c r="D762" s="4" t="s">
        <v>26</v>
      </c>
      <c r="E762" s="4" t="s">
        <v>34</v>
      </c>
      <c r="F762" s="11">
        <v>2529</v>
      </c>
      <c r="G762" s="9">
        <v>3</v>
      </c>
      <c r="H762" s="9">
        <v>7</v>
      </c>
      <c r="I762" s="9">
        <v>17703</v>
      </c>
      <c r="J762" s="9">
        <v>177.03</v>
      </c>
      <c r="K762" s="9">
        <v>17525.97</v>
      </c>
      <c r="L762" s="9">
        <v>12645</v>
      </c>
      <c r="M762" s="9">
        <v>4880.9699999999993</v>
      </c>
      <c r="N762" s="26">
        <f>financials[[#This Row],[Profit]]/financials[[#This Row],[ Sales]]</f>
        <v>0.27849927849927847</v>
      </c>
      <c r="O762" s="7">
        <v>41821</v>
      </c>
      <c r="P762" s="5">
        <v>7</v>
      </c>
      <c r="Q762" s="4" t="str">
        <f>TEXT(financials[[#This Row],[Date]],"MMMM")</f>
        <v>July</v>
      </c>
      <c r="R762" s="5" t="str">
        <f>_xlfn.SWITCH(financials[[#This Row],[Month Name]],"January","Winter","February","Winter","March","Spring","April","Spring","May","Spring","June","Summer","July","Summer","August","Summer","September","Fall","October","Fall","November","Fall","December","Winter")</f>
        <v>Summer</v>
      </c>
      <c r="S762" s="13" t="s">
        <v>15</v>
      </c>
    </row>
    <row r="763" spans="2:19" x14ac:dyDescent="0.25">
      <c r="B763" s="14" t="s">
        <v>11</v>
      </c>
      <c r="C763" s="1" t="s">
        <v>16</v>
      </c>
      <c r="D763" s="4" t="s">
        <v>26</v>
      </c>
      <c r="E763" s="4" t="s">
        <v>34</v>
      </c>
      <c r="F763" s="11">
        <v>1445</v>
      </c>
      <c r="G763" s="9">
        <v>3</v>
      </c>
      <c r="H763" s="9">
        <v>12</v>
      </c>
      <c r="I763" s="9">
        <v>17340</v>
      </c>
      <c r="J763" s="9">
        <v>173.4</v>
      </c>
      <c r="K763" s="9">
        <v>17166.599999999999</v>
      </c>
      <c r="L763" s="9">
        <v>4335</v>
      </c>
      <c r="M763" s="9">
        <v>12831.599999999999</v>
      </c>
      <c r="N763" s="26">
        <f>financials[[#This Row],[Profit]]/financials[[#This Row],[ Sales]]</f>
        <v>0.7474747474747474</v>
      </c>
      <c r="O763" s="7">
        <v>41883</v>
      </c>
      <c r="P763" s="5">
        <v>9</v>
      </c>
      <c r="Q763" s="4" t="str">
        <f>TEXT(financials[[#This Row],[Date]],"MMMM")</f>
        <v>September</v>
      </c>
      <c r="R763" s="5" t="str">
        <f>_xlfn.SWITCH(financials[[#This Row],[Month Name]],"January","Winter","February","Winter","March","Spring","April","Spring","May","Spring","June","Summer","July","Summer","August","Summer","September","Fall","October","Fall","November","Fall","December","Winter")</f>
        <v>Fall</v>
      </c>
      <c r="S763" s="13" t="s">
        <v>15</v>
      </c>
    </row>
    <row r="764" spans="2:19" x14ac:dyDescent="0.25">
      <c r="B764" s="14" t="s">
        <v>9</v>
      </c>
      <c r="C764" s="1" t="s">
        <v>17</v>
      </c>
      <c r="D764" s="4" t="s">
        <v>26</v>
      </c>
      <c r="E764" s="4" t="s">
        <v>34</v>
      </c>
      <c r="F764" s="11">
        <v>330</v>
      </c>
      <c r="G764" s="9">
        <v>3</v>
      </c>
      <c r="H764" s="9">
        <v>125</v>
      </c>
      <c r="I764" s="9">
        <v>41250</v>
      </c>
      <c r="J764" s="9">
        <v>412.5</v>
      </c>
      <c r="K764" s="9">
        <v>40837.5</v>
      </c>
      <c r="L764" s="9">
        <v>39600</v>
      </c>
      <c r="M764" s="9">
        <v>1237.5</v>
      </c>
      <c r="N764" s="26">
        <f>financials[[#This Row],[Profit]]/financials[[#This Row],[ Sales]]</f>
        <v>3.0303030303030304E-2</v>
      </c>
      <c r="O764" s="7">
        <v>41518</v>
      </c>
      <c r="P764" s="5">
        <v>9</v>
      </c>
      <c r="Q764" s="4" t="str">
        <f>TEXT(financials[[#This Row],[Date]],"MMMM")</f>
        <v>September</v>
      </c>
      <c r="R764" s="5" t="str">
        <f>_xlfn.SWITCH(financials[[#This Row],[Month Name]],"January","Winter","February","Winter","March","Spring","April","Spring","May","Spring","June","Summer","July","Summer","August","Summer","September","Fall","October","Fall","November","Fall","December","Winter")</f>
        <v>Fall</v>
      </c>
      <c r="S764" s="13" t="s">
        <v>14</v>
      </c>
    </row>
    <row r="765" spans="2:19" x14ac:dyDescent="0.25">
      <c r="B765" s="14" t="s">
        <v>11</v>
      </c>
      <c r="C765" s="1" t="s">
        <v>18</v>
      </c>
      <c r="D765" s="4" t="s">
        <v>26</v>
      </c>
      <c r="E765" s="4" t="s">
        <v>34</v>
      </c>
      <c r="F765" s="11">
        <v>2671</v>
      </c>
      <c r="G765" s="9">
        <v>3</v>
      </c>
      <c r="H765" s="9">
        <v>12</v>
      </c>
      <c r="I765" s="9">
        <v>32052</v>
      </c>
      <c r="J765" s="9">
        <v>320.52</v>
      </c>
      <c r="K765" s="9">
        <v>31731.48</v>
      </c>
      <c r="L765" s="9">
        <v>8013</v>
      </c>
      <c r="M765" s="9">
        <v>23718.48</v>
      </c>
      <c r="N765" s="26">
        <f>financials[[#This Row],[Profit]]/financials[[#This Row],[ Sales]]</f>
        <v>0.74747474747474751</v>
      </c>
      <c r="O765" s="7">
        <v>41883</v>
      </c>
      <c r="P765" s="5">
        <v>9</v>
      </c>
      <c r="Q765" s="4" t="str">
        <f>TEXT(financials[[#This Row],[Date]],"MMMM")</f>
        <v>September</v>
      </c>
      <c r="R765" s="5" t="str">
        <f>_xlfn.SWITCH(financials[[#This Row],[Month Name]],"January","Winter","February","Winter","March","Spring","April","Spring","May","Spring","June","Summer","July","Summer","August","Summer","September","Fall","October","Fall","November","Fall","December","Winter")</f>
        <v>Fall</v>
      </c>
      <c r="S765" s="13" t="s">
        <v>15</v>
      </c>
    </row>
    <row r="766" spans="2:19" x14ac:dyDescent="0.25">
      <c r="B766" s="14" t="s">
        <v>11</v>
      </c>
      <c r="C766" s="1" t="s">
        <v>19</v>
      </c>
      <c r="D766" s="4" t="s">
        <v>26</v>
      </c>
      <c r="E766" s="4" t="s">
        <v>34</v>
      </c>
      <c r="F766" s="11">
        <v>766</v>
      </c>
      <c r="G766" s="9">
        <v>3</v>
      </c>
      <c r="H766" s="9">
        <v>12</v>
      </c>
      <c r="I766" s="9">
        <v>9192</v>
      </c>
      <c r="J766" s="9">
        <v>91.92</v>
      </c>
      <c r="K766" s="9">
        <v>9100.08</v>
      </c>
      <c r="L766" s="9">
        <v>2298</v>
      </c>
      <c r="M766" s="9">
        <v>6802.08</v>
      </c>
      <c r="N766" s="26">
        <f>financials[[#This Row],[Profit]]/financials[[#This Row],[ Sales]]</f>
        <v>0.74747474747474751</v>
      </c>
      <c r="O766" s="7">
        <v>41548</v>
      </c>
      <c r="P766" s="5">
        <v>10</v>
      </c>
      <c r="Q766" s="4" t="str">
        <f>TEXT(financials[[#This Row],[Date]],"MMMM")</f>
        <v>October</v>
      </c>
      <c r="R766" s="5" t="str">
        <f>_xlfn.SWITCH(financials[[#This Row],[Month Name]],"January","Winter","February","Winter","March","Spring","April","Spring","May","Spring","June","Summer","July","Summer","August","Summer","September","Fall","October","Fall","November","Fall","December","Winter")</f>
        <v>Fall</v>
      </c>
      <c r="S766" s="13" t="s">
        <v>14</v>
      </c>
    </row>
    <row r="767" spans="2:19" x14ac:dyDescent="0.25">
      <c r="B767" s="14" t="s">
        <v>7</v>
      </c>
      <c r="C767" s="1" t="s">
        <v>20</v>
      </c>
      <c r="D767" s="4" t="s">
        <v>26</v>
      </c>
      <c r="E767" s="4" t="s">
        <v>34</v>
      </c>
      <c r="F767" s="11">
        <v>494</v>
      </c>
      <c r="G767" s="9">
        <v>3</v>
      </c>
      <c r="H767" s="9">
        <v>300</v>
      </c>
      <c r="I767" s="9">
        <v>148200</v>
      </c>
      <c r="J767" s="9">
        <v>1482</v>
      </c>
      <c r="K767" s="9">
        <v>146718</v>
      </c>
      <c r="L767" s="9">
        <v>123500</v>
      </c>
      <c r="M767" s="9">
        <v>23218</v>
      </c>
      <c r="N767" s="26">
        <f>financials[[#This Row],[Profit]]/financials[[#This Row],[ Sales]]</f>
        <v>0.15824915824915825</v>
      </c>
      <c r="O767" s="7">
        <v>41548</v>
      </c>
      <c r="P767" s="5">
        <v>10</v>
      </c>
      <c r="Q767" s="4" t="str">
        <f>TEXT(financials[[#This Row],[Date]],"MMMM")</f>
        <v>October</v>
      </c>
      <c r="R767" s="5" t="str">
        <f>_xlfn.SWITCH(financials[[#This Row],[Month Name]],"January","Winter","February","Winter","March","Spring","April","Spring","May","Spring","June","Summer","July","Summer","August","Summer","September","Fall","October","Fall","November","Fall","December","Winter")</f>
        <v>Fall</v>
      </c>
      <c r="S767" s="13" t="s">
        <v>14</v>
      </c>
    </row>
    <row r="768" spans="2:19" x14ac:dyDescent="0.25">
      <c r="B768" s="14" t="s">
        <v>10</v>
      </c>
      <c r="C768" s="1" t="s">
        <v>20</v>
      </c>
      <c r="D768" s="4" t="s">
        <v>26</v>
      </c>
      <c r="E768" s="4" t="s">
        <v>34</v>
      </c>
      <c r="F768" s="11">
        <v>1397</v>
      </c>
      <c r="G768" s="9">
        <v>3</v>
      </c>
      <c r="H768" s="9">
        <v>350</v>
      </c>
      <c r="I768" s="9">
        <v>488950</v>
      </c>
      <c r="J768" s="9">
        <v>4889.5</v>
      </c>
      <c r="K768" s="9">
        <v>484060.5</v>
      </c>
      <c r="L768" s="9">
        <v>363220</v>
      </c>
      <c r="M768" s="9">
        <v>120840.5</v>
      </c>
      <c r="N768" s="26">
        <f>financials[[#This Row],[Profit]]/financials[[#This Row],[ Sales]]</f>
        <v>0.24963924963924963</v>
      </c>
      <c r="O768" s="7">
        <v>41913</v>
      </c>
      <c r="P768" s="5">
        <v>10</v>
      </c>
      <c r="Q768" s="4" t="str">
        <f>TEXT(financials[[#This Row],[Date]],"MMMM")</f>
        <v>October</v>
      </c>
      <c r="R768" s="5" t="str">
        <f>_xlfn.SWITCH(financials[[#This Row],[Month Name]],"January","Winter","February","Winter","March","Spring","April","Spring","May","Spring","June","Summer","July","Summer","August","Summer","September","Fall","October","Fall","November","Fall","December","Winter")</f>
        <v>Fall</v>
      </c>
      <c r="S768" s="13" t="s">
        <v>15</v>
      </c>
    </row>
    <row r="769" spans="2:19" x14ac:dyDescent="0.25">
      <c r="B769" s="14" t="s">
        <v>10</v>
      </c>
      <c r="C769" s="1" t="s">
        <v>18</v>
      </c>
      <c r="D769" s="4" t="s">
        <v>26</v>
      </c>
      <c r="E769" s="4" t="s">
        <v>34</v>
      </c>
      <c r="F769" s="11">
        <v>2155</v>
      </c>
      <c r="G769" s="9">
        <v>3</v>
      </c>
      <c r="H769" s="9">
        <v>350</v>
      </c>
      <c r="I769" s="9">
        <v>754250</v>
      </c>
      <c r="J769" s="9">
        <v>7542.5</v>
      </c>
      <c r="K769" s="9">
        <v>746707.5</v>
      </c>
      <c r="L769" s="9">
        <v>560300</v>
      </c>
      <c r="M769" s="9">
        <v>186407.5</v>
      </c>
      <c r="N769" s="26">
        <f>financials[[#This Row],[Profit]]/financials[[#This Row],[ Sales]]</f>
        <v>0.24963924963924963</v>
      </c>
      <c r="O769" s="7">
        <v>41974</v>
      </c>
      <c r="P769" s="5">
        <v>12</v>
      </c>
      <c r="Q769" s="4" t="str">
        <f>TEXT(financials[[#This Row],[Date]],"MMMM")</f>
        <v>December</v>
      </c>
      <c r="R769" s="5" t="str">
        <f>_xlfn.SWITCH(financials[[#This Row],[Month Name]],"January","Winter","February","Winter","March","Spring","April","Spring","May","Spring","June","Summer","July","Summer","August","Summer","September","Fall","October","Fall","November","Fall","December","Winter")</f>
        <v>Winter</v>
      </c>
      <c r="S769" s="13" t="s">
        <v>15</v>
      </c>
    </row>
    <row r="770" spans="2:19" x14ac:dyDescent="0.25">
      <c r="B770" s="14" t="s">
        <v>8</v>
      </c>
      <c r="C770" s="1" t="s">
        <v>20</v>
      </c>
      <c r="D770" s="4" t="s">
        <v>27</v>
      </c>
      <c r="E770" s="4" t="s">
        <v>34</v>
      </c>
      <c r="F770" s="11">
        <v>2214</v>
      </c>
      <c r="G770" s="9">
        <v>5</v>
      </c>
      <c r="H770" s="9">
        <v>15</v>
      </c>
      <c r="I770" s="9">
        <v>33210</v>
      </c>
      <c r="J770" s="9">
        <v>332.1</v>
      </c>
      <c r="K770" s="9">
        <v>32877.9</v>
      </c>
      <c r="L770" s="9">
        <v>22140</v>
      </c>
      <c r="M770" s="9">
        <v>10737.900000000001</v>
      </c>
      <c r="N770" s="26">
        <f>financials[[#This Row],[Profit]]/financials[[#This Row],[ Sales]]</f>
        <v>0.32659932659932661</v>
      </c>
      <c r="O770" s="7">
        <v>41699</v>
      </c>
      <c r="P770" s="5">
        <v>3</v>
      </c>
      <c r="Q770" s="4" t="str">
        <f>TEXT(financials[[#This Row],[Date]],"MMMM")</f>
        <v>March</v>
      </c>
      <c r="R770" s="5" t="str">
        <f>_xlfn.SWITCH(financials[[#This Row],[Month Name]],"January","Winter","February","Winter","March","Spring","April","Spring","May","Spring","June","Summer","July","Summer","August","Summer","September","Fall","October","Fall","November","Fall","December","Winter")</f>
        <v>Spring</v>
      </c>
      <c r="S770" s="13" t="s">
        <v>15</v>
      </c>
    </row>
    <row r="771" spans="2:19" x14ac:dyDescent="0.25">
      <c r="B771" s="14" t="s">
        <v>7</v>
      </c>
      <c r="C771" s="1" t="s">
        <v>17</v>
      </c>
      <c r="D771" s="4" t="s">
        <v>27</v>
      </c>
      <c r="E771" s="4" t="s">
        <v>34</v>
      </c>
      <c r="F771" s="11">
        <v>2301</v>
      </c>
      <c r="G771" s="9">
        <v>5</v>
      </c>
      <c r="H771" s="9">
        <v>300</v>
      </c>
      <c r="I771" s="9">
        <v>690300</v>
      </c>
      <c r="J771" s="9">
        <v>6903</v>
      </c>
      <c r="K771" s="9">
        <v>683397</v>
      </c>
      <c r="L771" s="9">
        <v>575250</v>
      </c>
      <c r="M771" s="9">
        <v>108147</v>
      </c>
      <c r="N771" s="26">
        <f>financials[[#This Row],[Profit]]/financials[[#This Row],[ Sales]]</f>
        <v>0.15824915824915825</v>
      </c>
      <c r="O771" s="7">
        <v>41730</v>
      </c>
      <c r="P771" s="5">
        <v>4</v>
      </c>
      <c r="Q771" s="4" t="str">
        <f>TEXT(financials[[#This Row],[Date]],"MMMM")</f>
        <v>April</v>
      </c>
      <c r="R771" s="5" t="str">
        <f>_xlfn.SWITCH(financials[[#This Row],[Month Name]],"January","Winter","February","Winter","March","Spring","April","Spring","May","Spring","June","Summer","July","Summer","August","Summer","September","Fall","October","Fall","November","Fall","December","Winter")</f>
        <v>Spring</v>
      </c>
      <c r="S771" s="13" t="s">
        <v>15</v>
      </c>
    </row>
    <row r="772" spans="2:19" x14ac:dyDescent="0.25">
      <c r="B772" s="14" t="s">
        <v>10</v>
      </c>
      <c r="C772" s="1" t="s">
        <v>18</v>
      </c>
      <c r="D772" s="4" t="s">
        <v>27</v>
      </c>
      <c r="E772" s="4" t="s">
        <v>34</v>
      </c>
      <c r="F772" s="11">
        <v>1375.5</v>
      </c>
      <c r="G772" s="9">
        <v>5</v>
      </c>
      <c r="H772" s="9">
        <v>20</v>
      </c>
      <c r="I772" s="9">
        <v>27510</v>
      </c>
      <c r="J772" s="9">
        <v>275.10000000000002</v>
      </c>
      <c r="K772" s="9">
        <v>27234.899999999998</v>
      </c>
      <c r="L772" s="9">
        <v>13755</v>
      </c>
      <c r="M772" s="9">
        <v>13479.899999999998</v>
      </c>
      <c r="N772" s="26">
        <f>financials[[#This Row],[Profit]]/financials[[#This Row],[ Sales]]</f>
        <v>0.49494949494949492</v>
      </c>
      <c r="O772" s="7">
        <v>41821</v>
      </c>
      <c r="P772" s="5">
        <v>7</v>
      </c>
      <c r="Q772" s="4" t="str">
        <f>TEXT(financials[[#This Row],[Date]],"MMMM")</f>
        <v>July</v>
      </c>
      <c r="R772" s="5" t="str">
        <f>_xlfn.SWITCH(financials[[#This Row],[Month Name]],"January","Winter","February","Winter","March","Spring","April","Spring","May","Spring","June","Summer","July","Summer","August","Summer","September","Fall","October","Fall","November","Fall","December","Winter")</f>
        <v>Summer</v>
      </c>
      <c r="S772" s="13" t="s">
        <v>15</v>
      </c>
    </row>
    <row r="773" spans="2:19" x14ac:dyDescent="0.25">
      <c r="B773" s="14" t="s">
        <v>10</v>
      </c>
      <c r="C773" s="1" t="s">
        <v>16</v>
      </c>
      <c r="D773" s="4" t="s">
        <v>27</v>
      </c>
      <c r="E773" s="4" t="s">
        <v>34</v>
      </c>
      <c r="F773" s="11">
        <v>1830</v>
      </c>
      <c r="G773" s="9">
        <v>5</v>
      </c>
      <c r="H773" s="9">
        <v>7</v>
      </c>
      <c r="I773" s="9">
        <v>12810</v>
      </c>
      <c r="J773" s="9">
        <v>128.1</v>
      </c>
      <c r="K773" s="9">
        <v>12681.9</v>
      </c>
      <c r="L773" s="9">
        <v>9150</v>
      </c>
      <c r="M773" s="9">
        <v>3531.8999999999996</v>
      </c>
      <c r="N773" s="26">
        <f>financials[[#This Row],[Profit]]/financials[[#This Row],[ Sales]]</f>
        <v>0.27849927849927847</v>
      </c>
      <c r="O773" s="7">
        <v>41852</v>
      </c>
      <c r="P773" s="5">
        <v>8</v>
      </c>
      <c r="Q773" s="4" t="str">
        <f>TEXT(financials[[#This Row],[Date]],"MMMM")</f>
        <v>August</v>
      </c>
      <c r="R773" s="5" t="str">
        <f>_xlfn.SWITCH(financials[[#This Row],[Month Name]],"January","Winter","February","Winter","March","Spring","April","Spring","May","Spring","June","Summer","July","Summer","August","Summer","September","Fall","October","Fall","November","Fall","December","Winter")</f>
        <v>Summer</v>
      </c>
      <c r="S773" s="13" t="s">
        <v>15</v>
      </c>
    </row>
    <row r="774" spans="2:19" x14ac:dyDescent="0.25">
      <c r="B774" s="14" t="s">
        <v>7</v>
      </c>
      <c r="C774" s="1" t="s">
        <v>17</v>
      </c>
      <c r="D774" s="4" t="s">
        <v>27</v>
      </c>
      <c r="E774" s="4" t="s">
        <v>34</v>
      </c>
      <c r="F774" s="11">
        <v>2498</v>
      </c>
      <c r="G774" s="9">
        <v>5</v>
      </c>
      <c r="H774" s="9">
        <v>300</v>
      </c>
      <c r="I774" s="9">
        <v>749400</v>
      </c>
      <c r="J774" s="9">
        <v>7494</v>
      </c>
      <c r="K774" s="9">
        <v>741906</v>
      </c>
      <c r="L774" s="9">
        <v>624500</v>
      </c>
      <c r="M774" s="9">
        <v>117406</v>
      </c>
      <c r="N774" s="26">
        <f>financials[[#This Row],[Profit]]/financials[[#This Row],[ Sales]]</f>
        <v>0.15824915824915825</v>
      </c>
      <c r="O774" s="7">
        <v>41518</v>
      </c>
      <c r="P774" s="5">
        <v>9</v>
      </c>
      <c r="Q774" s="4" t="str">
        <f>TEXT(financials[[#This Row],[Date]],"MMMM")</f>
        <v>September</v>
      </c>
      <c r="R774" s="5" t="str">
        <f>_xlfn.SWITCH(financials[[#This Row],[Month Name]],"January","Winter","February","Winter","March","Spring","April","Spring","May","Spring","June","Summer","July","Summer","August","Summer","September","Fall","October","Fall","November","Fall","December","Winter")</f>
        <v>Fall</v>
      </c>
      <c r="S774" s="13" t="s">
        <v>14</v>
      </c>
    </row>
    <row r="775" spans="2:19" x14ac:dyDescent="0.25">
      <c r="B775" s="14" t="s">
        <v>9</v>
      </c>
      <c r="C775" s="1" t="s">
        <v>17</v>
      </c>
      <c r="D775" s="4" t="s">
        <v>27</v>
      </c>
      <c r="E775" s="4" t="s">
        <v>34</v>
      </c>
      <c r="F775" s="11">
        <v>663</v>
      </c>
      <c r="G775" s="9">
        <v>5</v>
      </c>
      <c r="H775" s="9">
        <v>125</v>
      </c>
      <c r="I775" s="9">
        <v>82875</v>
      </c>
      <c r="J775" s="9">
        <v>828.75</v>
      </c>
      <c r="K775" s="9">
        <v>82046.25</v>
      </c>
      <c r="L775" s="9">
        <v>79560</v>
      </c>
      <c r="M775" s="9">
        <v>2486.25</v>
      </c>
      <c r="N775" s="26">
        <f>financials[[#This Row],[Profit]]/financials[[#This Row],[ Sales]]</f>
        <v>3.0303030303030304E-2</v>
      </c>
      <c r="O775" s="7">
        <v>41548</v>
      </c>
      <c r="P775" s="5">
        <v>10</v>
      </c>
      <c r="Q775" s="4" t="str">
        <f>TEXT(financials[[#This Row],[Date]],"MMMM")</f>
        <v>October</v>
      </c>
      <c r="R775" s="5" t="str">
        <f>_xlfn.SWITCH(financials[[#This Row],[Month Name]],"January","Winter","February","Winter","March","Spring","April","Spring","May","Spring","June","Summer","July","Summer","August","Summer","September","Fall","October","Fall","November","Fall","December","Winter")</f>
        <v>Fall</v>
      </c>
      <c r="S775" s="13" t="s">
        <v>14</v>
      </c>
    </row>
    <row r="776" spans="2:19" x14ac:dyDescent="0.25">
      <c r="B776" s="14" t="s">
        <v>8</v>
      </c>
      <c r="C776" s="1" t="s">
        <v>17</v>
      </c>
      <c r="D776" s="4" t="s">
        <v>28</v>
      </c>
      <c r="E776" s="4" t="s">
        <v>34</v>
      </c>
      <c r="F776" s="11">
        <v>1514</v>
      </c>
      <c r="G776" s="9">
        <v>10</v>
      </c>
      <c r="H776" s="9">
        <v>15</v>
      </c>
      <c r="I776" s="9">
        <v>22710</v>
      </c>
      <c r="J776" s="9">
        <v>227.1</v>
      </c>
      <c r="K776" s="9">
        <v>22482.9</v>
      </c>
      <c r="L776" s="9">
        <v>15140</v>
      </c>
      <c r="M776" s="9">
        <v>7342.9000000000015</v>
      </c>
      <c r="N776" s="26">
        <f>financials[[#This Row],[Profit]]/financials[[#This Row],[ Sales]]</f>
        <v>0.32659932659932667</v>
      </c>
      <c r="O776" s="7">
        <v>41671</v>
      </c>
      <c r="P776" s="5">
        <v>2</v>
      </c>
      <c r="Q776" s="4" t="str">
        <f>TEXT(financials[[#This Row],[Date]],"MMMM")</f>
        <v>February</v>
      </c>
      <c r="R776" s="5" t="str">
        <f>_xlfn.SWITCH(financials[[#This Row],[Month Name]],"January","Winter","February","Winter","March","Spring","April","Spring","May","Spring","June","Summer","July","Summer","August","Summer","September","Fall","October","Fall","November","Fall","December","Winter")</f>
        <v>Winter</v>
      </c>
      <c r="S776" s="13" t="s">
        <v>15</v>
      </c>
    </row>
    <row r="777" spans="2:19" x14ac:dyDescent="0.25">
      <c r="B777" s="14" t="s">
        <v>10</v>
      </c>
      <c r="C777" s="1" t="s">
        <v>17</v>
      </c>
      <c r="D777" s="4" t="s">
        <v>28</v>
      </c>
      <c r="E777" s="4" t="s">
        <v>34</v>
      </c>
      <c r="F777" s="11">
        <v>4492.5</v>
      </c>
      <c r="G777" s="9">
        <v>10</v>
      </c>
      <c r="H777" s="9">
        <v>7</v>
      </c>
      <c r="I777" s="9">
        <v>31447.5</v>
      </c>
      <c r="J777" s="9">
        <v>314.47500000000002</v>
      </c>
      <c r="K777" s="9">
        <v>31133.024999999998</v>
      </c>
      <c r="L777" s="9">
        <v>22462.5</v>
      </c>
      <c r="M777" s="9">
        <v>8670.5249999999978</v>
      </c>
      <c r="N777" s="26">
        <f>financials[[#This Row],[Profit]]/financials[[#This Row],[ Sales]]</f>
        <v>0.27849927849927847</v>
      </c>
      <c r="O777" s="7">
        <v>41730</v>
      </c>
      <c r="P777" s="5">
        <v>4</v>
      </c>
      <c r="Q777" s="4" t="str">
        <f>TEXT(financials[[#This Row],[Date]],"MMMM")</f>
        <v>April</v>
      </c>
      <c r="R777" s="5" t="str">
        <f>_xlfn.SWITCH(financials[[#This Row],[Month Name]],"January","Winter","February","Winter","March","Spring","April","Spring","May","Spring","June","Summer","July","Summer","August","Summer","September","Fall","October","Fall","November","Fall","December","Winter")</f>
        <v>Spring</v>
      </c>
      <c r="S777" s="13" t="s">
        <v>15</v>
      </c>
    </row>
    <row r="778" spans="2:19" x14ac:dyDescent="0.25">
      <c r="B778" s="14" t="s">
        <v>9</v>
      </c>
      <c r="C778" s="1" t="s">
        <v>17</v>
      </c>
      <c r="D778" s="4" t="s">
        <v>28</v>
      </c>
      <c r="E778" s="4" t="s">
        <v>34</v>
      </c>
      <c r="F778" s="11">
        <v>727</v>
      </c>
      <c r="G778" s="9">
        <v>10</v>
      </c>
      <c r="H778" s="9">
        <v>125</v>
      </c>
      <c r="I778" s="9">
        <v>90875</v>
      </c>
      <c r="J778" s="9">
        <v>908.75</v>
      </c>
      <c r="K778" s="9">
        <v>89966.25</v>
      </c>
      <c r="L778" s="9">
        <v>87240</v>
      </c>
      <c r="M778" s="9">
        <v>2726.25</v>
      </c>
      <c r="N778" s="26">
        <f>financials[[#This Row],[Profit]]/financials[[#This Row],[ Sales]]</f>
        <v>3.0303030303030304E-2</v>
      </c>
      <c r="O778" s="7">
        <v>41791</v>
      </c>
      <c r="P778" s="5">
        <v>6</v>
      </c>
      <c r="Q778" s="4" t="str">
        <f>TEXT(financials[[#This Row],[Date]],"MMMM")</f>
        <v>June</v>
      </c>
      <c r="R778" s="5" t="str">
        <f>_xlfn.SWITCH(financials[[#This Row],[Month Name]],"January","Winter","February","Winter","March","Spring","April","Spring","May","Spring","June","Summer","July","Summer","August","Summer","September","Fall","October","Fall","November","Fall","December","Winter")</f>
        <v>Summer</v>
      </c>
      <c r="S778" s="13" t="s">
        <v>15</v>
      </c>
    </row>
    <row r="779" spans="2:19" x14ac:dyDescent="0.25">
      <c r="B779" s="14" t="s">
        <v>9</v>
      </c>
      <c r="C779" s="1" t="s">
        <v>18</v>
      </c>
      <c r="D779" s="4" t="s">
        <v>28</v>
      </c>
      <c r="E779" s="4" t="s">
        <v>34</v>
      </c>
      <c r="F779" s="11">
        <v>787</v>
      </c>
      <c r="G779" s="9">
        <v>10</v>
      </c>
      <c r="H779" s="9">
        <v>125</v>
      </c>
      <c r="I779" s="9">
        <v>98375</v>
      </c>
      <c r="J779" s="9">
        <v>983.75</v>
      </c>
      <c r="K779" s="9">
        <v>97391.25</v>
      </c>
      <c r="L779" s="9">
        <v>94440</v>
      </c>
      <c r="M779" s="9">
        <v>2951.25</v>
      </c>
      <c r="N779" s="26">
        <f>financials[[#This Row],[Profit]]/financials[[#This Row],[ Sales]]</f>
        <v>3.0303030303030304E-2</v>
      </c>
      <c r="O779" s="7">
        <v>41791</v>
      </c>
      <c r="P779" s="5">
        <v>6</v>
      </c>
      <c r="Q779" s="4" t="str">
        <f>TEXT(financials[[#This Row],[Date]],"MMMM")</f>
        <v>June</v>
      </c>
      <c r="R779" s="5" t="str">
        <f>_xlfn.SWITCH(financials[[#This Row],[Month Name]],"January","Winter","February","Winter","March","Spring","April","Spring","May","Spring","June","Summer","July","Summer","August","Summer","September","Fall","October","Fall","November","Fall","December","Winter")</f>
        <v>Summer</v>
      </c>
      <c r="S779" s="13" t="s">
        <v>15</v>
      </c>
    </row>
    <row r="780" spans="2:19" x14ac:dyDescent="0.25">
      <c r="B780" s="14" t="s">
        <v>9</v>
      </c>
      <c r="C780" s="1" t="s">
        <v>20</v>
      </c>
      <c r="D780" s="4" t="s">
        <v>28</v>
      </c>
      <c r="E780" s="4" t="s">
        <v>34</v>
      </c>
      <c r="F780" s="11">
        <v>1823</v>
      </c>
      <c r="G780" s="9">
        <v>10</v>
      </c>
      <c r="H780" s="9">
        <v>125</v>
      </c>
      <c r="I780" s="9">
        <v>227875</v>
      </c>
      <c r="J780" s="9">
        <v>2278.75</v>
      </c>
      <c r="K780" s="9">
        <v>225596.25</v>
      </c>
      <c r="L780" s="9">
        <v>218760</v>
      </c>
      <c r="M780" s="9">
        <v>6836.25</v>
      </c>
      <c r="N780" s="26">
        <f>financials[[#This Row],[Profit]]/financials[[#This Row],[ Sales]]</f>
        <v>3.0303030303030304E-2</v>
      </c>
      <c r="O780" s="7">
        <v>41821</v>
      </c>
      <c r="P780" s="5">
        <v>7</v>
      </c>
      <c r="Q780" s="4" t="str">
        <f>TEXT(financials[[#This Row],[Date]],"MMMM")</f>
        <v>July</v>
      </c>
      <c r="R780" s="5" t="str">
        <f>_xlfn.SWITCH(financials[[#This Row],[Month Name]],"January","Winter","February","Winter","March","Spring","April","Spring","May","Spring","June","Summer","July","Summer","August","Summer","September","Fall","October","Fall","November","Fall","December","Winter")</f>
        <v>Summer</v>
      </c>
      <c r="S780" s="13" t="s">
        <v>15</v>
      </c>
    </row>
    <row r="781" spans="2:19" x14ac:dyDescent="0.25">
      <c r="B781" s="14" t="s">
        <v>8</v>
      </c>
      <c r="C781" s="1" t="s">
        <v>19</v>
      </c>
      <c r="D781" s="4" t="s">
        <v>28</v>
      </c>
      <c r="E781" s="4" t="s">
        <v>34</v>
      </c>
      <c r="F781" s="11">
        <v>747</v>
      </c>
      <c r="G781" s="9">
        <v>10</v>
      </c>
      <c r="H781" s="9">
        <v>15</v>
      </c>
      <c r="I781" s="9">
        <v>11205</v>
      </c>
      <c r="J781" s="9">
        <v>112.05</v>
      </c>
      <c r="K781" s="9">
        <v>11092.95</v>
      </c>
      <c r="L781" s="9">
        <v>7470</v>
      </c>
      <c r="M781" s="9">
        <v>3622.9500000000007</v>
      </c>
      <c r="N781" s="26">
        <f>financials[[#This Row],[Profit]]/financials[[#This Row],[ Sales]]</f>
        <v>0.32659932659932667</v>
      </c>
      <c r="O781" s="7">
        <v>41883</v>
      </c>
      <c r="P781" s="5">
        <v>9</v>
      </c>
      <c r="Q781" s="4" t="str">
        <f>TEXT(financials[[#This Row],[Date]],"MMMM")</f>
        <v>September</v>
      </c>
      <c r="R781" s="5" t="str">
        <f>_xlfn.SWITCH(financials[[#This Row],[Month Name]],"January","Winter","February","Winter","March","Spring","April","Spring","May","Spring","June","Summer","July","Summer","August","Summer","September","Fall","October","Fall","November","Fall","December","Winter")</f>
        <v>Fall</v>
      </c>
      <c r="S781" s="13" t="s">
        <v>15</v>
      </c>
    </row>
    <row r="782" spans="2:19" x14ac:dyDescent="0.25">
      <c r="B782" s="14" t="s">
        <v>11</v>
      </c>
      <c r="C782" s="1" t="s">
        <v>19</v>
      </c>
      <c r="D782" s="4" t="s">
        <v>28</v>
      </c>
      <c r="E782" s="4" t="s">
        <v>34</v>
      </c>
      <c r="F782" s="11">
        <v>766</v>
      </c>
      <c r="G782" s="9">
        <v>10</v>
      </c>
      <c r="H782" s="9">
        <v>12</v>
      </c>
      <c r="I782" s="9">
        <v>9192</v>
      </c>
      <c r="J782" s="9">
        <v>91.92</v>
      </c>
      <c r="K782" s="9">
        <v>9100.08</v>
      </c>
      <c r="L782" s="9">
        <v>2298</v>
      </c>
      <c r="M782" s="9">
        <v>6802.08</v>
      </c>
      <c r="N782" s="26">
        <f>financials[[#This Row],[Profit]]/financials[[#This Row],[ Sales]]</f>
        <v>0.74747474747474751</v>
      </c>
      <c r="O782" s="7">
        <v>41548</v>
      </c>
      <c r="P782" s="5">
        <v>10</v>
      </c>
      <c r="Q782" s="4" t="str">
        <f>TEXT(financials[[#This Row],[Date]],"MMMM")</f>
        <v>October</v>
      </c>
      <c r="R782" s="5" t="str">
        <f>_xlfn.SWITCH(financials[[#This Row],[Month Name]],"January","Winter","February","Winter","March","Spring","April","Spring","May","Spring","June","Summer","July","Summer","August","Summer","September","Fall","October","Fall","November","Fall","December","Winter")</f>
        <v>Fall</v>
      </c>
      <c r="S782" s="13" t="s">
        <v>14</v>
      </c>
    </row>
    <row r="783" spans="2:19" x14ac:dyDescent="0.25">
      <c r="B783" s="14" t="s">
        <v>7</v>
      </c>
      <c r="C783" s="1" t="s">
        <v>17</v>
      </c>
      <c r="D783" s="4" t="s">
        <v>28</v>
      </c>
      <c r="E783" s="4" t="s">
        <v>34</v>
      </c>
      <c r="F783" s="11">
        <v>2905</v>
      </c>
      <c r="G783" s="9">
        <v>10</v>
      </c>
      <c r="H783" s="9">
        <v>300</v>
      </c>
      <c r="I783" s="9">
        <v>871500</v>
      </c>
      <c r="J783" s="9">
        <v>8715</v>
      </c>
      <c r="K783" s="9">
        <v>862785</v>
      </c>
      <c r="L783" s="9">
        <v>726250</v>
      </c>
      <c r="M783" s="9">
        <v>136535</v>
      </c>
      <c r="N783" s="26">
        <f>financials[[#This Row],[Profit]]/financials[[#This Row],[ Sales]]</f>
        <v>0.15824915824915825</v>
      </c>
      <c r="O783" s="7">
        <v>41944</v>
      </c>
      <c r="P783" s="5">
        <v>11</v>
      </c>
      <c r="Q783" s="4" t="str">
        <f>TEXT(financials[[#This Row],[Date]],"MMMM")</f>
        <v>November</v>
      </c>
      <c r="R783" s="5" t="str">
        <f>_xlfn.SWITCH(financials[[#This Row],[Month Name]],"January","Winter","February","Winter","March","Spring","April","Spring","May","Spring","June","Summer","July","Summer","August","Summer","September","Fall","October","Fall","November","Fall","December","Winter")</f>
        <v>Fall</v>
      </c>
      <c r="S783" s="13" t="s">
        <v>15</v>
      </c>
    </row>
    <row r="784" spans="2:19" x14ac:dyDescent="0.25">
      <c r="B784" s="14" t="s">
        <v>10</v>
      </c>
      <c r="C784" s="1" t="s">
        <v>18</v>
      </c>
      <c r="D784" s="4" t="s">
        <v>28</v>
      </c>
      <c r="E784" s="4" t="s">
        <v>34</v>
      </c>
      <c r="F784" s="11">
        <v>2155</v>
      </c>
      <c r="G784" s="9">
        <v>10</v>
      </c>
      <c r="H784" s="9">
        <v>350</v>
      </c>
      <c r="I784" s="9">
        <v>754250</v>
      </c>
      <c r="J784" s="9">
        <v>7542.5</v>
      </c>
      <c r="K784" s="9">
        <v>746707.5</v>
      </c>
      <c r="L784" s="9">
        <v>560300</v>
      </c>
      <c r="M784" s="9">
        <v>186407.5</v>
      </c>
      <c r="N784" s="26">
        <f>financials[[#This Row],[Profit]]/financials[[#This Row],[ Sales]]</f>
        <v>0.24963924963924963</v>
      </c>
      <c r="O784" s="7">
        <v>41974</v>
      </c>
      <c r="P784" s="5">
        <v>12</v>
      </c>
      <c r="Q784" s="4" t="str">
        <f>TEXT(financials[[#This Row],[Date]],"MMMM")</f>
        <v>December</v>
      </c>
      <c r="R784" s="5" t="str">
        <f>_xlfn.SWITCH(financials[[#This Row],[Month Name]],"January","Winter","February","Winter","March","Spring","April","Spring","May","Spring","June","Summer","July","Summer","August","Summer","September","Fall","October","Fall","November","Fall","December","Winter")</f>
        <v>Winter</v>
      </c>
      <c r="S784" s="13" t="s">
        <v>15</v>
      </c>
    </row>
    <row r="785" spans="2:19" x14ac:dyDescent="0.25">
      <c r="B785" s="14" t="s">
        <v>10</v>
      </c>
      <c r="C785" s="1" t="s">
        <v>18</v>
      </c>
      <c r="D785" s="4" t="s">
        <v>29</v>
      </c>
      <c r="E785" s="4" t="s">
        <v>34</v>
      </c>
      <c r="F785" s="11">
        <v>3864</v>
      </c>
      <c r="G785" s="9">
        <v>120</v>
      </c>
      <c r="H785" s="9">
        <v>20</v>
      </c>
      <c r="I785" s="9">
        <v>77280</v>
      </c>
      <c r="J785" s="9">
        <v>772.80000000000007</v>
      </c>
      <c r="K785" s="9">
        <v>76507.200000000012</v>
      </c>
      <c r="L785" s="9">
        <v>38640</v>
      </c>
      <c r="M785" s="9">
        <v>37867.200000000004</v>
      </c>
      <c r="N785" s="26">
        <f>financials[[#This Row],[Profit]]/financials[[#This Row],[ Sales]]</f>
        <v>0.49494949494949492</v>
      </c>
      <c r="O785" s="7">
        <v>41730</v>
      </c>
      <c r="P785" s="5">
        <v>4</v>
      </c>
      <c r="Q785" s="4" t="str">
        <f>TEXT(financials[[#This Row],[Date]],"MMMM")</f>
        <v>April</v>
      </c>
      <c r="R785" s="5" t="str">
        <f>_xlfn.SWITCH(financials[[#This Row],[Month Name]],"January","Winter","February","Winter","March","Spring","April","Spring","May","Spring","June","Summer","July","Summer","August","Summer","September","Fall","October","Fall","November","Fall","December","Winter")</f>
        <v>Spring</v>
      </c>
      <c r="S785" s="13" t="s">
        <v>15</v>
      </c>
    </row>
    <row r="786" spans="2:19" x14ac:dyDescent="0.25">
      <c r="B786" s="14" t="s">
        <v>10</v>
      </c>
      <c r="C786" s="1" t="s">
        <v>20</v>
      </c>
      <c r="D786" s="4" t="s">
        <v>29</v>
      </c>
      <c r="E786" s="4" t="s">
        <v>34</v>
      </c>
      <c r="F786" s="11">
        <v>362</v>
      </c>
      <c r="G786" s="9">
        <v>120</v>
      </c>
      <c r="H786" s="9">
        <v>7</v>
      </c>
      <c r="I786" s="9">
        <v>2534</v>
      </c>
      <c r="J786" s="9">
        <v>25.34</v>
      </c>
      <c r="K786" s="9">
        <v>2508.66</v>
      </c>
      <c r="L786" s="9">
        <v>1810</v>
      </c>
      <c r="M786" s="9">
        <v>698.65999999999985</v>
      </c>
      <c r="N786" s="26">
        <f>financials[[#This Row],[Profit]]/financials[[#This Row],[ Sales]]</f>
        <v>0.27849927849927847</v>
      </c>
      <c r="O786" s="7">
        <v>41760</v>
      </c>
      <c r="P786" s="5">
        <v>5</v>
      </c>
      <c r="Q786" s="4" t="str">
        <f>TEXT(financials[[#This Row],[Date]],"MMMM")</f>
        <v>May</v>
      </c>
      <c r="R786" s="5" t="str">
        <f>_xlfn.SWITCH(financials[[#This Row],[Month Name]],"January","Winter","February","Winter","March","Spring","April","Spring","May","Spring","June","Summer","July","Summer","August","Summer","September","Fall","October","Fall","November","Fall","December","Winter")</f>
        <v>Spring</v>
      </c>
      <c r="S786" s="13" t="s">
        <v>15</v>
      </c>
    </row>
    <row r="787" spans="2:19" x14ac:dyDescent="0.25">
      <c r="B787" s="14" t="s">
        <v>9</v>
      </c>
      <c r="C787" s="1" t="s">
        <v>16</v>
      </c>
      <c r="D787" s="4" t="s">
        <v>29</v>
      </c>
      <c r="E787" s="4" t="s">
        <v>34</v>
      </c>
      <c r="F787" s="11">
        <v>923</v>
      </c>
      <c r="G787" s="9">
        <v>120</v>
      </c>
      <c r="H787" s="9">
        <v>125</v>
      </c>
      <c r="I787" s="9">
        <v>115375</v>
      </c>
      <c r="J787" s="9">
        <v>1153.75</v>
      </c>
      <c r="K787" s="9">
        <v>114221.25</v>
      </c>
      <c r="L787" s="9">
        <v>110760</v>
      </c>
      <c r="M787" s="9">
        <v>3461.25</v>
      </c>
      <c r="N787" s="26">
        <f>financials[[#This Row],[Profit]]/financials[[#This Row],[ Sales]]</f>
        <v>3.0303030303030304E-2</v>
      </c>
      <c r="O787" s="7">
        <v>41852</v>
      </c>
      <c r="P787" s="5">
        <v>8</v>
      </c>
      <c r="Q787" s="4" t="str">
        <f>TEXT(financials[[#This Row],[Date]],"MMMM")</f>
        <v>August</v>
      </c>
      <c r="R787" s="5" t="str">
        <f>_xlfn.SWITCH(financials[[#This Row],[Month Name]],"January","Winter","February","Winter","March","Spring","April","Spring","May","Spring","June","Summer","July","Summer","August","Summer","September","Fall","October","Fall","November","Fall","December","Winter")</f>
        <v>Summer</v>
      </c>
      <c r="S787" s="13" t="s">
        <v>15</v>
      </c>
    </row>
    <row r="788" spans="2:19" x14ac:dyDescent="0.25">
      <c r="B788" s="14" t="s">
        <v>9</v>
      </c>
      <c r="C788" s="1" t="s">
        <v>17</v>
      </c>
      <c r="D788" s="4" t="s">
        <v>29</v>
      </c>
      <c r="E788" s="4" t="s">
        <v>34</v>
      </c>
      <c r="F788" s="11">
        <v>663</v>
      </c>
      <c r="G788" s="9">
        <v>120</v>
      </c>
      <c r="H788" s="9">
        <v>125</v>
      </c>
      <c r="I788" s="9">
        <v>82875</v>
      </c>
      <c r="J788" s="9">
        <v>828.75</v>
      </c>
      <c r="K788" s="9">
        <v>82046.25</v>
      </c>
      <c r="L788" s="9">
        <v>79560</v>
      </c>
      <c r="M788" s="9">
        <v>2486.25</v>
      </c>
      <c r="N788" s="26">
        <f>financials[[#This Row],[Profit]]/financials[[#This Row],[ Sales]]</f>
        <v>3.0303030303030304E-2</v>
      </c>
      <c r="O788" s="7">
        <v>41548</v>
      </c>
      <c r="P788" s="5">
        <v>10</v>
      </c>
      <c r="Q788" s="4" t="str">
        <f>TEXT(financials[[#This Row],[Date]],"MMMM")</f>
        <v>October</v>
      </c>
      <c r="R788" s="5" t="str">
        <f>_xlfn.SWITCH(financials[[#This Row],[Month Name]],"January","Winter","February","Winter","March","Spring","April","Spring","May","Spring","June","Summer","July","Summer","August","Summer","September","Fall","October","Fall","November","Fall","December","Winter")</f>
        <v>Fall</v>
      </c>
      <c r="S788" s="13" t="s">
        <v>14</v>
      </c>
    </row>
    <row r="789" spans="2:19" x14ac:dyDescent="0.25">
      <c r="B789" s="14" t="s">
        <v>10</v>
      </c>
      <c r="C789" s="1" t="s">
        <v>16</v>
      </c>
      <c r="D789" s="4" t="s">
        <v>29</v>
      </c>
      <c r="E789" s="4" t="s">
        <v>34</v>
      </c>
      <c r="F789" s="11">
        <v>2092</v>
      </c>
      <c r="G789" s="9">
        <v>120</v>
      </c>
      <c r="H789" s="9">
        <v>7</v>
      </c>
      <c r="I789" s="9">
        <v>14644</v>
      </c>
      <c r="J789" s="9">
        <v>146.44</v>
      </c>
      <c r="K789" s="9">
        <v>14497.56</v>
      </c>
      <c r="L789" s="9">
        <v>10460</v>
      </c>
      <c r="M789" s="9">
        <v>4037.5599999999995</v>
      </c>
      <c r="N789" s="26">
        <f>financials[[#This Row],[Profit]]/financials[[#This Row],[ Sales]]</f>
        <v>0.27849927849927847</v>
      </c>
      <c r="O789" s="7">
        <v>41579</v>
      </c>
      <c r="P789" s="5">
        <v>11</v>
      </c>
      <c r="Q789" s="4" t="str">
        <f>TEXT(financials[[#This Row],[Date]],"MMMM")</f>
        <v>November</v>
      </c>
      <c r="R789" s="5" t="str">
        <f>_xlfn.SWITCH(financials[[#This Row],[Month Name]],"January","Winter","February","Winter","March","Spring","April","Spring","May","Spring","June","Summer","July","Summer","August","Summer","September","Fall","October","Fall","November","Fall","December","Winter")</f>
        <v>Fall</v>
      </c>
      <c r="S789" s="13" t="s">
        <v>14</v>
      </c>
    </row>
    <row r="790" spans="2:19" x14ac:dyDescent="0.25">
      <c r="B790" s="14" t="s">
        <v>10</v>
      </c>
      <c r="C790" s="1" t="s">
        <v>19</v>
      </c>
      <c r="D790" s="4" t="s">
        <v>30</v>
      </c>
      <c r="E790" s="4" t="s">
        <v>34</v>
      </c>
      <c r="F790" s="11">
        <v>263</v>
      </c>
      <c r="G790" s="9">
        <v>250</v>
      </c>
      <c r="H790" s="9">
        <v>7</v>
      </c>
      <c r="I790" s="9">
        <v>1841</v>
      </c>
      <c r="J790" s="9">
        <v>18.41</v>
      </c>
      <c r="K790" s="9">
        <v>1822.59</v>
      </c>
      <c r="L790" s="9">
        <v>1315</v>
      </c>
      <c r="M790" s="9">
        <v>507.58999999999992</v>
      </c>
      <c r="N790" s="26">
        <f>financials[[#This Row],[Profit]]/financials[[#This Row],[ Sales]]</f>
        <v>0.27849927849927847</v>
      </c>
      <c r="O790" s="7">
        <v>41699</v>
      </c>
      <c r="P790" s="5">
        <v>3</v>
      </c>
      <c r="Q790" s="4" t="str">
        <f>TEXT(financials[[#This Row],[Date]],"MMMM")</f>
        <v>March</v>
      </c>
      <c r="R790" s="5" t="str">
        <f>_xlfn.SWITCH(financials[[#This Row],[Month Name]],"January","Winter","February","Winter","March","Spring","April","Spring","May","Spring","June","Summer","July","Summer","August","Summer","September","Fall","October","Fall","November","Fall","December","Winter")</f>
        <v>Spring</v>
      </c>
      <c r="S790" s="13" t="s">
        <v>15</v>
      </c>
    </row>
    <row r="791" spans="2:19" x14ac:dyDescent="0.25">
      <c r="B791" s="14" t="s">
        <v>10</v>
      </c>
      <c r="C791" s="1" t="s">
        <v>16</v>
      </c>
      <c r="D791" s="4" t="s">
        <v>30</v>
      </c>
      <c r="E791" s="4" t="s">
        <v>34</v>
      </c>
      <c r="F791" s="11">
        <v>943.5</v>
      </c>
      <c r="G791" s="9">
        <v>250</v>
      </c>
      <c r="H791" s="9">
        <v>350</v>
      </c>
      <c r="I791" s="9">
        <v>330225</v>
      </c>
      <c r="J791" s="9">
        <v>3302.25</v>
      </c>
      <c r="K791" s="9">
        <v>326922.75</v>
      </c>
      <c r="L791" s="9">
        <v>245310</v>
      </c>
      <c r="M791" s="9">
        <v>81612.75</v>
      </c>
      <c r="N791" s="26">
        <f>financials[[#This Row],[Profit]]/financials[[#This Row],[ Sales]]</f>
        <v>0.24963924963924963</v>
      </c>
      <c r="O791" s="7">
        <v>41730</v>
      </c>
      <c r="P791" s="5">
        <v>4</v>
      </c>
      <c r="Q791" s="4" t="str">
        <f>TEXT(financials[[#This Row],[Date]],"MMMM")</f>
        <v>April</v>
      </c>
      <c r="R791" s="5" t="str">
        <f>_xlfn.SWITCH(financials[[#This Row],[Month Name]],"January","Winter","February","Winter","March","Spring","April","Spring","May","Spring","June","Summer","July","Summer","August","Summer","September","Fall","October","Fall","November","Fall","December","Winter")</f>
        <v>Spring</v>
      </c>
      <c r="S791" s="13" t="s">
        <v>15</v>
      </c>
    </row>
    <row r="792" spans="2:19" x14ac:dyDescent="0.25">
      <c r="B792" s="14" t="s">
        <v>9</v>
      </c>
      <c r="C792" s="1" t="s">
        <v>17</v>
      </c>
      <c r="D792" s="4" t="s">
        <v>30</v>
      </c>
      <c r="E792" s="4" t="s">
        <v>34</v>
      </c>
      <c r="F792" s="11">
        <v>727</v>
      </c>
      <c r="G792" s="9">
        <v>250</v>
      </c>
      <c r="H792" s="9">
        <v>125</v>
      </c>
      <c r="I792" s="9">
        <v>90875</v>
      </c>
      <c r="J792" s="9">
        <v>908.75</v>
      </c>
      <c r="K792" s="9">
        <v>89966.25</v>
      </c>
      <c r="L792" s="9">
        <v>87240</v>
      </c>
      <c r="M792" s="9">
        <v>2726.25</v>
      </c>
      <c r="N792" s="26">
        <f>financials[[#This Row],[Profit]]/financials[[#This Row],[ Sales]]</f>
        <v>3.0303030303030304E-2</v>
      </c>
      <c r="O792" s="7">
        <v>41791</v>
      </c>
      <c r="P792" s="5">
        <v>6</v>
      </c>
      <c r="Q792" s="4" t="str">
        <f>TEXT(financials[[#This Row],[Date]],"MMMM")</f>
        <v>June</v>
      </c>
      <c r="R792" s="5" t="str">
        <f>_xlfn.SWITCH(financials[[#This Row],[Month Name]],"January","Winter","February","Winter","March","Spring","April","Spring","May","Spring","June","Summer","July","Summer","August","Summer","September","Fall","October","Fall","November","Fall","December","Winter")</f>
        <v>Summer</v>
      </c>
      <c r="S792" s="13" t="s">
        <v>15</v>
      </c>
    </row>
    <row r="793" spans="2:19" x14ac:dyDescent="0.25">
      <c r="B793" s="14" t="s">
        <v>9</v>
      </c>
      <c r="C793" s="1" t="s">
        <v>18</v>
      </c>
      <c r="D793" s="4" t="s">
        <v>30</v>
      </c>
      <c r="E793" s="4" t="s">
        <v>34</v>
      </c>
      <c r="F793" s="11">
        <v>787</v>
      </c>
      <c r="G793" s="9">
        <v>250</v>
      </c>
      <c r="H793" s="9">
        <v>125</v>
      </c>
      <c r="I793" s="9">
        <v>98375</v>
      </c>
      <c r="J793" s="9">
        <v>983.75</v>
      </c>
      <c r="K793" s="9">
        <v>97391.25</v>
      </c>
      <c r="L793" s="9">
        <v>94440</v>
      </c>
      <c r="M793" s="9">
        <v>2951.25</v>
      </c>
      <c r="N793" s="26">
        <f>financials[[#This Row],[Profit]]/financials[[#This Row],[ Sales]]</f>
        <v>3.0303030303030304E-2</v>
      </c>
      <c r="O793" s="7">
        <v>41791</v>
      </c>
      <c r="P793" s="5">
        <v>6</v>
      </c>
      <c r="Q793" s="4" t="str">
        <f>TEXT(financials[[#This Row],[Date]],"MMMM")</f>
        <v>June</v>
      </c>
      <c r="R793" s="5" t="str">
        <f>_xlfn.SWITCH(financials[[#This Row],[Month Name]],"January","Winter","February","Winter","March","Spring","April","Spring","May","Spring","June","Summer","July","Summer","August","Summer","September","Fall","October","Fall","November","Fall","December","Winter")</f>
        <v>Summer</v>
      </c>
      <c r="S793" s="13" t="s">
        <v>15</v>
      </c>
    </row>
    <row r="794" spans="2:19" x14ac:dyDescent="0.25">
      <c r="B794" s="14" t="s">
        <v>7</v>
      </c>
      <c r="C794" s="1" t="s">
        <v>19</v>
      </c>
      <c r="D794" s="4" t="s">
        <v>30</v>
      </c>
      <c r="E794" s="4" t="s">
        <v>34</v>
      </c>
      <c r="F794" s="11">
        <v>986</v>
      </c>
      <c r="G794" s="9">
        <v>250</v>
      </c>
      <c r="H794" s="9">
        <v>300</v>
      </c>
      <c r="I794" s="9">
        <v>295800</v>
      </c>
      <c r="J794" s="9">
        <v>2958</v>
      </c>
      <c r="K794" s="9">
        <v>292842</v>
      </c>
      <c r="L794" s="9">
        <v>246500</v>
      </c>
      <c r="M794" s="9">
        <v>46342</v>
      </c>
      <c r="N794" s="26">
        <f>financials[[#This Row],[Profit]]/financials[[#This Row],[ Sales]]</f>
        <v>0.15824915824915825</v>
      </c>
      <c r="O794" s="7">
        <v>41883</v>
      </c>
      <c r="P794" s="5">
        <v>9</v>
      </c>
      <c r="Q794" s="4" t="str">
        <f>TEXT(financials[[#This Row],[Date]],"MMMM")</f>
        <v>September</v>
      </c>
      <c r="R794" s="5" t="str">
        <f>_xlfn.SWITCH(financials[[#This Row],[Month Name]],"January","Winter","February","Winter","March","Spring","April","Spring","May","Spring","June","Summer","July","Summer","August","Summer","September","Fall","October","Fall","November","Fall","December","Winter")</f>
        <v>Fall</v>
      </c>
      <c r="S794" s="13" t="s">
        <v>15</v>
      </c>
    </row>
    <row r="795" spans="2:19" x14ac:dyDescent="0.25">
      <c r="B795" s="14" t="s">
        <v>7</v>
      </c>
      <c r="C795" s="1" t="s">
        <v>20</v>
      </c>
      <c r="D795" s="4" t="s">
        <v>30</v>
      </c>
      <c r="E795" s="4" t="s">
        <v>34</v>
      </c>
      <c r="F795" s="11">
        <v>494</v>
      </c>
      <c r="G795" s="9">
        <v>250</v>
      </c>
      <c r="H795" s="9">
        <v>300</v>
      </c>
      <c r="I795" s="9">
        <v>148200</v>
      </c>
      <c r="J795" s="9">
        <v>1482</v>
      </c>
      <c r="K795" s="9">
        <v>146718</v>
      </c>
      <c r="L795" s="9">
        <v>123500</v>
      </c>
      <c r="M795" s="9">
        <v>23218</v>
      </c>
      <c r="N795" s="26">
        <f>financials[[#This Row],[Profit]]/financials[[#This Row],[ Sales]]</f>
        <v>0.15824915824915825</v>
      </c>
      <c r="O795" s="7">
        <v>41548</v>
      </c>
      <c r="P795" s="5">
        <v>10</v>
      </c>
      <c r="Q795" s="4" t="str">
        <f>TEXT(financials[[#This Row],[Date]],"MMMM")</f>
        <v>October</v>
      </c>
      <c r="R795" s="5" t="str">
        <f>_xlfn.SWITCH(financials[[#This Row],[Month Name]],"January","Winter","February","Winter","March","Spring","April","Spring","May","Spring","June","Summer","July","Summer","August","Summer","September","Fall","October","Fall","November","Fall","December","Winter")</f>
        <v>Fall</v>
      </c>
      <c r="S795" s="13" t="s">
        <v>14</v>
      </c>
    </row>
    <row r="796" spans="2:19" x14ac:dyDescent="0.25">
      <c r="B796" s="14" t="s">
        <v>10</v>
      </c>
      <c r="C796" s="1" t="s">
        <v>20</v>
      </c>
      <c r="D796" s="4" t="s">
        <v>30</v>
      </c>
      <c r="E796" s="4" t="s">
        <v>34</v>
      </c>
      <c r="F796" s="11">
        <v>1397</v>
      </c>
      <c r="G796" s="9">
        <v>250</v>
      </c>
      <c r="H796" s="9">
        <v>350</v>
      </c>
      <c r="I796" s="9">
        <v>488950</v>
      </c>
      <c r="J796" s="9">
        <v>4889.5</v>
      </c>
      <c r="K796" s="9">
        <v>484060.5</v>
      </c>
      <c r="L796" s="9">
        <v>363220</v>
      </c>
      <c r="M796" s="9">
        <v>120840.5</v>
      </c>
      <c r="N796" s="26">
        <f>financials[[#This Row],[Profit]]/financials[[#This Row],[ Sales]]</f>
        <v>0.24963924963924963</v>
      </c>
      <c r="O796" s="7">
        <v>41913</v>
      </c>
      <c r="P796" s="5">
        <v>10</v>
      </c>
      <c r="Q796" s="4" t="str">
        <f>TEXT(financials[[#This Row],[Date]],"MMMM")</f>
        <v>October</v>
      </c>
      <c r="R796" s="5" t="str">
        <f>_xlfn.SWITCH(financials[[#This Row],[Month Name]],"January","Winter","February","Winter","March","Spring","April","Spring","May","Spring","June","Summer","July","Summer","August","Summer","September","Fall","October","Fall","November","Fall","December","Winter")</f>
        <v>Fall</v>
      </c>
      <c r="S796" s="13" t="s">
        <v>15</v>
      </c>
    </row>
    <row r="797" spans="2:19" x14ac:dyDescent="0.25">
      <c r="B797" s="14" t="s">
        <v>9</v>
      </c>
      <c r="C797" s="1" t="s">
        <v>18</v>
      </c>
      <c r="D797" s="4" t="s">
        <v>30</v>
      </c>
      <c r="E797" s="4" t="s">
        <v>34</v>
      </c>
      <c r="F797" s="11">
        <v>1744</v>
      </c>
      <c r="G797" s="9">
        <v>250</v>
      </c>
      <c r="H797" s="9">
        <v>125</v>
      </c>
      <c r="I797" s="9">
        <v>218000</v>
      </c>
      <c r="J797" s="9">
        <v>2180</v>
      </c>
      <c r="K797" s="9">
        <v>215820</v>
      </c>
      <c r="L797" s="9">
        <v>209280</v>
      </c>
      <c r="M797" s="9">
        <v>6540</v>
      </c>
      <c r="N797" s="26">
        <f>financials[[#This Row],[Profit]]/financials[[#This Row],[ Sales]]</f>
        <v>3.0303030303030304E-2</v>
      </c>
      <c r="O797" s="7">
        <v>41944</v>
      </c>
      <c r="P797" s="5">
        <v>11</v>
      </c>
      <c r="Q797" s="4" t="str">
        <f>TEXT(financials[[#This Row],[Date]],"MMMM")</f>
        <v>November</v>
      </c>
      <c r="R797" s="5" t="str">
        <f>_xlfn.SWITCH(financials[[#This Row],[Month Name]],"January","Winter","February","Winter","March","Spring","April","Spring","May","Spring","June","Summer","July","Summer","August","Summer","September","Fall","October","Fall","November","Fall","December","Winter")</f>
        <v>Fall</v>
      </c>
      <c r="S797" s="13" t="s">
        <v>15</v>
      </c>
    </row>
    <row r="798" spans="2:19" x14ac:dyDescent="0.25">
      <c r="B798" s="14" t="s">
        <v>11</v>
      </c>
      <c r="C798" s="1" t="s">
        <v>17</v>
      </c>
      <c r="D798" s="4" t="s">
        <v>31</v>
      </c>
      <c r="E798" s="4" t="s">
        <v>34</v>
      </c>
      <c r="F798" s="11">
        <v>1989</v>
      </c>
      <c r="G798" s="9">
        <v>260</v>
      </c>
      <c r="H798" s="9">
        <v>12</v>
      </c>
      <c r="I798" s="9">
        <v>23868</v>
      </c>
      <c r="J798" s="9">
        <v>238.68</v>
      </c>
      <c r="K798" s="9">
        <v>23629.32</v>
      </c>
      <c r="L798" s="9">
        <v>5967</v>
      </c>
      <c r="M798" s="9">
        <v>17662.32</v>
      </c>
      <c r="N798" s="26">
        <f>financials[[#This Row],[Profit]]/financials[[#This Row],[ Sales]]</f>
        <v>0.74747474747474751</v>
      </c>
      <c r="O798" s="7">
        <v>41518</v>
      </c>
      <c r="P798" s="5">
        <v>9</v>
      </c>
      <c r="Q798" s="4" t="str">
        <f>TEXT(financials[[#This Row],[Date]],"MMMM")</f>
        <v>September</v>
      </c>
      <c r="R798" s="5" t="str">
        <f>_xlfn.SWITCH(financials[[#This Row],[Month Name]],"January","Winter","February","Winter","March","Spring","April","Spring","May","Spring","June","Summer","July","Summer","August","Summer","September","Fall","October","Fall","November","Fall","December","Winter")</f>
        <v>Fall</v>
      </c>
      <c r="S798" s="13" t="s">
        <v>14</v>
      </c>
    </row>
    <row r="799" spans="2:19" x14ac:dyDescent="0.25">
      <c r="B799" s="14" t="s">
        <v>8</v>
      </c>
      <c r="C799" s="1" t="s">
        <v>18</v>
      </c>
      <c r="D799" s="4" t="s">
        <v>31</v>
      </c>
      <c r="E799" s="4" t="s">
        <v>34</v>
      </c>
      <c r="F799" s="11">
        <v>321</v>
      </c>
      <c r="G799" s="9">
        <v>260</v>
      </c>
      <c r="H799" s="9">
        <v>15</v>
      </c>
      <c r="I799" s="9">
        <v>4815</v>
      </c>
      <c r="J799" s="9">
        <v>48.15</v>
      </c>
      <c r="K799" s="9">
        <v>4766.8500000000004</v>
      </c>
      <c r="L799" s="9">
        <v>3210</v>
      </c>
      <c r="M799" s="9">
        <v>1556.8500000000004</v>
      </c>
      <c r="N799" s="26">
        <f>financials[[#This Row],[Profit]]/financials[[#This Row],[ Sales]]</f>
        <v>0.32659932659932667</v>
      </c>
      <c r="O799" s="7">
        <v>41579</v>
      </c>
      <c r="P799" s="5">
        <v>11</v>
      </c>
      <c r="Q799" s="4" t="str">
        <f>TEXT(financials[[#This Row],[Date]],"MMMM")</f>
        <v>November</v>
      </c>
      <c r="R799" s="5" t="str">
        <f>_xlfn.SWITCH(financials[[#This Row],[Month Name]],"January","Winter","February","Winter","March","Spring","April","Spring","May","Spring","June","Summer","July","Summer","August","Summer","September","Fall","October","Fall","November","Fall","December","Winter")</f>
        <v>Fall</v>
      </c>
      <c r="S799" s="13" t="s">
        <v>14</v>
      </c>
    </row>
    <row r="800" spans="2:19" x14ac:dyDescent="0.25">
      <c r="B800" s="14" t="s">
        <v>9</v>
      </c>
      <c r="C800" s="1" t="s">
        <v>16</v>
      </c>
      <c r="D800" s="4" t="s">
        <v>26</v>
      </c>
      <c r="E800" s="4" t="s">
        <v>34</v>
      </c>
      <c r="F800" s="11">
        <v>742.5</v>
      </c>
      <c r="G800" s="9">
        <v>3</v>
      </c>
      <c r="H800" s="9">
        <v>125</v>
      </c>
      <c r="I800" s="9">
        <v>92812.5</v>
      </c>
      <c r="J800" s="9">
        <v>1856.25</v>
      </c>
      <c r="K800" s="9">
        <v>90956.25</v>
      </c>
      <c r="L800" s="9">
        <v>89100</v>
      </c>
      <c r="M800" s="9">
        <v>1856.25</v>
      </c>
      <c r="N800" s="26">
        <f>financials[[#This Row],[Profit]]/financials[[#This Row],[ Sales]]</f>
        <v>2.0408163265306121E-2</v>
      </c>
      <c r="O800" s="7">
        <v>41730</v>
      </c>
      <c r="P800" s="5">
        <v>4</v>
      </c>
      <c r="Q800" s="4" t="str">
        <f>TEXT(financials[[#This Row],[Date]],"MMMM")</f>
        <v>April</v>
      </c>
      <c r="R800" s="5" t="str">
        <f>_xlfn.SWITCH(financials[[#This Row],[Month Name]],"January","Winter","February","Winter","March","Spring","April","Spring","May","Spring","June","Summer","July","Summer","August","Summer","September","Fall","October","Fall","November","Fall","December","Winter")</f>
        <v>Spring</v>
      </c>
      <c r="S800" s="13" t="s">
        <v>15</v>
      </c>
    </row>
    <row r="801" spans="2:19" x14ac:dyDescent="0.25">
      <c r="B801" s="14" t="s">
        <v>11</v>
      </c>
      <c r="C801" s="1" t="s">
        <v>16</v>
      </c>
      <c r="D801" s="4" t="s">
        <v>26</v>
      </c>
      <c r="E801" s="4" t="s">
        <v>34</v>
      </c>
      <c r="F801" s="11">
        <v>1295</v>
      </c>
      <c r="G801" s="9">
        <v>3</v>
      </c>
      <c r="H801" s="9">
        <v>12</v>
      </c>
      <c r="I801" s="9">
        <v>15540</v>
      </c>
      <c r="J801" s="9">
        <v>310.8</v>
      </c>
      <c r="K801" s="9">
        <v>15229.2</v>
      </c>
      <c r="L801" s="9">
        <v>3885</v>
      </c>
      <c r="M801" s="9">
        <v>11344.2</v>
      </c>
      <c r="N801" s="26">
        <f>financials[[#This Row],[Profit]]/financials[[#This Row],[ Sales]]</f>
        <v>0.74489795918367352</v>
      </c>
      <c r="O801" s="7">
        <v>41913</v>
      </c>
      <c r="P801" s="5">
        <v>10</v>
      </c>
      <c r="Q801" s="4" t="str">
        <f>TEXT(financials[[#This Row],[Date]],"MMMM")</f>
        <v>October</v>
      </c>
      <c r="R801" s="5" t="str">
        <f>_xlfn.SWITCH(financials[[#This Row],[Month Name]],"January","Winter","February","Winter","March","Spring","April","Spring","May","Spring","June","Summer","July","Summer","August","Summer","September","Fall","October","Fall","November","Fall","December","Winter")</f>
        <v>Fall</v>
      </c>
      <c r="S801" s="13" t="s">
        <v>15</v>
      </c>
    </row>
    <row r="802" spans="2:19" x14ac:dyDescent="0.25">
      <c r="B802" s="14" t="s">
        <v>7</v>
      </c>
      <c r="C802" s="1" t="s">
        <v>19</v>
      </c>
      <c r="D802" s="4" t="s">
        <v>26</v>
      </c>
      <c r="E802" s="4" t="s">
        <v>34</v>
      </c>
      <c r="F802" s="11">
        <v>214</v>
      </c>
      <c r="G802" s="9">
        <v>3</v>
      </c>
      <c r="H802" s="9">
        <v>300</v>
      </c>
      <c r="I802" s="9">
        <v>64200</v>
      </c>
      <c r="J802" s="9">
        <v>1284</v>
      </c>
      <c r="K802" s="9">
        <v>62916</v>
      </c>
      <c r="L802" s="9">
        <v>53500</v>
      </c>
      <c r="M802" s="9">
        <v>9416</v>
      </c>
      <c r="N802" s="26">
        <f>financials[[#This Row],[Profit]]/financials[[#This Row],[ Sales]]</f>
        <v>0.14965986394557823</v>
      </c>
      <c r="O802" s="7">
        <v>41548</v>
      </c>
      <c r="P802" s="5">
        <v>10</v>
      </c>
      <c r="Q802" s="4" t="str">
        <f>TEXT(financials[[#This Row],[Date]],"MMMM")</f>
        <v>October</v>
      </c>
      <c r="R802" s="5" t="str">
        <f>_xlfn.SWITCH(financials[[#This Row],[Month Name]],"January","Winter","February","Winter","March","Spring","April","Spring","May","Spring","June","Summer","July","Summer","August","Summer","September","Fall","October","Fall","November","Fall","December","Winter")</f>
        <v>Fall</v>
      </c>
      <c r="S802" s="13" t="s">
        <v>14</v>
      </c>
    </row>
    <row r="803" spans="2:19" x14ac:dyDescent="0.25">
      <c r="B803" s="14" t="s">
        <v>10</v>
      </c>
      <c r="C803" s="1" t="s">
        <v>18</v>
      </c>
      <c r="D803" s="4" t="s">
        <v>26</v>
      </c>
      <c r="E803" s="4" t="s">
        <v>34</v>
      </c>
      <c r="F803" s="11">
        <v>2145</v>
      </c>
      <c r="G803" s="9">
        <v>3</v>
      </c>
      <c r="H803" s="9">
        <v>7</v>
      </c>
      <c r="I803" s="9">
        <v>15015</v>
      </c>
      <c r="J803" s="9">
        <v>300.3</v>
      </c>
      <c r="K803" s="9">
        <v>14714.7</v>
      </c>
      <c r="L803" s="9">
        <v>10725</v>
      </c>
      <c r="M803" s="9">
        <v>3989.7000000000007</v>
      </c>
      <c r="N803" s="26">
        <f>financials[[#This Row],[Profit]]/financials[[#This Row],[ Sales]]</f>
        <v>0.2711370262390671</v>
      </c>
      <c r="O803" s="7">
        <v>41579</v>
      </c>
      <c r="P803" s="5">
        <v>11</v>
      </c>
      <c r="Q803" s="4" t="str">
        <f>TEXT(financials[[#This Row],[Date]],"MMMM")</f>
        <v>November</v>
      </c>
      <c r="R803" s="5" t="str">
        <f>_xlfn.SWITCH(financials[[#This Row],[Month Name]],"January","Winter","February","Winter","March","Spring","April","Spring","May","Spring","June","Summer","July","Summer","August","Summer","September","Fall","October","Fall","November","Fall","December","Winter")</f>
        <v>Fall</v>
      </c>
      <c r="S803" s="13" t="s">
        <v>14</v>
      </c>
    </row>
    <row r="804" spans="2:19" x14ac:dyDescent="0.25">
      <c r="B804" s="14" t="s">
        <v>10</v>
      </c>
      <c r="C804" s="1" t="s">
        <v>16</v>
      </c>
      <c r="D804" s="4" t="s">
        <v>26</v>
      </c>
      <c r="E804" s="4" t="s">
        <v>34</v>
      </c>
      <c r="F804" s="11">
        <v>2852</v>
      </c>
      <c r="G804" s="9">
        <v>3</v>
      </c>
      <c r="H804" s="9">
        <v>350</v>
      </c>
      <c r="I804" s="9">
        <v>998200</v>
      </c>
      <c r="J804" s="9">
        <v>19964</v>
      </c>
      <c r="K804" s="9">
        <v>978236</v>
      </c>
      <c r="L804" s="9">
        <v>741520</v>
      </c>
      <c r="M804" s="9">
        <v>236716</v>
      </c>
      <c r="N804" s="26">
        <f>financials[[#This Row],[Profit]]/financials[[#This Row],[ Sales]]</f>
        <v>0.24198250728862974</v>
      </c>
      <c r="O804" s="7">
        <v>41974</v>
      </c>
      <c r="P804" s="5">
        <v>12</v>
      </c>
      <c r="Q804" s="4" t="str">
        <f>TEXT(financials[[#This Row],[Date]],"MMMM")</f>
        <v>December</v>
      </c>
      <c r="R804" s="5" t="str">
        <f>_xlfn.SWITCH(financials[[#This Row],[Month Name]],"January","Winter","February","Winter","March","Spring","April","Spring","May","Spring","June","Summer","July","Summer","August","Summer","September","Fall","October","Fall","November","Fall","December","Winter")</f>
        <v>Winter</v>
      </c>
      <c r="S804" s="13" t="s">
        <v>15</v>
      </c>
    </row>
    <row r="805" spans="2:19" x14ac:dyDescent="0.25">
      <c r="B805" s="14" t="s">
        <v>11</v>
      </c>
      <c r="C805" s="1" t="s">
        <v>17</v>
      </c>
      <c r="D805" s="4" t="s">
        <v>27</v>
      </c>
      <c r="E805" s="4" t="s">
        <v>34</v>
      </c>
      <c r="F805" s="11">
        <v>1142</v>
      </c>
      <c r="G805" s="9">
        <v>5</v>
      </c>
      <c r="H805" s="9">
        <v>12</v>
      </c>
      <c r="I805" s="9">
        <v>13704</v>
      </c>
      <c r="J805" s="9">
        <v>274.08</v>
      </c>
      <c r="K805" s="9">
        <v>13429.92</v>
      </c>
      <c r="L805" s="9">
        <v>3426</v>
      </c>
      <c r="M805" s="9">
        <v>10003.92</v>
      </c>
      <c r="N805" s="26">
        <f>financials[[#This Row],[Profit]]/financials[[#This Row],[ Sales]]</f>
        <v>0.74489795918367352</v>
      </c>
      <c r="O805" s="7">
        <v>41791</v>
      </c>
      <c r="P805" s="5">
        <v>6</v>
      </c>
      <c r="Q805" s="4" t="str">
        <f>TEXT(financials[[#This Row],[Date]],"MMMM")</f>
        <v>June</v>
      </c>
      <c r="R805" s="5" t="str">
        <f>_xlfn.SWITCH(financials[[#This Row],[Month Name]],"January","Winter","February","Winter","March","Spring","April","Spring","May","Spring","June","Summer","July","Summer","August","Summer","September","Fall","October","Fall","November","Fall","December","Winter")</f>
        <v>Summer</v>
      </c>
      <c r="S805" s="13" t="s">
        <v>15</v>
      </c>
    </row>
    <row r="806" spans="2:19" x14ac:dyDescent="0.25">
      <c r="B806" s="14" t="s">
        <v>10</v>
      </c>
      <c r="C806" s="1" t="s">
        <v>17</v>
      </c>
      <c r="D806" s="4" t="s">
        <v>27</v>
      </c>
      <c r="E806" s="4" t="s">
        <v>34</v>
      </c>
      <c r="F806" s="11">
        <v>1566</v>
      </c>
      <c r="G806" s="9">
        <v>5</v>
      </c>
      <c r="H806" s="9">
        <v>20</v>
      </c>
      <c r="I806" s="9">
        <v>31320</v>
      </c>
      <c r="J806" s="9">
        <v>626.4</v>
      </c>
      <c r="K806" s="9">
        <v>30693.599999999999</v>
      </c>
      <c r="L806" s="9">
        <v>15660</v>
      </c>
      <c r="M806" s="9">
        <v>15033.599999999999</v>
      </c>
      <c r="N806" s="26">
        <f>financials[[#This Row],[Profit]]/financials[[#This Row],[ Sales]]</f>
        <v>0.48979591836734693</v>
      </c>
      <c r="O806" s="7">
        <v>41913</v>
      </c>
      <c r="P806" s="5">
        <v>10</v>
      </c>
      <c r="Q806" s="4" t="str">
        <f>TEXT(financials[[#This Row],[Date]],"MMMM")</f>
        <v>October</v>
      </c>
      <c r="R806" s="5" t="str">
        <f>_xlfn.SWITCH(financials[[#This Row],[Month Name]],"January","Winter","February","Winter","March","Spring","April","Spring","May","Spring","June","Summer","July","Summer","August","Summer","September","Fall","October","Fall","November","Fall","December","Winter")</f>
        <v>Fall</v>
      </c>
      <c r="S806" s="13" t="s">
        <v>15</v>
      </c>
    </row>
    <row r="807" spans="2:19" x14ac:dyDescent="0.25">
      <c r="B807" s="14" t="s">
        <v>11</v>
      </c>
      <c r="C807" s="1" t="s">
        <v>20</v>
      </c>
      <c r="D807" s="4" t="s">
        <v>27</v>
      </c>
      <c r="E807" s="4" t="s">
        <v>34</v>
      </c>
      <c r="F807" s="11">
        <v>690</v>
      </c>
      <c r="G807" s="9">
        <v>5</v>
      </c>
      <c r="H807" s="9">
        <v>12</v>
      </c>
      <c r="I807" s="9">
        <v>8280</v>
      </c>
      <c r="J807" s="9">
        <v>165.6</v>
      </c>
      <c r="K807" s="9">
        <v>8114.4</v>
      </c>
      <c r="L807" s="9">
        <v>2070</v>
      </c>
      <c r="M807" s="9">
        <v>6044.4</v>
      </c>
      <c r="N807" s="26">
        <f>financials[[#This Row],[Profit]]/financials[[#This Row],[ Sales]]</f>
        <v>0.74489795918367341</v>
      </c>
      <c r="O807" s="7">
        <v>41944</v>
      </c>
      <c r="P807" s="5">
        <v>11</v>
      </c>
      <c r="Q807" s="4" t="str">
        <f>TEXT(financials[[#This Row],[Date]],"MMMM")</f>
        <v>November</v>
      </c>
      <c r="R807" s="5" t="str">
        <f>_xlfn.SWITCH(financials[[#This Row],[Month Name]],"January","Winter","February","Winter","March","Spring","April","Spring","May","Spring","June","Summer","July","Summer","August","Summer","September","Fall","October","Fall","November","Fall","December","Winter")</f>
        <v>Fall</v>
      </c>
      <c r="S807" s="13" t="s">
        <v>15</v>
      </c>
    </row>
    <row r="808" spans="2:19" x14ac:dyDescent="0.25">
      <c r="B808" s="14" t="s">
        <v>9</v>
      </c>
      <c r="C808" s="1" t="s">
        <v>20</v>
      </c>
      <c r="D808" s="4" t="s">
        <v>27</v>
      </c>
      <c r="E808" s="4" t="s">
        <v>34</v>
      </c>
      <c r="F808" s="11">
        <v>1660</v>
      </c>
      <c r="G808" s="9">
        <v>5</v>
      </c>
      <c r="H808" s="9">
        <v>125</v>
      </c>
      <c r="I808" s="9">
        <v>207500</v>
      </c>
      <c r="J808" s="9">
        <v>4150</v>
      </c>
      <c r="K808" s="9">
        <v>203350</v>
      </c>
      <c r="L808" s="9">
        <v>199200</v>
      </c>
      <c r="M808" s="9">
        <v>4150</v>
      </c>
      <c r="N808" s="26">
        <f>financials[[#This Row],[Profit]]/financials[[#This Row],[ Sales]]</f>
        <v>2.0408163265306121E-2</v>
      </c>
      <c r="O808" s="7">
        <v>41579</v>
      </c>
      <c r="P808" s="5">
        <v>11</v>
      </c>
      <c r="Q808" s="4" t="str">
        <f>TEXT(financials[[#This Row],[Date]],"MMMM")</f>
        <v>November</v>
      </c>
      <c r="R808" s="5" t="str">
        <f>_xlfn.SWITCH(financials[[#This Row],[Month Name]],"January","Winter","February","Winter","March","Spring","April","Spring","May","Spring","June","Summer","July","Summer","August","Summer","September","Fall","October","Fall","November","Fall","December","Winter")</f>
        <v>Fall</v>
      </c>
      <c r="S808" s="13" t="s">
        <v>14</v>
      </c>
    </row>
    <row r="809" spans="2:19" x14ac:dyDescent="0.25">
      <c r="B809" s="14" t="s">
        <v>8</v>
      </c>
      <c r="C809" s="1" t="s">
        <v>16</v>
      </c>
      <c r="D809" s="4" t="s">
        <v>28</v>
      </c>
      <c r="E809" s="4" t="s">
        <v>34</v>
      </c>
      <c r="F809" s="11">
        <v>2363</v>
      </c>
      <c r="G809" s="9">
        <v>10</v>
      </c>
      <c r="H809" s="9">
        <v>15</v>
      </c>
      <c r="I809" s="9">
        <v>35445</v>
      </c>
      <c r="J809" s="9">
        <v>708.9</v>
      </c>
      <c r="K809" s="9">
        <v>34736.1</v>
      </c>
      <c r="L809" s="9">
        <v>23630</v>
      </c>
      <c r="M809" s="9">
        <v>11106.099999999999</v>
      </c>
      <c r="N809" s="26">
        <f>financials[[#This Row],[Profit]]/financials[[#This Row],[ Sales]]</f>
        <v>0.31972789115646255</v>
      </c>
      <c r="O809" s="7">
        <v>41671</v>
      </c>
      <c r="P809" s="5">
        <v>2</v>
      </c>
      <c r="Q809" s="4" t="str">
        <f>TEXT(financials[[#This Row],[Date]],"MMMM")</f>
        <v>February</v>
      </c>
      <c r="R809" s="5" t="str">
        <f>_xlfn.SWITCH(financials[[#This Row],[Month Name]],"January","Winter","February","Winter","March","Spring","April","Spring","May","Spring","June","Summer","July","Summer","August","Summer","September","Fall","October","Fall","November","Fall","December","Winter")</f>
        <v>Winter</v>
      </c>
      <c r="S809" s="13" t="s">
        <v>15</v>
      </c>
    </row>
    <row r="810" spans="2:19" x14ac:dyDescent="0.25">
      <c r="B810" s="14" t="s">
        <v>7</v>
      </c>
      <c r="C810" s="1" t="s">
        <v>18</v>
      </c>
      <c r="D810" s="4" t="s">
        <v>28</v>
      </c>
      <c r="E810" s="4" t="s">
        <v>34</v>
      </c>
      <c r="F810" s="11">
        <v>918</v>
      </c>
      <c r="G810" s="9">
        <v>10</v>
      </c>
      <c r="H810" s="9">
        <v>300</v>
      </c>
      <c r="I810" s="9">
        <v>275400</v>
      </c>
      <c r="J810" s="9">
        <v>5508</v>
      </c>
      <c r="K810" s="9">
        <v>269892</v>
      </c>
      <c r="L810" s="9">
        <v>229500</v>
      </c>
      <c r="M810" s="9">
        <v>40392</v>
      </c>
      <c r="N810" s="26">
        <f>financials[[#This Row],[Profit]]/financials[[#This Row],[ Sales]]</f>
        <v>0.14965986394557823</v>
      </c>
      <c r="O810" s="7">
        <v>41760</v>
      </c>
      <c r="P810" s="5">
        <v>5</v>
      </c>
      <c r="Q810" s="4" t="str">
        <f>TEXT(financials[[#This Row],[Date]],"MMMM")</f>
        <v>May</v>
      </c>
      <c r="R810" s="5" t="str">
        <f>_xlfn.SWITCH(financials[[#This Row],[Month Name]],"January","Winter","February","Winter","March","Spring","April","Spring","May","Spring","June","Summer","July","Summer","August","Summer","September","Fall","October","Fall","November","Fall","December","Winter")</f>
        <v>Spring</v>
      </c>
      <c r="S810" s="13" t="s">
        <v>15</v>
      </c>
    </row>
    <row r="811" spans="2:19" x14ac:dyDescent="0.25">
      <c r="B811" s="14" t="s">
        <v>7</v>
      </c>
      <c r="C811" s="1" t="s">
        <v>19</v>
      </c>
      <c r="D811" s="4" t="s">
        <v>28</v>
      </c>
      <c r="E811" s="4" t="s">
        <v>34</v>
      </c>
      <c r="F811" s="11">
        <v>1728</v>
      </c>
      <c r="G811" s="9">
        <v>10</v>
      </c>
      <c r="H811" s="9">
        <v>300</v>
      </c>
      <c r="I811" s="9">
        <v>518400</v>
      </c>
      <c r="J811" s="9">
        <v>10368</v>
      </c>
      <c r="K811" s="9">
        <v>508032</v>
      </c>
      <c r="L811" s="9">
        <v>432000</v>
      </c>
      <c r="M811" s="9">
        <v>76032</v>
      </c>
      <c r="N811" s="26">
        <f>financials[[#This Row],[Profit]]/financials[[#This Row],[ Sales]]</f>
        <v>0.14965986394557823</v>
      </c>
      <c r="O811" s="7">
        <v>41760</v>
      </c>
      <c r="P811" s="5">
        <v>5</v>
      </c>
      <c r="Q811" s="4" t="str">
        <f>TEXT(financials[[#This Row],[Date]],"MMMM")</f>
        <v>May</v>
      </c>
      <c r="R811" s="5" t="str">
        <f>_xlfn.SWITCH(financials[[#This Row],[Month Name]],"January","Winter","February","Winter","March","Spring","April","Spring","May","Spring","June","Summer","July","Summer","August","Summer","September","Fall","October","Fall","November","Fall","December","Winter")</f>
        <v>Spring</v>
      </c>
      <c r="S811" s="13" t="s">
        <v>15</v>
      </c>
    </row>
    <row r="812" spans="2:19" x14ac:dyDescent="0.25">
      <c r="B812" s="14" t="s">
        <v>11</v>
      </c>
      <c r="C812" s="1" t="s">
        <v>17</v>
      </c>
      <c r="D812" s="4" t="s">
        <v>28</v>
      </c>
      <c r="E812" s="4" t="s">
        <v>34</v>
      </c>
      <c r="F812" s="11">
        <v>1142</v>
      </c>
      <c r="G812" s="9">
        <v>10</v>
      </c>
      <c r="H812" s="9">
        <v>12</v>
      </c>
      <c r="I812" s="9">
        <v>13704</v>
      </c>
      <c r="J812" s="9">
        <v>274.08</v>
      </c>
      <c r="K812" s="9">
        <v>13429.92</v>
      </c>
      <c r="L812" s="9">
        <v>3426</v>
      </c>
      <c r="M812" s="9">
        <v>10003.92</v>
      </c>
      <c r="N812" s="26">
        <f>financials[[#This Row],[Profit]]/financials[[#This Row],[ Sales]]</f>
        <v>0.74489795918367352</v>
      </c>
      <c r="O812" s="7">
        <v>41791</v>
      </c>
      <c r="P812" s="5">
        <v>6</v>
      </c>
      <c r="Q812" s="4" t="str">
        <f>TEXT(financials[[#This Row],[Date]],"MMMM")</f>
        <v>June</v>
      </c>
      <c r="R812" s="5" t="str">
        <f>_xlfn.SWITCH(financials[[#This Row],[Month Name]],"January","Winter","February","Winter","March","Spring","April","Spring","May","Spring","June","Summer","July","Summer","August","Summer","September","Fall","October","Fall","November","Fall","December","Winter")</f>
        <v>Summer</v>
      </c>
      <c r="S812" s="13" t="s">
        <v>15</v>
      </c>
    </row>
    <row r="813" spans="2:19" x14ac:dyDescent="0.25">
      <c r="B813" s="14" t="s">
        <v>9</v>
      </c>
      <c r="C813" s="1" t="s">
        <v>20</v>
      </c>
      <c r="D813" s="4" t="s">
        <v>28</v>
      </c>
      <c r="E813" s="4" t="s">
        <v>34</v>
      </c>
      <c r="F813" s="11">
        <v>662</v>
      </c>
      <c r="G813" s="9">
        <v>10</v>
      </c>
      <c r="H813" s="9">
        <v>125</v>
      </c>
      <c r="I813" s="9">
        <v>82750</v>
      </c>
      <c r="J813" s="9">
        <v>1655</v>
      </c>
      <c r="K813" s="9">
        <v>81095</v>
      </c>
      <c r="L813" s="9">
        <v>79440</v>
      </c>
      <c r="M813" s="9">
        <v>1655</v>
      </c>
      <c r="N813" s="26">
        <f>financials[[#This Row],[Profit]]/financials[[#This Row],[ Sales]]</f>
        <v>2.0408163265306121E-2</v>
      </c>
      <c r="O813" s="7">
        <v>41791</v>
      </c>
      <c r="P813" s="5">
        <v>6</v>
      </c>
      <c r="Q813" s="4" t="str">
        <f>TEXT(financials[[#This Row],[Date]],"MMMM")</f>
        <v>June</v>
      </c>
      <c r="R813" s="5" t="str">
        <f>_xlfn.SWITCH(financials[[#This Row],[Month Name]],"January","Winter","February","Winter","March","Spring","April","Spring","May","Spring","June","Summer","July","Summer","August","Summer","September","Fall","October","Fall","November","Fall","December","Winter")</f>
        <v>Summer</v>
      </c>
      <c r="S813" s="13" t="s">
        <v>15</v>
      </c>
    </row>
    <row r="814" spans="2:19" x14ac:dyDescent="0.25">
      <c r="B814" s="14" t="s">
        <v>11</v>
      </c>
      <c r="C814" s="1" t="s">
        <v>16</v>
      </c>
      <c r="D814" s="4" t="s">
        <v>28</v>
      </c>
      <c r="E814" s="4" t="s">
        <v>34</v>
      </c>
      <c r="F814" s="11">
        <v>1295</v>
      </c>
      <c r="G814" s="9">
        <v>10</v>
      </c>
      <c r="H814" s="9">
        <v>12</v>
      </c>
      <c r="I814" s="9">
        <v>15540</v>
      </c>
      <c r="J814" s="9">
        <v>310.8</v>
      </c>
      <c r="K814" s="9">
        <v>15229.2</v>
      </c>
      <c r="L814" s="9">
        <v>3885</v>
      </c>
      <c r="M814" s="9">
        <v>11344.2</v>
      </c>
      <c r="N814" s="26">
        <f>financials[[#This Row],[Profit]]/financials[[#This Row],[ Sales]]</f>
        <v>0.74489795918367352</v>
      </c>
      <c r="O814" s="7">
        <v>41913</v>
      </c>
      <c r="P814" s="5">
        <v>10</v>
      </c>
      <c r="Q814" s="4" t="str">
        <f>TEXT(financials[[#This Row],[Date]],"MMMM")</f>
        <v>October</v>
      </c>
      <c r="R814" s="5" t="str">
        <f>_xlfn.SWITCH(financials[[#This Row],[Month Name]],"January","Winter","February","Winter","March","Spring","April","Spring","May","Spring","June","Summer","July","Summer","August","Summer","September","Fall","October","Fall","November","Fall","December","Winter")</f>
        <v>Fall</v>
      </c>
      <c r="S814" s="13" t="s">
        <v>15</v>
      </c>
    </row>
    <row r="815" spans="2:19" x14ac:dyDescent="0.25">
      <c r="B815" s="14" t="s">
        <v>9</v>
      </c>
      <c r="C815" s="1" t="s">
        <v>19</v>
      </c>
      <c r="D815" s="4" t="s">
        <v>28</v>
      </c>
      <c r="E815" s="4" t="s">
        <v>34</v>
      </c>
      <c r="F815" s="11">
        <v>809</v>
      </c>
      <c r="G815" s="9">
        <v>10</v>
      </c>
      <c r="H815" s="9">
        <v>125</v>
      </c>
      <c r="I815" s="9">
        <v>101125</v>
      </c>
      <c r="J815" s="9">
        <v>2022.5</v>
      </c>
      <c r="K815" s="9">
        <v>99102.5</v>
      </c>
      <c r="L815" s="9">
        <v>97080</v>
      </c>
      <c r="M815" s="9">
        <v>2022.5</v>
      </c>
      <c r="N815" s="26">
        <f>financials[[#This Row],[Profit]]/financials[[#This Row],[ Sales]]</f>
        <v>2.0408163265306121E-2</v>
      </c>
      <c r="O815" s="7">
        <v>41548</v>
      </c>
      <c r="P815" s="5">
        <v>10</v>
      </c>
      <c r="Q815" s="4" t="str">
        <f>TEXT(financials[[#This Row],[Date]],"MMMM")</f>
        <v>October</v>
      </c>
      <c r="R815" s="5" t="str">
        <f>_xlfn.SWITCH(financials[[#This Row],[Month Name]],"January","Winter","February","Winter","March","Spring","April","Spring","May","Spring","June","Summer","July","Summer","August","Summer","September","Fall","October","Fall","November","Fall","December","Winter")</f>
        <v>Fall</v>
      </c>
      <c r="S815" s="13" t="s">
        <v>14</v>
      </c>
    </row>
    <row r="816" spans="2:19" x14ac:dyDescent="0.25">
      <c r="B816" s="14" t="s">
        <v>9</v>
      </c>
      <c r="C816" s="1" t="s">
        <v>20</v>
      </c>
      <c r="D816" s="4" t="s">
        <v>28</v>
      </c>
      <c r="E816" s="4" t="s">
        <v>34</v>
      </c>
      <c r="F816" s="11">
        <v>2145</v>
      </c>
      <c r="G816" s="9">
        <v>10</v>
      </c>
      <c r="H816" s="9">
        <v>125</v>
      </c>
      <c r="I816" s="9">
        <v>268125</v>
      </c>
      <c r="J816" s="9">
        <v>5362.5</v>
      </c>
      <c r="K816" s="9">
        <v>262762.5</v>
      </c>
      <c r="L816" s="9">
        <v>257400</v>
      </c>
      <c r="M816" s="9">
        <v>5362.5</v>
      </c>
      <c r="N816" s="26">
        <f>financials[[#This Row],[Profit]]/financials[[#This Row],[ Sales]]</f>
        <v>2.0408163265306121E-2</v>
      </c>
      <c r="O816" s="7">
        <v>41548</v>
      </c>
      <c r="P816" s="5">
        <v>10</v>
      </c>
      <c r="Q816" s="4" t="str">
        <f>TEXT(financials[[#This Row],[Date]],"MMMM")</f>
        <v>October</v>
      </c>
      <c r="R816" s="5" t="str">
        <f>_xlfn.SWITCH(financials[[#This Row],[Month Name]],"January","Winter","February","Winter","March","Spring","April","Spring","May","Spring","June","Summer","July","Summer","August","Summer","September","Fall","October","Fall","November","Fall","December","Winter")</f>
        <v>Fall</v>
      </c>
      <c r="S816" s="13" t="s">
        <v>14</v>
      </c>
    </row>
    <row r="817" spans="2:19" x14ac:dyDescent="0.25">
      <c r="B817" s="14" t="s">
        <v>11</v>
      </c>
      <c r="C817" s="1" t="s">
        <v>18</v>
      </c>
      <c r="D817" s="4" t="s">
        <v>28</v>
      </c>
      <c r="E817" s="4" t="s">
        <v>34</v>
      </c>
      <c r="F817" s="11">
        <v>1785</v>
      </c>
      <c r="G817" s="9">
        <v>10</v>
      </c>
      <c r="H817" s="9">
        <v>12</v>
      </c>
      <c r="I817" s="9">
        <v>21420</v>
      </c>
      <c r="J817" s="9">
        <v>428.4</v>
      </c>
      <c r="K817" s="9">
        <v>20991.599999999999</v>
      </c>
      <c r="L817" s="9">
        <v>5355</v>
      </c>
      <c r="M817" s="9">
        <v>15636.599999999999</v>
      </c>
      <c r="N817" s="26">
        <f>financials[[#This Row],[Profit]]/financials[[#This Row],[ Sales]]</f>
        <v>0.74489795918367341</v>
      </c>
      <c r="O817" s="7">
        <v>41579</v>
      </c>
      <c r="P817" s="5">
        <v>11</v>
      </c>
      <c r="Q817" s="4" t="str">
        <f>TEXT(financials[[#This Row],[Date]],"MMMM")</f>
        <v>November</v>
      </c>
      <c r="R817" s="5" t="str">
        <f>_xlfn.SWITCH(financials[[#This Row],[Month Name]],"January","Winter","February","Winter","March","Spring","April","Spring","May","Spring","June","Summer","July","Summer","August","Summer","September","Fall","October","Fall","November","Fall","December","Winter")</f>
        <v>Fall</v>
      </c>
      <c r="S817" s="13" t="s">
        <v>14</v>
      </c>
    </row>
    <row r="818" spans="2:19" x14ac:dyDescent="0.25">
      <c r="B818" s="14" t="s">
        <v>7</v>
      </c>
      <c r="C818" s="1" t="s">
        <v>16</v>
      </c>
      <c r="D818" s="4" t="s">
        <v>28</v>
      </c>
      <c r="E818" s="4" t="s">
        <v>34</v>
      </c>
      <c r="F818" s="11">
        <v>1916</v>
      </c>
      <c r="G818" s="9">
        <v>10</v>
      </c>
      <c r="H818" s="9">
        <v>300</v>
      </c>
      <c r="I818" s="9">
        <v>574800</v>
      </c>
      <c r="J818" s="9">
        <v>11496</v>
      </c>
      <c r="K818" s="9">
        <v>563304</v>
      </c>
      <c r="L818" s="9">
        <v>479000</v>
      </c>
      <c r="M818" s="9">
        <v>84304</v>
      </c>
      <c r="N818" s="26">
        <f>financials[[#This Row],[Profit]]/financials[[#This Row],[ Sales]]</f>
        <v>0.14965986394557823</v>
      </c>
      <c r="O818" s="7">
        <v>41974</v>
      </c>
      <c r="P818" s="5">
        <v>12</v>
      </c>
      <c r="Q818" s="4" t="str">
        <f>TEXT(financials[[#This Row],[Date]],"MMMM")</f>
        <v>December</v>
      </c>
      <c r="R818" s="5" t="str">
        <f>_xlfn.SWITCH(financials[[#This Row],[Month Name]],"January","Winter","February","Winter","March","Spring","April","Spring","May","Spring","June","Summer","July","Summer","August","Summer","September","Fall","October","Fall","November","Fall","December","Winter")</f>
        <v>Winter</v>
      </c>
      <c r="S818" s="13" t="s">
        <v>15</v>
      </c>
    </row>
    <row r="819" spans="2:19" x14ac:dyDescent="0.25">
      <c r="B819" s="14" t="s">
        <v>10</v>
      </c>
      <c r="C819" s="1" t="s">
        <v>16</v>
      </c>
      <c r="D819" s="4" t="s">
        <v>28</v>
      </c>
      <c r="E819" s="4" t="s">
        <v>34</v>
      </c>
      <c r="F819" s="11">
        <v>2852</v>
      </c>
      <c r="G819" s="9">
        <v>10</v>
      </c>
      <c r="H819" s="9">
        <v>350</v>
      </c>
      <c r="I819" s="9">
        <v>998200</v>
      </c>
      <c r="J819" s="9">
        <v>19964</v>
      </c>
      <c r="K819" s="9">
        <v>978236</v>
      </c>
      <c r="L819" s="9">
        <v>741520</v>
      </c>
      <c r="M819" s="9">
        <v>236716</v>
      </c>
      <c r="N819" s="26">
        <f>financials[[#This Row],[Profit]]/financials[[#This Row],[ Sales]]</f>
        <v>0.24198250728862974</v>
      </c>
      <c r="O819" s="7">
        <v>41974</v>
      </c>
      <c r="P819" s="5">
        <v>12</v>
      </c>
      <c r="Q819" s="4" t="str">
        <f>TEXT(financials[[#This Row],[Date]],"MMMM")</f>
        <v>December</v>
      </c>
      <c r="R819" s="5" t="str">
        <f>_xlfn.SWITCH(financials[[#This Row],[Month Name]],"January","Winter","February","Winter","March","Spring","April","Spring","May","Spring","June","Summer","July","Summer","August","Summer","September","Fall","October","Fall","November","Fall","December","Winter")</f>
        <v>Winter</v>
      </c>
      <c r="S819" s="13" t="s">
        <v>15</v>
      </c>
    </row>
    <row r="820" spans="2:19" x14ac:dyDescent="0.25">
      <c r="B820" s="14" t="s">
        <v>9</v>
      </c>
      <c r="C820" s="1" t="s">
        <v>16</v>
      </c>
      <c r="D820" s="4" t="s">
        <v>28</v>
      </c>
      <c r="E820" s="4" t="s">
        <v>34</v>
      </c>
      <c r="F820" s="11">
        <v>2729</v>
      </c>
      <c r="G820" s="9">
        <v>10</v>
      </c>
      <c r="H820" s="9">
        <v>125</v>
      </c>
      <c r="I820" s="9">
        <v>341125</v>
      </c>
      <c r="J820" s="9">
        <v>6822.5</v>
      </c>
      <c r="K820" s="9">
        <v>334302.5</v>
      </c>
      <c r="L820" s="9">
        <v>327480</v>
      </c>
      <c r="M820" s="9">
        <v>6822.5</v>
      </c>
      <c r="N820" s="26">
        <f>financials[[#This Row],[Profit]]/financials[[#This Row],[ Sales]]</f>
        <v>2.0408163265306121E-2</v>
      </c>
      <c r="O820" s="7">
        <v>41974</v>
      </c>
      <c r="P820" s="5">
        <v>12</v>
      </c>
      <c r="Q820" s="4" t="str">
        <f>TEXT(financials[[#This Row],[Date]],"MMMM")</f>
        <v>December</v>
      </c>
      <c r="R820" s="5" t="str">
        <f>_xlfn.SWITCH(financials[[#This Row],[Month Name]],"January","Winter","February","Winter","March","Spring","April","Spring","May","Spring","June","Summer","July","Summer","August","Summer","September","Fall","October","Fall","November","Fall","December","Winter")</f>
        <v>Winter</v>
      </c>
      <c r="S820" s="13" t="s">
        <v>15</v>
      </c>
    </row>
    <row r="821" spans="2:19" x14ac:dyDescent="0.25">
      <c r="B821" s="14" t="s">
        <v>8</v>
      </c>
      <c r="C821" s="1" t="s">
        <v>17</v>
      </c>
      <c r="D821" s="4" t="s">
        <v>28</v>
      </c>
      <c r="E821" s="4" t="s">
        <v>34</v>
      </c>
      <c r="F821" s="11">
        <v>1925</v>
      </c>
      <c r="G821" s="9">
        <v>10</v>
      </c>
      <c r="H821" s="9">
        <v>15</v>
      </c>
      <c r="I821" s="9">
        <v>28875</v>
      </c>
      <c r="J821" s="9">
        <v>577.5</v>
      </c>
      <c r="K821" s="9">
        <v>28297.5</v>
      </c>
      <c r="L821" s="9">
        <v>19250</v>
      </c>
      <c r="M821" s="9">
        <v>9047.5</v>
      </c>
      <c r="N821" s="26">
        <f>financials[[#This Row],[Profit]]/financials[[#This Row],[ Sales]]</f>
        <v>0.31972789115646261</v>
      </c>
      <c r="O821" s="7">
        <v>41609</v>
      </c>
      <c r="P821" s="5">
        <v>12</v>
      </c>
      <c r="Q821" s="4" t="str">
        <f>TEXT(financials[[#This Row],[Date]],"MMMM")</f>
        <v>December</v>
      </c>
      <c r="R821" s="5" t="str">
        <f>_xlfn.SWITCH(financials[[#This Row],[Month Name]],"January","Winter","February","Winter","March","Spring","April","Spring","May","Spring","June","Summer","July","Summer","August","Summer","September","Fall","October","Fall","November","Fall","December","Winter")</f>
        <v>Winter</v>
      </c>
      <c r="S821" s="13" t="s">
        <v>14</v>
      </c>
    </row>
    <row r="822" spans="2:19" x14ac:dyDescent="0.25">
      <c r="B822" s="14" t="s">
        <v>10</v>
      </c>
      <c r="C822" s="1" t="s">
        <v>17</v>
      </c>
      <c r="D822" s="4" t="s">
        <v>28</v>
      </c>
      <c r="E822" s="4" t="s">
        <v>34</v>
      </c>
      <c r="F822" s="11">
        <v>2013</v>
      </c>
      <c r="G822" s="9">
        <v>10</v>
      </c>
      <c r="H822" s="9">
        <v>7</v>
      </c>
      <c r="I822" s="9">
        <v>14091</v>
      </c>
      <c r="J822" s="9">
        <v>281.82</v>
      </c>
      <c r="K822" s="9">
        <v>13809.18</v>
      </c>
      <c r="L822" s="9">
        <v>10065</v>
      </c>
      <c r="M822" s="9">
        <v>3744.1800000000003</v>
      </c>
      <c r="N822" s="26">
        <f>financials[[#This Row],[Profit]]/financials[[#This Row],[ Sales]]</f>
        <v>0.27113702623906705</v>
      </c>
      <c r="O822" s="7">
        <v>41609</v>
      </c>
      <c r="P822" s="5">
        <v>12</v>
      </c>
      <c r="Q822" s="4" t="str">
        <f>TEXT(financials[[#This Row],[Date]],"MMMM")</f>
        <v>December</v>
      </c>
      <c r="R822" s="5" t="str">
        <f>_xlfn.SWITCH(financials[[#This Row],[Month Name]],"January","Winter","February","Winter","March","Spring","April","Spring","May","Spring","June","Summer","July","Summer","August","Summer","September","Fall","October","Fall","November","Fall","December","Winter")</f>
        <v>Winter</v>
      </c>
      <c r="S822" s="13" t="s">
        <v>14</v>
      </c>
    </row>
    <row r="823" spans="2:19" x14ac:dyDescent="0.25">
      <c r="B823" s="14" t="s">
        <v>11</v>
      </c>
      <c r="C823" s="1" t="s">
        <v>18</v>
      </c>
      <c r="D823" s="4" t="s">
        <v>28</v>
      </c>
      <c r="E823" s="4" t="s">
        <v>34</v>
      </c>
      <c r="F823" s="11">
        <v>1055</v>
      </c>
      <c r="G823" s="9">
        <v>10</v>
      </c>
      <c r="H823" s="9">
        <v>12</v>
      </c>
      <c r="I823" s="9">
        <v>12660</v>
      </c>
      <c r="J823" s="9">
        <v>253.2</v>
      </c>
      <c r="K823" s="9">
        <v>12406.8</v>
      </c>
      <c r="L823" s="9">
        <v>3165</v>
      </c>
      <c r="M823" s="9">
        <v>9241.7999999999993</v>
      </c>
      <c r="N823" s="26">
        <f>financials[[#This Row],[Profit]]/financials[[#This Row],[ Sales]]</f>
        <v>0.74489795918367341</v>
      </c>
      <c r="O823" s="7">
        <v>41974</v>
      </c>
      <c r="P823" s="5">
        <v>12</v>
      </c>
      <c r="Q823" s="4" t="str">
        <f>TEXT(financials[[#This Row],[Date]],"MMMM")</f>
        <v>December</v>
      </c>
      <c r="R823" s="5" t="str">
        <f>_xlfn.SWITCH(financials[[#This Row],[Month Name]],"January","Winter","February","Winter","March","Spring","April","Spring","May","Spring","June","Summer","July","Summer","August","Summer","September","Fall","October","Fall","November","Fall","December","Winter")</f>
        <v>Winter</v>
      </c>
      <c r="S823" s="13" t="s">
        <v>15</v>
      </c>
    </row>
    <row r="824" spans="2:19" x14ac:dyDescent="0.25">
      <c r="B824" s="14" t="s">
        <v>11</v>
      </c>
      <c r="C824" s="1" t="s">
        <v>20</v>
      </c>
      <c r="D824" s="4" t="s">
        <v>28</v>
      </c>
      <c r="E824" s="4" t="s">
        <v>34</v>
      </c>
      <c r="F824" s="11">
        <v>1084</v>
      </c>
      <c r="G824" s="9">
        <v>10</v>
      </c>
      <c r="H824" s="9">
        <v>12</v>
      </c>
      <c r="I824" s="9">
        <v>13008</v>
      </c>
      <c r="J824" s="9">
        <v>260.16000000000003</v>
      </c>
      <c r="K824" s="9">
        <v>12747.84</v>
      </c>
      <c r="L824" s="9">
        <v>3252</v>
      </c>
      <c r="M824" s="9">
        <v>9495.84</v>
      </c>
      <c r="N824" s="26">
        <f>financials[[#This Row],[Profit]]/financials[[#This Row],[ Sales]]</f>
        <v>0.74489795918367352</v>
      </c>
      <c r="O824" s="7">
        <v>41974</v>
      </c>
      <c r="P824" s="5">
        <v>12</v>
      </c>
      <c r="Q824" s="4" t="str">
        <f>TEXT(financials[[#This Row],[Date]],"MMMM")</f>
        <v>December</v>
      </c>
      <c r="R824" s="5" t="str">
        <f>_xlfn.SWITCH(financials[[#This Row],[Month Name]],"January","Winter","February","Winter","March","Spring","April","Spring","May","Spring","June","Summer","July","Summer","August","Summer","September","Fall","October","Fall","November","Fall","December","Winter")</f>
        <v>Winter</v>
      </c>
      <c r="S824" s="13" t="s">
        <v>15</v>
      </c>
    </row>
    <row r="825" spans="2:19" x14ac:dyDescent="0.25">
      <c r="B825" s="14" t="s">
        <v>10</v>
      </c>
      <c r="C825" s="1" t="s">
        <v>17</v>
      </c>
      <c r="D825" s="4" t="s">
        <v>29</v>
      </c>
      <c r="E825" s="4" t="s">
        <v>34</v>
      </c>
      <c r="F825" s="11">
        <v>1566</v>
      </c>
      <c r="G825" s="9">
        <v>120</v>
      </c>
      <c r="H825" s="9">
        <v>20</v>
      </c>
      <c r="I825" s="9">
        <v>31320</v>
      </c>
      <c r="J825" s="9">
        <v>626.4</v>
      </c>
      <c r="K825" s="9">
        <v>30693.599999999999</v>
      </c>
      <c r="L825" s="9">
        <v>15660</v>
      </c>
      <c r="M825" s="9">
        <v>15033.599999999999</v>
      </c>
      <c r="N825" s="26">
        <f>financials[[#This Row],[Profit]]/financials[[#This Row],[ Sales]]</f>
        <v>0.48979591836734693</v>
      </c>
      <c r="O825" s="7">
        <v>41913</v>
      </c>
      <c r="P825" s="5">
        <v>10</v>
      </c>
      <c r="Q825" s="4" t="str">
        <f>TEXT(financials[[#This Row],[Date]],"MMMM")</f>
        <v>October</v>
      </c>
      <c r="R825" s="5" t="str">
        <f>_xlfn.SWITCH(financials[[#This Row],[Month Name]],"January","Winter","February","Winter","March","Spring","April","Spring","May","Spring","June","Summer","July","Summer","August","Summer","September","Fall","October","Fall","November","Fall","December","Winter")</f>
        <v>Fall</v>
      </c>
      <c r="S825" s="13" t="s">
        <v>15</v>
      </c>
    </row>
    <row r="826" spans="2:19" x14ac:dyDescent="0.25">
      <c r="B826" s="14" t="s">
        <v>10</v>
      </c>
      <c r="C826" s="1" t="s">
        <v>19</v>
      </c>
      <c r="D826" s="4" t="s">
        <v>29</v>
      </c>
      <c r="E826" s="4" t="s">
        <v>34</v>
      </c>
      <c r="F826" s="11">
        <v>2966</v>
      </c>
      <c r="G826" s="9">
        <v>120</v>
      </c>
      <c r="H826" s="9">
        <v>350</v>
      </c>
      <c r="I826" s="9">
        <v>1038100</v>
      </c>
      <c r="J826" s="9">
        <v>20762</v>
      </c>
      <c r="K826" s="9">
        <v>1017338</v>
      </c>
      <c r="L826" s="9">
        <v>771160</v>
      </c>
      <c r="M826" s="9">
        <v>246178</v>
      </c>
      <c r="N826" s="26">
        <f>financials[[#This Row],[Profit]]/financials[[#This Row],[ Sales]]</f>
        <v>0.24198250728862974</v>
      </c>
      <c r="O826" s="7">
        <v>41548</v>
      </c>
      <c r="P826" s="5">
        <v>10</v>
      </c>
      <c r="Q826" s="4" t="str">
        <f>TEXT(financials[[#This Row],[Date]],"MMMM")</f>
        <v>October</v>
      </c>
      <c r="R826" s="5" t="str">
        <f>_xlfn.SWITCH(financials[[#This Row],[Month Name]],"January","Winter","February","Winter","March","Spring","April","Spring","May","Spring","June","Summer","July","Summer","August","Summer","September","Fall","October","Fall","November","Fall","December","Winter")</f>
        <v>Fall</v>
      </c>
      <c r="S826" s="13" t="s">
        <v>14</v>
      </c>
    </row>
    <row r="827" spans="2:19" x14ac:dyDescent="0.25">
      <c r="B827" s="14" t="s">
        <v>10</v>
      </c>
      <c r="C827" s="1" t="s">
        <v>19</v>
      </c>
      <c r="D827" s="4" t="s">
        <v>29</v>
      </c>
      <c r="E827" s="4" t="s">
        <v>34</v>
      </c>
      <c r="F827" s="11">
        <v>2877</v>
      </c>
      <c r="G827" s="9">
        <v>120</v>
      </c>
      <c r="H827" s="9">
        <v>350</v>
      </c>
      <c r="I827" s="9">
        <v>1006950</v>
      </c>
      <c r="J827" s="9">
        <v>20139</v>
      </c>
      <c r="K827" s="9">
        <v>986811</v>
      </c>
      <c r="L827" s="9">
        <v>748020</v>
      </c>
      <c r="M827" s="9">
        <v>238791</v>
      </c>
      <c r="N827" s="26">
        <f>financials[[#This Row],[Profit]]/financials[[#This Row],[ Sales]]</f>
        <v>0.24198250728862974</v>
      </c>
      <c r="O827" s="7">
        <v>41913</v>
      </c>
      <c r="P827" s="5">
        <v>10</v>
      </c>
      <c r="Q827" s="4" t="str">
        <f>TEXT(financials[[#This Row],[Date]],"MMMM")</f>
        <v>October</v>
      </c>
      <c r="R827" s="5" t="str">
        <f>_xlfn.SWITCH(financials[[#This Row],[Month Name]],"January","Winter","February","Winter","March","Spring","April","Spring","May","Spring","June","Summer","July","Summer","August","Summer","September","Fall","October","Fall","November","Fall","December","Winter")</f>
        <v>Fall</v>
      </c>
      <c r="S827" s="13" t="s">
        <v>15</v>
      </c>
    </row>
    <row r="828" spans="2:19" x14ac:dyDescent="0.25">
      <c r="B828" s="14" t="s">
        <v>9</v>
      </c>
      <c r="C828" s="1" t="s">
        <v>19</v>
      </c>
      <c r="D828" s="4" t="s">
        <v>29</v>
      </c>
      <c r="E828" s="4" t="s">
        <v>34</v>
      </c>
      <c r="F828" s="11">
        <v>809</v>
      </c>
      <c r="G828" s="9">
        <v>120</v>
      </c>
      <c r="H828" s="9">
        <v>125</v>
      </c>
      <c r="I828" s="9">
        <v>101125</v>
      </c>
      <c r="J828" s="9">
        <v>2022.5</v>
      </c>
      <c r="K828" s="9">
        <v>99102.5</v>
      </c>
      <c r="L828" s="9">
        <v>97080</v>
      </c>
      <c r="M828" s="9">
        <v>2022.5</v>
      </c>
      <c r="N828" s="26">
        <f>financials[[#This Row],[Profit]]/financials[[#This Row],[ Sales]]</f>
        <v>2.0408163265306121E-2</v>
      </c>
      <c r="O828" s="7">
        <v>41548</v>
      </c>
      <c r="P828" s="5">
        <v>10</v>
      </c>
      <c r="Q828" s="4" t="str">
        <f>TEXT(financials[[#This Row],[Date]],"MMMM")</f>
        <v>October</v>
      </c>
      <c r="R828" s="5" t="str">
        <f>_xlfn.SWITCH(financials[[#This Row],[Month Name]],"January","Winter","February","Winter","March","Spring","April","Spring","May","Spring","June","Summer","July","Summer","August","Summer","September","Fall","October","Fall","November","Fall","December","Winter")</f>
        <v>Fall</v>
      </c>
      <c r="S828" s="13" t="s">
        <v>14</v>
      </c>
    </row>
    <row r="829" spans="2:19" x14ac:dyDescent="0.25">
      <c r="B829" s="14" t="s">
        <v>9</v>
      </c>
      <c r="C829" s="1" t="s">
        <v>20</v>
      </c>
      <c r="D829" s="4" t="s">
        <v>29</v>
      </c>
      <c r="E829" s="4" t="s">
        <v>34</v>
      </c>
      <c r="F829" s="11">
        <v>2145</v>
      </c>
      <c r="G829" s="9">
        <v>120</v>
      </c>
      <c r="H829" s="9">
        <v>125</v>
      </c>
      <c r="I829" s="9">
        <v>268125</v>
      </c>
      <c r="J829" s="9">
        <v>5362.5</v>
      </c>
      <c r="K829" s="9">
        <v>262762.5</v>
      </c>
      <c r="L829" s="9">
        <v>257400</v>
      </c>
      <c r="M829" s="9">
        <v>5362.5</v>
      </c>
      <c r="N829" s="26">
        <f>financials[[#This Row],[Profit]]/financials[[#This Row],[ Sales]]</f>
        <v>2.0408163265306121E-2</v>
      </c>
      <c r="O829" s="7">
        <v>41548</v>
      </c>
      <c r="P829" s="5">
        <v>10</v>
      </c>
      <c r="Q829" s="4" t="str">
        <f>TEXT(financials[[#This Row],[Date]],"MMMM")</f>
        <v>October</v>
      </c>
      <c r="R829" s="5" t="str">
        <f>_xlfn.SWITCH(financials[[#This Row],[Month Name]],"January","Winter","February","Winter","March","Spring","April","Spring","May","Spring","June","Summer","July","Summer","August","Summer","September","Fall","October","Fall","November","Fall","December","Winter")</f>
        <v>Fall</v>
      </c>
      <c r="S829" s="13" t="s">
        <v>14</v>
      </c>
    </row>
    <row r="830" spans="2:19" x14ac:dyDescent="0.25">
      <c r="B830" s="14" t="s">
        <v>11</v>
      </c>
      <c r="C830" s="1" t="s">
        <v>18</v>
      </c>
      <c r="D830" s="4" t="s">
        <v>29</v>
      </c>
      <c r="E830" s="4" t="s">
        <v>34</v>
      </c>
      <c r="F830" s="11">
        <v>1055</v>
      </c>
      <c r="G830" s="9">
        <v>120</v>
      </c>
      <c r="H830" s="9">
        <v>12</v>
      </c>
      <c r="I830" s="9">
        <v>12660</v>
      </c>
      <c r="J830" s="9">
        <v>253.2</v>
      </c>
      <c r="K830" s="9">
        <v>12406.8</v>
      </c>
      <c r="L830" s="9">
        <v>3165</v>
      </c>
      <c r="M830" s="9">
        <v>9241.7999999999993</v>
      </c>
      <c r="N830" s="26">
        <f>financials[[#This Row],[Profit]]/financials[[#This Row],[ Sales]]</f>
        <v>0.74489795918367341</v>
      </c>
      <c r="O830" s="7">
        <v>41974</v>
      </c>
      <c r="P830" s="5">
        <v>12</v>
      </c>
      <c r="Q830" s="4" t="str">
        <f>TEXT(financials[[#This Row],[Date]],"MMMM")</f>
        <v>December</v>
      </c>
      <c r="R830" s="5" t="str">
        <f>_xlfn.SWITCH(financials[[#This Row],[Month Name]],"January","Winter","February","Winter","March","Spring","April","Spring","May","Spring","June","Summer","July","Summer","August","Summer","September","Fall","October","Fall","November","Fall","December","Winter")</f>
        <v>Winter</v>
      </c>
      <c r="S830" s="13" t="s">
        <v>15</v>
      </c>
    </row>
    <row r="831" spans="2:19" x14ac:dyDescent="0.25">
      <c r="B831" s="14" t="s">
        <v>10</v>
      </c>
      <c r="C831" s="1" t="s">
        <v>20</v>
      </c>
      <c r="D831" s="4" t="s">
        <v>29</v>
      </c>
      <c r="E831" s="4" t="s">
        <v>34</v>
      </c>
      <c r="F831" s="11">
        <v>544</v>
      </c>
      <c r="G831" s="9">
        <v>120</v>
      </c>
      <c r="H831" s="9">
        <v>20</v>
      </c>
      <c r="I831" s="9">
        <v>10880</v>
      </c>
      <c r="J831" s="9">
        <v>217.6</v>
      </c>
      <c r="K831" s="9">
        <v>10662.4</v>
      </c>
      <c r="L831" s="9">
        <v>5440</v>
      </c>
      <c r="M831" s="9">
        <v>5222.3999999999996</v>
      </c>
      <c r="N831" s="26">
        <f>financials[[#This Row],[Profit]]/financials[[#This Row],[ Sales]]</f>
        <v>0.48979591836734693</v>
      </c>
      <c r="O831" s="7">
        <v>41609</v>
      </c>
      <c r="P831" s="5">
        <v>12</v>
      </c>
      <c r="Q831" s="4" t="str">
        <f>TEXT(financials[[#This Row],[Date]],"MMMM")</f>
        <v>December</v>
      </c>
      <c r="R831" s="5" t="str">
        <f>_xlfn.SWITCH(financials[[#This Row],[Month Name]],"January","Winter","February","Winter","March","Spring","April","Spring","May","Spring","June","Summer","July","Summer","August","Summer","September","Fall","October","Fall","November","Fall","December","Winter")</f>
        <v>Winter</v>
      </c>
      <c r="S831" s="13" t="s">
        <v>14</v>
      </c>
    </row>
    <row r="832" spans="2:19" x14ac:dyDescent="0.25">
      <c r="B832" s="14" t="s">
        <v>11</v>
      </c>
      <c r="C832" s="1" t="s">
        <v>20</v>
      </c>
      <c r="D832" s="4" t="s">
        <v>29</v>
      </c>
      <c r="E832" s="4" t="s">
        <v>34</v>
      </c>
      <c r="F832" s="11">
        <v>1084</v>
      </c>
      <c r="G832" s="9">
        <v>120</v>
      </c>
      <c r="H832" s="9">
        <v>12</v>
      </c>
      <c r="I832" s="9">
        <v>13008</v>
      </c>
      <c r="J832" s="9">
        <v>260.16000000000003</v>
      </c>
      <c r="K832" s="9">
        <v>12747.84</v>
      </c>
      <c r="L832" s="9">
        <v>3252</v>
      </c>
      <c r="M832" s="9">
        <v>9495.84</v>
      </c>
      <c r="N832" s="26">
        <f>financials[[#This Row],[Profit]]/financials[[#This Row],[ Sales]]</f>
        <v>0.74489795918367352</v>
      </c>
      <c r="O832" s="7">
        <v>41974</v>
      </c>
      <c r="P832" s="5">
        <v>12</v>
      </c>
      <c r="Q832" s="4" t="str">
        <f>TEXT(financials[[#This Row],[Date]],"MMMM")</f>
        <v>December</v>
      </c>
      <c r="R832" s="5" t="str">
        <f>_xlfn.SWITCH(financials[[#This Row],[Month Name]],"January","Winter","February","Winter","March","Spring","April","Spring","May","Spring","June","Summer","July","Summer","August","Summer","September","Fall","October","Fall","November","Fall","December","Winter")</f>
        <v>Winter</v>
      </c>
      <c r="S832" s="13" t="s">
        <v>15</v>
      </c>
    </row>
    <row r="833" spans="2:19" x14ac:dyDescent="0.25">
      <c r="B833" s="14" t="s">
        <v>9</v>
      </c>
      <c r="C833" s="1" t="s">
        <v>20</v>
      </c>
      <c r="D833" s="4" t="s">
        <v>30</v>
      </c>
      <c r="E833" s="4" t="s">
        <v>34</v>
      </c>
      <c r="F833" s="11">
        <v>662</v>
      </c>
      <c r="G833" s="9">
        <v>250</v>
      </c>
      <c r="H833" s="9">
        <v>125</v>
      </c>
      <c r="I833" s="9">
        <v>82750</v>
      </c>
      <c r="J833" s="9">
        <v>1655</v>
      </c>
      <c r="K833" s="9">
        <v>81095</v>
      </c>
      <c r="L833" s="9">
        <v>79440</v>
      </c>
      <c r="M833" s="9">
        <v>1655</v>
      </c>
      <c r="N833" s="26">
        <f>financials[[#This Row],[Profit]]/financials[[#This Row],[ Sales]]</f>
        <v>2.0408163265306121E-2</v>
      </c>
      <c r="O833" s="7">
        <v>41791</v>
      </c>
      <c r="P833" s="5">
        <v>6</v>
      </c>
      <c r="Q833" s="4" t="str">
        <f>TEXT(financials[[#This Row],[Date]],"MMMM")</f>
        <v>June</v>
      </c>
      <c r="R833" s="5" t="str">
        <f>_xlfn.SWITCH(financials[[#This Row],[Month Name]],"January","Winter","February","Winter","March","Spring","April","Spring","May","Spring","June","Summer","July","Summer","August","Summer","September","Fall","October","Fall","November","Fall","December","Winter")</f>
        <v>Summer</v>
      </c>
      <c r="S833" s="13" t="s">
        <v>15</v>
      </c>
    </row>
    <row r="834" spans="2:19" x14ac:dyDescent="0.25">
      <c r="B834" s="14" t="s">
        <v>7</v>
      </c>
      <c r="C834" s="1" t="s">
        <v>19</v>
      </c>
      <c r="D834" s="4" t="s">
        <v>30</v>
      </c>
      <c r="E834" s="4" t="s">
        <v>34</v>
      </c>
      <c r="F834" s="11">
        <v>214</v>
      </c>
      <c r="G834" s="9">
        <v>250</v>
      </c>
      <c r="H834" s="9">
        <v>300</v>
      </c>
      <c r="I834" s="9">
        <v>64200</v>
      </c>
      <c r="J834" s="9">
        <v>1284</v>
      </c>
      <c r="K834" s="9">
        <v>62916</v>
      </c>
      <c r="L834" s="9">
        <v>53500</v>
      </c>
      <c r="M834" s="9">
        <v>9416</v>
      </c>
      <c r="N834" s="26">
        <f>financials[[#This Row],[Profit]]/financials[[#This Row],[ Sales]]</f>
        <v>0.14965986394557823</v>
      </c>
      <c r="O834" s="7">
        <v>41548</v>
      </c>
      <c r="P834" s="5">
        <v>10</v>
      </c>
      <c r="Q834" s="4" t="str">
        <f>TEXT(financials[[#This Row],[Date]],"MMMM")</f>
        <v>October</v>
      </c>
      <c r="R834" s="5" t="str">
        <f>_xlfn.SWITCH(financials[[#This Row],[Month Name]],"January","Winter","February","Winter","March","Spring","April","Spring","May","Spring","June","Summer","July","Summer","August","Summer","September","Fall","October","Fall","November","Fall","December","Winter")</f>
        <v>Fall</v>
      </c>
      <c r="S834" s="13" t="s">
        <v>14</v>
      </c>
    </row>
    <row r="835" spans="2:19" x14ac:dyDescent="0.25">
      <c r="B835" s="14" t="s">
        <v>10</v>
      </c>
      <c r="C835" s="1" t="s">
        <v>19</v>
      </c>
      <c r="D835" s="4" t="s">
        <v>30</v>
      </c>
      <c r="E835" s="4" t="s">
        <v>34</v>
      </c>
      <c r="F835" s="11">
        <v>2877</v>
      </c>
      <c r="G835" s="9">
        <v>250</v>
      </c>
      <c r="H835" s="9">
        <v>350</v>
      </c>
      <c r="I835" s="9">
        <v>1006950</v>
      </c>
      <c r="J835" s="9">
        <v>20139</v>
      </c>
      <c r="K835" s="9">
        <v>986811</v>
      </c>
      <c r="L835" s="9">
        <v>748020</v>
      </c>
      <c r="M835" s="9">
        <v>238791</v>
      </c>
      <c r="N835" s="26">
        <f>financials[[#This Row],[Profit]]/financials[[#This Row],[ Sales]]</f>
        <v>0.24198250728862974</v>
      </c>
      <c r="O835" s="7">
        <v>41913</v>
      </c>
      <c r="P835" s="5">
        <v>10</v>
      </c>
      <c r="Q835" s="4" t="str">
        <f>TEXT(financials[[#This Row],[Date]],"MMMM")</f>
        <v>October</v>
      </c>
      <c r="R835" s="5" t="str">
        <f>_xlfn.SWITCH(financials[[#This Row],[Month Name]],"January","Winter","February","Winter","March","Spring","April","Spring","May","Spring","June","Summer","July","Summer","August","Summer","September","Fall","October","Fall","November","Fall","December","Winter")</f>
        <v>Fall</v>
      </c>
      <c r="S835" s="13" t="s">
        <v>15</v>
      </c>
    </row>
    <row r="836" spans="2:19" x14ac:dyDescent="0.25">
      <c r="B836" s="14" t="s">
        <v>9</v>
      </c>
      <c r="C836" s="1" t="s">
        <v>16</v>
      </c>
      <c r="D836" s="4" t="s">
        <v>30</v>
      </c>
      <c r="E836" s="4" t="s">
        <v>34</v>
      </c>
      <c r="F836" s="11">
        <v>2729</v>
      </c>
      <c r="G836" s="9">
        <v>250</v>
      </c>
      <c r="H836" s="9">
        <v>125</v>
      </c>
      <c r="I836" s="9">
        <v>341125</v>
      </c>
      <c r="J836" s="9">
        <v>6822.5</v>
      </c>
      <c r="K836" s="9">
        <v>334302.5</v>
      </c>
      <c r="L836" s="9">
        <v>327480</v>
      </c>
      <c r="M836" s="9">
        <v>6822.5</v>
      </c>
      <c r="N836" s="26">
        <f>financials[[#This Row],[Profit]]/financials[[#This Row],[ Sales]]</f>
        <v>2.0408163265306121E-2</v>
      </c>
      <c r="O836" s="7">
        <v>41974</v>
      </c>
      <c r="P836" s="5">
        <v>12</v>
      </c>
      <c r="Q836" s="4" t="str">
        <f>TEXT(financials[[#This Row],[Date]],"MMMM")</f>
        <v>December</v>
      </c>
      <c r="R836" s="5" t="str">
        <f>_xlfn.SWITCH(financials[[#This Row],[Month Name]],"January","Winter","February","Winter","March","Spring","April","Spring","May","Spring","June","Summer","July","Summer","August","Summer","September","Fall","October","Fall","November","Fall","December","Winter")</f>
        <v>Winter</v>
      </c>
      <c r="S836" s="13" t="s">
        <v>15</v>
      </c>
    </row>
    <row r="837" spans="2:19" x14ac:dyDescent="0.25">
      <c r="B837" s="14" t="s">
        <v>10</v>
      </c>
      <c r="C837" s="1" t="s">
        <v>17</v>
      </c>
      <c r="D837" s="4" t="s">
        <v>30</v>
      </c>
      <c r="E837" s="4" t="s">
        <v>34</v>
      </c>
      <c r="F837" s="11">
        <v>266</v>
      </c>
      <c r="G837" s="9">
        <v>250</v>
      </c>
      <c r="H837" s="9">
        <v>350</v>
      </c>
      <c r="I837" s="9">
        <v>93100</v>
      </c>
      <c r="J837" s="9">
        <v>1862</v>
      </c>
      <c r="K837" s="9">
        <v>91238</v>
      </c>
      <c r="L837" s="9">
        <v>69160</v>
      </c>
      <c r="M837" s="9">
        <v>22078</v>
      </c>
      <c r="N837" s="26">
        <f>financials[[#This Row],[Profit]]/financials[[#This Row],[ Sales]]</f>
        <v>0.24198250728862974</v>
      </c>
      <c r="O837" s="7">
        <v>41609</v>
      </c>
      <c r="P837" s="5">
        <v>12</v>
      </c>
      <c r="Q837" s="4" t="str">
        <f>TEXT(financials[[#This Row],[Date]],"MMMM")</f>
        <v>December</v>
      </c>
      <c r="R837" s="5" t="str">
        <f>_xlfn.SWITCH(financials[[#This Row],[Month Name]],"January","Winter","February","Winter","March","Spring","April","Spring","May","Spring","June","Summer","July","Summer","August","Summer","September","Fall","October","Fall","November","Fall","December","Winter")</f>
        <v>Winter</v>
      </c>
      <c r="S837" s="13" t="s">
        <v>14</v>
      </c>
    </row>
    <row r="838" spans="2:19" x14ac:dyDescent="0.25">
      <c r="B838" s="14" t="s">
        <v>10</v>
      </c>
      <c r="C838" s="1" t="s">
        <v>20</v>
      </c>
      <c r="D838" s="4" t="s">
        <v>30</v>
      </c>
      <c r="E838" s="4" t="s">
        <v>34</v>
      </c>
      <c r="F838" s="11">
        <v>1940</v>
      </c>
      <c r="G838" s="9">
        <v>250</v>
      </c>
      <c r="H838" s="9">
        <v>350</v>
      </c>
      <c r="I838" s="9">
        <v>679000</v>
      </c>
      <c r="J838" s="9">
        <v>13580</v>
      </c>
      <c r="K838" s="9">
        <v>665420</v>
      </c>
      <c r="L838" s="9">
        <v>504400</v>
      </c>
      <c r="M838" s="9">
        <v>161020</v>
      </c>
      <c r="N838" s="26">
        <f>financials[[#This Row],[Profit]]/financials[[#This Row],[ Sales]]</f>
        <v>0.24198250728862974</v>
      </c>
      <c r="O838" s="7">
        <v>41609</v>
      </c>
      <c r="P838" s="5">
        <v>12</v>
      </c>
      <c r="Q838" s="4" t="str">
        <f>TEXT(financials[[#This Row],[Date]],"MMMM")</f>
        <v>December</v>
      </c>
      <c r="R838" s="5" t="str">
        <f>_xlfn.SWITCH(financials[[#This Row],[Month Name]],"January","Winter","February","Winter","March","Spring","April","Spring","May","Spring","June","Summer","July","Summer","August","Summer","September","Fall","October","Fall","November","Fall","December","Winter")</f>
        <v>Winter</v>
      </c>
      <c r="S838" s="13" t="s">
        <v>14</v>
      </c>
    </row>
    <row r="839" spans="2:19" x14ac:dyDescent="0.25">
      <c r="B839" s="14" t="s">
        <v>7</v>
      </c>
      <c r="C839" s="1" t="s">
        <v>19</v>
      </c>
      <c r="D839" s="4" t="s">
        <v>31</v>
      </c>
      <c r="E839" s="4" t="s">
        <v>34</v>
      </c>
      <c r="F839" s="11">
        <v>259</v>
      </c>
      <c r="G839" s="9">
        <v>260</v>
      </c>
      <c r="H839" s="9">
        <v>300</v>
      </c>
      <c r="I839" s="9">
        <v>77700</v>
      </c>
      <c r="J839" s="9">
        <v>1554</v>
      </c>
      <c r="K839" s="9">
        <v>76146</v>
      </c>
      <c r="L839" s="9">
        <v>64750</v>
      </c>
      <c r="M839" s="9">
        <v>11396</v>
      </c>
      <c r="N839" s="26">
        <f>financials[[#This Row],[Profit]]/financials[[#This Row],[ Sales]]</f>
        <v>0.14965986394557823</v>
      </c>
      <c r="O839" s="7">
        <v>41699</v>
      </c>
      <c r="P839" s="5">
        <v>3</v>
      </c>
      <c r="Q839" s="4" t="str">
        <f>TEXT(financials[[#This Row],[Date]],"MMMM")</f>
        <v>March</v>
      </c>
      <c r="R839" s="5" t="str">
        <f>_xlfn.SWITCH(financials[[#This Row],[Month Name]],"January","Winter","February","Winter","March","Spring","April","Spring","May","Spring","June","Summer","July","Summer","August","Summer","September","Fall","October","Fall","November","Fall","December","Winter")</f>
        <v>Spring</v>
      </c>
      <c r="S839" s="13" t="s">
        <v>15</v>
      </c>
    </row>
    <row r="840" spans="2:19" x14ac:dyDescent="0.25">
      <c r="B840" s="14" t="s">
        <v>7</v>
      </c>
      <c r="C840" s="1" t="s">
        <v>20</v>
      </c>
      <c r="D840" s="4" t="s">
        <v>31</v>
      </c>
      <c r="E840" s="4" t="s">
        <v>34</v>
      </c>
      <c r="F840" s="11">
        <v>1101</v>
      </c>
      <c r="G840" s="9">
        <v>260</v>
      </c>
      <c r="H840" s="9">
        <v>300</v>
      </c>
      <c r="I840" s="9">
        <v>330300</v>
      </c>
      <c r="J840" s="9">
        <v>6606</v>
      </c>
      <c r="K840" s="9">
        <v>323694</v>
      </c>
      <c r="L840" s="9">
        <v>275250</v>
      </c>
      <c r="M840" s="9">
        <v>48444</v>
      </c>
      <c r="N840" s="26">
        <f>financials[[#This Row],[Profit]]/financials[[#This Row],[ Sales]]</f>
        <v>0.14965986394557823</v>
      </c>
      <c r="O840" s="7">
        <v>41699</v>
      </c>
      <c r="P840" s="5">
        <v>3</v>
      </c>
      <c r="Q840" s="4" t="str">
        <f>TEXT(financials[[#This Row],[Date]],"MMMM")</f>
        <v>March</v>
      </c>
      <c r="R840" s="5" t="str">
        <f>_xlfn.SWITCH(financials[[#This Row],[Month Name]],"January","Winter","February","Winter","March","Spring","April","Spring","May","Spring","June","Summer","July","Summer","August","Summer","September","Fall","October","Fall","November","Fall","December","Winter")</f>
        <v>Spring</v>
      </c>
      <c r="S840" s="13" t="s">
        <v>15</v>
      </c>
    </row>
    <row r="841" spans="2:19" x14ac:dyDescent="0.25">
      <c r="B841" s="14" t="s">
        <v>9</v>
      </c>
      <c r="C841" s="1" t="s">
        <v>19</v>
      </c>
      <c r="D841" s="4" t="s">
        <v>31</v>
      </c>
      <c r="E841" s="4" t="s">
        <v>34</v>
      </c>
      <c r="F841" s="11">
        <v>2276</v>
      </c>
      <c r="G841" s="9">
        <v>260</v>
      </c>
      <c r="H841" s="9">
        <v>125</v>
      </c>
      <c r="I841" s="9">
        <v>284500</v>
      </c>
      <c r="J841" s="9">
        <v>5690</v>
      </c>
      <c r="K841" s="9">
        <v>278810</v>
      </c>
      <c r="L841" s="9">
        <v>273120</v>
      </c>
      <c r="M841" s="9">
        <v>5690</v>
      </c>
      <c r="N841" s="26">
        <f>financials[[#This Row],[Profit]]/financials[[#This Row],[ Sales]]</f>
        <v>2.0408163265306121E-2</v>
      </c>
      <c r="O841" s="7">
        <v>41760</v>
      </c>
      <c r="P841" s="5">
        <v>5</v>
      </c>
      <c r="Q841" s="4" t="str">
        <f>TEXT(financials[[#This Row],[Date]],"MMMM")</f>
        <v>May</v>
      </c>
      <c r="R841" s="5" t="str">
        <f>_xlfn.SWITCH(financials[[#This Row],[Month Name]],"January","Winter","February","Winter","March","Spring","April","Spring","May","Spring","June","Summer","July","Summer","August","Summer","September","Fall","October","Fall","November","Fall","December","Winter")</f>
        <v>Spring</v>
      </c>
      <c r="S841" s="13" t="s">
        <v>15</v>
      </c>
    </row>
    <row r="842" spans="2:19" x14ac:dyDescent="0.25">
      <c r="B842" s="14" t="s">
        <v>10</v>
      </c>
      <c r="C842" s="1" t="s">
        <v>19</v>
      </c>
      <c r="D842" s="4" t="s">
        <v>31</v>
      </c>
      <c r="E842" s="4" t="s">
        <v>34</v>
      </c>
      <c r="F842" s="11">
        <v>2966</v>
      </c>
      <c r="G842" s="9">
        <v>260</v>
      </c>
      <c r="H842" s="9">
        <v>350</v>
      </c>
      <c r="I842" s="9">
        <v>1038100</v>
      </c>
      <c r="J842" s="9">
        <v>20762</v>
      </c>
      <c r="K842" s="9">
        <v>1017338</v>
      </c>
      <c r="L842" s="9">
        <v>771160</v>
      </c>
      <c r="M842" s="9">
        <v>246178</v>
      </c>
      <c r="N842" s="26">
        <f>financials[[#This Row],[Profit]]/financials[[#This Row],[ Sales]]</f>
        <v>0.24198250728862974</v>
      </c>
      <c r="O842" s="7">
        <v>41548</v>
      </c>
      <c r="P842" s="5">
        <v>10</v>
      </c>
      <c r="Q842" s="4" t="str">
        <f>TEXT(financials[[#This Row],[Date]],"MMMM")</f>
        <v>October</v>
      </c>
      <c r="R842" s="5" t="str">
        <f>_xlfn.SWITCH(financials[[#This Row],[Month Name]],"January","Winter","February","Winter","March","Spring","April","Spring","May","Spring","June","Summer","July","Summer","August","Summer","September","Fall","October","Fall","November","Fall","December","Winter")</f>
        <v>Fall</v>
      </c>
      <c r="S842" s="13" t="s">
        <v>14</v>
      </c>
    </row>
    <row r="843" spans="2:19" x14ac:dyDescent="0.25">
      <c r="B843" s="14" t="s">
        <v>10</v>
      </c>
      <c r="C843" s="1" t="s">
        <v>17</v>
      </c>
      <c r="D843" s="4" t="s">
        <v>31</v>
      </c>
      <c r="E843" s="4" t="s">
        <v>34</v>
      </c>
      <c r="F843" s="11">
        <v>1236</v>
      </c>
      <c r="G843" s="9">
        <v>260</v>
      </c>
      <c r="H843" s="9">
        <v>20</v>
      </c>
      <c r="I843" s="9">
        <v>24720</v>
      </c>
      <c r="J843" s="9">
        <v>494.4</v>
      </c>
      <c r="K843" s="9">
        <v>24225.599999999999</v>
      </c>
      <c r="L843" s="9">
        <v>12360</v>
      </c>
      <c r="M843" s="9">
        <v>11865.599999999999</v>
      </c>
      <c r="N843" s="26">
        <f>financials[[#This Row],[Profit]]/financials[[#This Row],[ Sales]]</f>
        <v>0.48979591836734693</v>
      </c>
      <c r="O843" s="7">
        <v>41944</v>
      </c>
      <c r="P843" s="5">
        <v>11</v>
      </c>
      <c r="Q843" s="4" t="str">
        <f>TEXT(financials[[#This Row],[Date]],"MMMM")</f>
        <v>November</v>
      </c>
      <c r="R843" s="5" t="str">
        <f>_xlfn.SWITCH(financials[[#This Row],[Month Name]],"January","Winter","February","Winter","March","Spring","April","Spring","May","Spring","June","Summer","July","Summer","August","Summer","September","Fall","October","Fall","November","Fall","December","Winter")</f>
        <v>Fall</v>
      </c>
      <c r="S843" s="13" t="s">
        <v>15</v>
      </c>
    </row>
    <row r="844" spans="2:19" x14ac:dyDescent="0.25">
      <c r="B844" s="14" t="s">
        <v>10</v>
      </c>
      <c r="C844" s="1" t="s">
        <v>18</v>
      </c>
      <c r="D844" s="4" t="s">
        <v>31</v>
      </c>
      <c r="E844" s="4" t="s">
        <v>34</v>
      </c>
      <c r="F844" s="11">
        <v>941</v>
      </c>
      <c r="G844" s="9">
        <v>260</v>
      </c>
      <c r="H844" s="9">
        <v>20</v>
      </c>
      <c r="I844" s="9">
        <v>18820</v>
      </c>
      <c r="J844" s="9">
        <v>376.4</v>
      </c>
      <c r="K844" s="9">
        <v>18443.599999999999</v>
      </c>
      <c r="L844" s="9">
        <v>9410</v>
      </c>
      <c r="M844" s="9">
        <v>9033.5999999999985</v>
      </c>
      <c r="N844" s="26">
        <f>financials[[#This Row],[Profit]]/financials[[#This Row],[ Sales]]</f>
        <v>0.48979591836734687</v>
      </c>
      <c r="O844" s="7">
        <v>41944</v>
      </c>
      <c r="P844" s="5">
        <v>11</v>
      </c>
      <c r="Q844" s="4" t="str">
        <f>TEXT(financials[[#This Row],[Date]],"MMMM")</f>
        <v>November</v>
      </c>
      <c r="R844" s="5" t="str">
        <f>_xlfn.SWITCH(financials[[#This Row],[Month Name]],"January","Winter","February","Winter","March","Spring","April","Spring","May","Spring","June","Summer","July","Summer","August","Summer","September","Fall","October","Fall","November","Fall","December","Winter")</f>
        <v>Fall</v>
      </c>
      <c r="S844" s="13" t="s">
        <v>15</v>
      </c>
    </row>
    <row r="845" spans="2:19" x14ac:dyDescent="0.25">
      <c r="B845" s="14" t="s">
        <v>7</v>
      </c>
      <c r="C845" s="1" t="s">
        <v>16</v>
      </c>
      <c r="D845" s="4" t="s">
        <v>31</v>
      </c>
      <c r="E845" s="4" t="s">
        <v>34</v>
      </c>
      <c r="F845" s="11">
        <v>1916</v>
      </c>
      <c r="G845" s="9">
        <v>260</v>
      </c>
      <c r="H845" s="9">
        <v>300</v>
      </c>
      <c r="I845" s="9">
        <v>574800</v>
      </c>
      <c r="J845" s="9">
        <v>11496</v>
      </c>
      <c r="K845" s="9">
        <v>563304</v>
      </c>
      <c r="L845" s="9">
        <v>479000</v>
      </c>
      <c r="M845" s="9">
        <v>84304</v>
      </c>
      <c r="N845" s="26">
        <f>financials[[#This Row],[Profit]]/financials[[#This Row],[ Sales]]</f>
        <v>0.14965986394557823</v>
      </c>
      <c r="O845" s="7">
        <v>41974</v>
      </c>
      <c r="P845" s="5">
        <v>12</v>
      </c>
      <c r="Q845" s="4" t="str">
        <f>TEXT(financials[[#This Row],[Date]],"MMMM")</f>
        <v>December</v>
      </c>
      <c r="R845" s="5" t="str">
        <f>_xlfn.SWITCH(financials[[#This Row],[Month Name]],"January","Winter","February","Winter","March","Spring","April","Spring","May","Spring","June","Summer","July","Summer","August","Summer","September","Fall","October","Fall","November","Fall","December","Winter")</f>
        <v>Winter</v>
      </c>
      <c r="S845" s="13" t="s">
        <v>15</v>
      </c>
    </row>
    <row r="846" spans="2:19" x14ac:dyDescent="0.25">
      <c r="B846" s="14" t="s">
        <v>9</v>
      </c>
      <c r="C846" s="1" t="s">
        <v>18</v>
      </c>
      <c r="D846" s="4" t="s">
        <v>26</v>
      </c>
      <c r="E846" s="4" t="s">
        <v>34</v>
      </c>
      <c r="F846" s="11">
        <v>4243.5</v>
      </c>
      <c r="G846" s="9">
        <v>3</v>
      </c>
      <c r="H846" s="9">
        <v>125</v>
      </c>
      <c r="I846" s="9">
        <v>530437.5</v>
      </c>
      <c r="J846" s="9">
        <v>15913.125</v>
      </c>
      <c r="K846" s="9">
        <v>514524.375</v>
      </c>
      <c r="L846" s="9">
        <v>509220</v>
      </c>
      <c r="M846" s="9">
        <v>5304.375</v>
      </c>
      <c r="N846" s="26">
        <f>financials[[#This Row],[Profit]]/financials[[#This Row],[ Sales]]</f>
        <v>1.0309278350515464E-2</v>
      </c>
      <c r="O846" s="7">
        <v>41730</v>
      </c>
      <c r="P846" s="5">
        <v>4</v>
      </c>
      <c r="Q846" s="4" t="str">
        <f>TEXT(financials[[#This Row],[Date]],"MMMM")</f>
        <v>April</v>
      </c>
      <c r="R846" s="5" t="str">
        <f>_xlfn.SWITCH(financials[[#This Row],[Month Name]],"January","Winter","February","Winter","March","Spring","April","Spring","May","Spring","June","Summer","July","Summer","August","Summer","September","Fall","October","Fall","November","Fall","December","Winter")</f>
        <v>Spring</v>
      </c>
      <c r="S846" s="13" t="s">
        <v>15</v>
      </c>
    </row>
    <row r="847" spans="2:19" x14ac:dyDescent="0.25">
      <c r="B847" s="14" t="s">
        <v>10</v>
      </c>
      <c r="C847" s="1" t="s">
        <v>19</v>
      </c>
      <c r="D847" s="4" t="s">
        <v>26</v>
      </c>
      <c r="E847" s="4" t="s">
        <v>34</v>
      </c>
      <c r="F847" s="11">
        <v>2580</v>
      </c>
      <c r="G847" s="9">
        <v>3</v>
      </c>
      <c r="H847" s="9">
        <v>20</v>
      </c>
      <c r="I847" s="9">
        <v>51600</v>
      </c>
      <c r="J847" s="9">
        <v>1548</v>
      </c>
      <c r="K847" s="9">
        <v>50052</v>
      </c>
      <c r="L847" s="9">
        <v>25800</v>
      </c>
      <c r="M847" s="9">
        <v>24252</v>
      </c>
      <c r="N847" s="26">
        <f>financials[[#This Row],[Profit]]/financials[[#This Row],[ Sales]]</f>
        <v>0.4845360824742268</v>
      </c>
      <c r="O847" s="7">
        <v>41730</v>
      </c>
      <c r="P847" s="5">
        <v>4</v>
      </c>
      <c r="Q847" s="4" t="str">
        <f>TEXT(financials[[#This Row],[Date]],"MMMM")</f>
        <v>April</v>
      </c>
      <c r="R847" s="5" t="str">
        <f>_xlfn.SWITCH(financials[[#This Row],[Month Name]],"January","Winter","February","Winter","March","Spring","April","Spring","May","Spring","June","Summer","July","Summer","August","Summer","September","Fall","October","Fall","November","Fall","December","Winter")</f>
        <v>Spring</v>
      </c>
      <c r="S847" s="13" t="s">
        <v>15</v>
      </c>
    </row>
    <row r="848" spans="2:19" x14ac:dyDescent="0.25">
      <c r="B848" s="14" t="s">
        <v>7</v>
      </c>
      <c r="C848" s="1" t="s">
        <v>19</v>
      </c>
      <c r="D848" s="4" t="s">
        <v>26</v>
      </c>
      <c r="E848" s="4" t="s">
        <v>34</v>
      </c>
      <c r="F848" s="11">
        <v>689</v>
      </c>
      <c r="G848" s="9">
        <v>3</v>
      </c>
      <c r="H848" s="9">
        <v>300</v>
      </c>
      <c r="I848" s="9">
        <v>206700</v>
      </c>
      <c r="J848" s="9">
        <v>6201</v>
      </c>
      <c r="K848" s="9">
        <v>200499</v>
      </c>
      <c r="L848" s="9">
        <v>172250</v>
      </c>
      <c r="M848" s="9">
        <v>28249</v>
      </c>
      <c r="N848" s="26">
        <f>financials[[#This Row],[Profit]]/financials[[#This Row],[ Sales]]</f>
        <v>0.14089347079037801</v>
      </c>
      <c r="O848" s="7">
        <v>41791</v>
      </c>
      <c r="P848" s="5">
        <v>6</v>
      </c>
      <c r="Q848" s="4" t="str">
        <f>TEXT(financials[[#This Row],[Date]],"MMMM")</f>
        <v>June</v>
      </c>
      <c r="R848" s="5" t="str">
        <f>_xlfn.SWITCH(financials[[#This Row],[Month Name]],"January","Winter","February","Winter","March","Spring","April","Spring","May","Spring","June","Summer","July","Summer","August","Summer","September","Fall","October","Fall","November","Fall","December","Winter")</f>
        <v>Summer</v>
      </c>
      <c r="S848" s="13" t="s">
        <v>15</v>
      </c>
    </row>
    <row r="849" spans="2:19" x14ac:dyDescent="0.25">
      <c r="B849" s="14" t="s">
        <v>11</v>
      </c>
      <c r="C849" s="1" t="s">
        <v>17</v>
      </c>
      <c r="D849" s="4" t="s">
        <v>26</v>
      </c>
      <c r="E849" s="4" t="s">
        <v>34</v>
      </c>
      <c r="F849" s="11">
        <v>1947</v>
      </c>
      <c r="G849" s="9">
        <v>3</v>
      </c>
      <c r="H849" s="9">
        <v>12</v>
      </c>
      <c r="I849" s="9">
        <v>23364</v>
      </c>
      <c r="J849" s="9">
        <v>700.92</v>
      </c>
      <c r="K849" s="9">
        <v>22663.08</v>
      </c>
      <c r="L849" s="9">
        <v>5841</v>
      </c>
      <c r="M849" s="9">
        <v>16822.080000000002</v>
      </c>
      <c r="N849" s="26">
        <f>financials[[#This Row],[Profit]]/financials[[#This Row],[ Sales]]</f>
        <v>0.74226804123711343</v>
      </c>
      <c r="O849" s="7">
        <v>41883</v>
      </c>
      <c r="P849" s="5">
        <v>9</v>
      </c>
      <c r="Q849" s="4" t="str">
        <f>TEXT(financials[[#This Row],[Date]],"MMMM")</f>
        <v>September</v>
      </c>
      <c r="R849" s="5" t="str">
        <f>_xlfn.SWITCH(financials[[#This Row],[Month Name]],"January","Winter","February","Winter","March","Spring","April","Spring","May","Spring","June","Summer","July","Summer","August","Summer","September","Fall","October","Fall","November","Fall","December","Winter")</f>
        <v>Fall</v>
      </c>
      <c r="S849" s="13" t="s">
        <v>15</v>
      </c>
    </row>
    <row r="850" spans="2:19" x14ac:dyDescent="0.25">
      <c r="B850" s="14" t="s">
        <v>11</v>
      </c>
      <c r="C850" s="1" t="s">
        <v>16</v>
      </c>
      <c r="D850" s="4" t="s">
        <v>26</v>
      </c>
      <c r="E850" s="4" t="s">
        <v>34</v>
      </c>
      <c r="F850" s="11">
        <v>908</v>
      </c>
      <c r="G850" s="9">
        <v>3</v>
      </c>
      <c r="H850" s="9">
        <v>12</v>
      </c>
      <c r="I850" s="9">
        <v>10896</v>
      </c>
      <c r="J850" s="9">
        <v>326.88</v>
      </c>
      <c r="K850" s="9">
        <v>10569.12</v>
      </c>
      <c r="L850" s="9">
        <v>2724</v>
      </c>
      <c r="M850" s="9">
        <v>7845.1200000000008</v>
      </c>
      <c r="N850" s="26">
        <f>financials[[#This Row],[Profit]]/financials[[#This Row],[ Sales]]</f>
        <v>0.74226804123711343</v>
      </c>
      <c r="O850" s="7">
        <v>41609</v>
      </c>
      <c r="P850" s="5">
        <v>12</v>
      </c>
      <c r="Q850" s="4" t="str">
        <f>TEXT(financials[[#This Row],[Date]],"MMMM")</f>
        <v>December</v>
      </c>
      <c r="R850" s="5" t="str">
        <f>_xlfn.SWITCH(financials[[#This Row],[Month Name]],"January","Winter","February","Winter","March","Spring","April","Spring","May","Spring","June","Summer","July","Summer","August","Summer","September","Fall","October","Fall","November","Fall","December","Winter")</f>
        <v>Winter</v>
      </c>
      <c r="S850" s="13" t="s">
        <v>14</v>
      </c>
    </row>
    <row r="851" spans="2:19" x14ac:dyDescent="0.25">
      <c r="B851" s="14" t="s">
        <v>10</v>
      </c>
      <c r="C851" s="1" t="s">
        <v>19</v>
      </c>
      <c r="D851" s="4" t="s">
        <v>27</v>
      </c>
      <c r="E851" s="4" t="s">
        <v>34</v>
      </c>
      <c r="F851" s="11">
        <v>1958</v>
      </c>
      <c r="G851" s="9">
        <v>5</v>
      </c>
      <c r="H851" s="9">
        <v>7</v>
      </c>
      <c r="I851" s="9">
        <v>13706</v>
      </c>
      <c r="J851" s="9">
        <v>411.18</v>
      </c>
      <c r="K851" s="9">
        <v>13294.82</v>
      </c>
      <c r="L851" s="9">
        <v>9790</v>
      </c>
      <c r="M851" s="9">
        <v>3504.8199999999997</v>
      </c>
      <c r="N851" s="26">
        <f>financials[[#This Row],[Profit]]/financials[[#This Row],[ Sales]]</f>
        <v>0.26362297496318116</v>
      </c>
      <c r="O851" s="7">
        <v>41671</v>
      </c>
      <c r="P851" s="5">
        <v>2</v>
      </c>
      <c r="Q851" s="4" t="str">
        <f>TEXT(financials[[#This Row],[Date]],"MMMM")</f>
        <v>February</v>
      </c>
      <c r="R851" s="5" t="str">
        <f>_xlfn.SWITCH(financials[[#This Row],[Month Name]],"January","Winter","February","Winter","March","Spring","April","Spring","May","Spring","June","Summer","July","Summer","August","Summer","September","Fall","October","Fall","November","Fall","December","Winter")</f>
        <v>Winter</v>
      </c>
      <c r="S851" s="13" t="s">
        <v>15</v>
      </c>
    </row>
    <row r="852" spans="2:19" x14ac:dyDescent="0.25">
      <c r="B852" s="14" t="s">
        <v>11</v>
      </c>
      <c r="C852" s="1" t="s">
        <v>18</v>
      </c>
      <c r="D852" s="4" t="s">
        <v>27</v>
      </c>
      <c r="E852" s="4" t="s">
        <v>34</v>
      </c>
      <c r="F852" s="11">
        <v>1901</v>
      </c>
      <c r="G852" s="9">
        <v>5</v>
      </c>
      <c r="H852" s="9">
        <v>12</v>
      </c>
      <c r="I852" s="9">
        <v>22812</v>
      </c>
      <c r="J852" s="9">
        <v>684.36</v>
      </c>
      <c r="K852" s="9">
        <v>22127.64</v>
      </c>
      <c r="L852" s="9">
        <v>5703</v>
      </c>
      <c r="M852" s="9">
        <v>16424.64</v>
      </c>
      <c r="N852" s="26">
        <f>financials[[#This Row],[Profit]]/financials[[#This Row],[ Sales]]</f>
        <v>0.74226804123711343</v>
      </c>
      <c r="O852" s="7">
        <v>41791</v>
      </c>
      <c r="P852" s="5">
        <v>6</v>
      </c>
      <c r="Q852" s="4" t="str">
        <f>TEXT(financials[[#This Row],[Date]],"MMMM")</f>
        <v>June</v>
      </c>
      <c r="R852" s="5" t="str">
        <f>_xlfn.SWITCH(financials[[#This Row],[Month Name]],"January","Winter","February","Winter","March","Spring","April","Spring","May","Spring","June","Summer","July","Summer","August","Summer","September","Fall","October","Fall","November","Fall","December","Winter")</f>
        <v>Summer</v>
      </c>
      <c r="S852" s="13" t="s">
        <v>15</v>
      </c>
    </row>
    <row r="853" spans="2:19" x14ac:dyDescent="0.25">
      <c r="B853" s="14" t="s">
        <v>10</v>
      </c>
      <c r="C853" s="1" t="s">
        <v>18</v>
      </c>
      <c r="D853" s="4" t="s">
        <v>27</v>
      </c>
      <c r="E853" s="4" t="s">
        <v>34</v>
      </c>
      <c r="F853" s="11">
        <v>544</v>
      </c>
      <c r="G853" s="9">
        <v>5</v>
      </c>
      <c r="H853" s="9">
        <v>7</v>
      </c>
      <c r="I853" s="9">
        <v>3808</v>
      </c>
      <c r="J853" s="9">
        <v>114.24</v>
      </c>
      <c r="K853" s="9">
        <v>3693.76</v>
      </c>
      <c r="L853" s="9">
        <v>2720</v>
      </c>
      <c r="M853" s="9">
        <v>973.76000000000022</v>
      </c>
      <c r="N853" s="26">
        <f>financials[[#This Row],[Profit]]/financials[[#This Row],[ Sales]]</f>
        <v>0.26362297496318121</v>
      </c>
      <c r="O853" s="7">
        <v>41883</v>
      </c>
      <c r="P853" s="5">
        <v>9</v>
      </c>
      <c r="Q853" s="4" t="str">
        <f>TEXT(financials[[#This Row],[Date]],"MMMM")</f>
        <v>September</v>
      </c>
      <c r="R853" s="5" t="str">
        <f>_xlfn.SWITCH(financials[[#This Row],[Month Name]],"January","Winter","February","Winter","March","Spring","April","Spring","May","Spring","June","Summer","July","Summer","August","Summer","September","Fall","October","Fall","November","Fall","December","Winter")</f>
        <v>Fall</v>
      </c>
      <c r="S853" s="13" t="s">
        <v>15</v>
      </c>
    </row>
    <row r="854" spans="2:19" x14ac:dyDescent="0.25">
      <c r="B854" s="14" t="s">
        <v>10</v>
      </c>
      <c r="C854" s="1" t="s">
        <v>19</v>
      </c>
      <c r="D854" s="4" t="s">
        <v>27</v>
      </c>
      <c r="E854" s="4" t="s">
        <v>34</v>
      </c>
      <c r="F854" s="11">
        <v>1797</v>
      </c>
      <c r="G854" s="9">
        <v>5</v>
      </c>
      <c r="H854" s="9">
        <v>350</v>
      </c>
      <c r="I854" s="9">
        <v>628950</v>
      </c>
      <c r="J854" s="9">
        <v>18868.5</v>
      </c>
      <c r="K854" s="9">
        <v>610081.5</v>
      </c>
      <c r="L854" s="9">
        <v>467220</v>
      </c>
      <c r="M854" s="9">
        <v>142861.5</v>
      </c>
      <c r="N854" s="26">
        <f>financials[[#This Row],[Profit]]/financials[[#This Row],[ Sales]]</f>
        <v>0.2341678939617084</v>
      </c>
      <c r="O854" s="7">
        <v>41518</v>
      </c>
      <c r="P854" s="5">
        <v>9</v>
      </c>
      <c r="Q854" s="4" t="str">
        <f>TEXT(financials[[#This Row],[Date]],"MMMM")</f>
        <v>September</v>
      </c>
      <c r="R854" s="5" t="str">
        <f>_xlfn.SWITCH(financials[[#This Row],[Month Name]],"January","Winter","February","Winter","March","Spring","April","Spring","May","Spring","June","Summer","July","Summer","August","Summer","September","Fall","October","Fall","November","Fall","December","Winter")</f>
        <v>Fall</v>
      </c>
      <c r="S854" s="13" t="s">
        <v>14</v>
      </c>
    </row>
    <row r="855" spans="2:19" x14ac:dyDescent="0.25">
      <c r="B855" s="14" t="s">
        <v>9</v>
      </c>
      <c r="C855" s="1" t="s">
        <v>18</v>
      </c>
      <c r="D855" s="4" t="s">
        <v>27</v>
      </c>
      <c r="E855" s="4" t="s">
        <v>34</v>
      </c>
      <c r="F855" s="11">
        <v>1287</v>
      </c>
      <c r="G855" s="9">
        <v>5</v>
      </c>
      <c r="H855" s="9">
        <v>125</v>
      </c>
      <c r="I855" s="9">
        <v>160875</v>
      </c>
      <c r="J855" s="9">
        <v>4826.25</v>
      </c>
      <c r="K855" s="9">
        <v>156048.75</v>
      </c>
      <c r="L855" s="9">
        <v>154440</v>
      </c>
      <c r="M855" s="9">
        <v>1608.75</v>
      </c>
      <c r="N855" s="26">
        <f>financials[[#This Row],[Profit]]/financials[[#This Row],[ Sales]]</f>
        <v>1.0309278350515464E-2</v>
      </c>
      <c r="O855" s="7">
        <v>41974</v>
      </c>
      <c r="P855" s="5">
        <v>12</v>
      </c>
      <c r="Q855" s="4" t="str">
        <f>TEXT(financials[[#This Row],[Date]],"MMMM")</f>
        <v>December</v>
      </c>
      <c r="R855" s="5" t="str">
        <f>_xlfn.SWITCH(financials[[#This Row],[Month Name]],"January","Winter","February","Winter","March","Spring","April","Spring","May","Spring","June","Summer","July","Summer","August","Summer","September","Fall","October","Fall","November","Fall","December","Winter")</f>
        <v>Winter</v>
      </c>
      <c r="S855" s="13" t="s">
        <v>15</v>
      </c>
    </row>
    <row r="856" spans="2:19" x14ac:dyDescent="0.25">
      <c r="B856" s="14" t="s">
        <v>9</v>
      </c>
      <c r="C856" s="1" t="s">
        <v>19</v>
      </c>
      <c r="D856" s="4" t="s">
        <v>27</v>
      </c>
      <c r="E856" s="4" t="s">
        <v>34</v>
      </c>
      <c r="F856" s="11">
        <v>1706</v>
      </c>
      <c r="G856" s="9">
        <v>5</v>
      </c>
      <c r="H856" s="9">
        <v>125</v>
      </c>
      <c r="I856" s="9">
        <v>213250</v>
      </c>
      <c r="J856" s="9">
        <v>6397.5</v>
      </c>
      <c r="K856" s="9">
        <v>206852.5</v>
      </c>
      <c r="L856" s="9">
        <v>204720</v>
      </c>
      <c r="M856" s="9">
        <v>2132.5</v>
      </c>
      <c r="N856" s="26">
        <f>financials[[#This Row],[Profit]]/financials[[#This Row],[ Sales]]</f>
        <v>1.0309278350515464E-2</v>
      </c>
      <c r="O856" s="7">
        <v>41974</v>
      </c>
      <c r="P856" s="5">
        <v>12</v>
      </c>
      <c r="Q856" s="4" t="str">
        <f>TEXT(financials[[#This Row],[Date]],"MMMM")</f>
        <v>December</v>
      </c>
      <c r="R856" s="5" t="str">
        <f>_xlfn.SWITCH(financials[[#This Row],[Month Name]],"January","Winter","February","Winter","March","Spring","April","Spring","May","Spring","June","Summer","July","Summer","August","Summer","September","Fall","October","Fall","November","Fall","December","Winter")</f>
        <v>Winter</v>
      </c>
      <c r="S856" s="13" t="s">
        <v>15</v>
      </c>
    </row>
    <row r="857" spans="2:19" x14ac:dyDescent="0.25">
      <c r="B857" s="14" t="s">
        <v>7</v>
      </c>
      <c r="C857" s="1" t="s">
        <v>18</v>
      </c>
      <c r="D857" s="4" t="s">
        <v>28</v>
      </c>
      <c r="E857" s="4" t="s">
        <v>34</v>
      </c>
      <c r="F857" s="11">
        <v>2434.5</v>
      </c>
      <c r="G857" s="9">
        <v>10</v>
      </c>
      <c r="H857" s="9">
        <v>300</v>
      </c>
      <c r="I857" s="9">
        <v>730350</v>
      </c>
      <c r="J857" s="9">
        <v>21910.5</v>
      </c>
      <c r="K857" s="9">
        <v>708439.5</v>
      </c>
      <c r="L857" s="9">
        <v>608625</v>
      </c>
      <c r="M857" s="9">
        <v>99814.5</v>
      </c>
      <c r="N857" s="26">
        <f>financials[[#This Row],[Profit]]/financials[[#This Row],[ Sales]]</f>
        <v>0.14089347079037801</v>
      </c>
      <c r="O857" s="7">
        <v>41640</v>
      </c>
      <c r="P857" s="5">
        <v>1</v>
      </c>
      <c r="Q857" s="4" t="str">
        <f>TEXT(financials[[#This Row],[Date]],"MMMM")</f>
        <v>January</v>
      </c>
      <c r="R857" s="5" t="str">
        <f>_xlfn.SWITCH(financials[[#This Row],[Month Name]],"January","Winter","February","Winter","March","Spring","April","Spring","May","Spring","June","Summer","July","Summer","August","Summer","September","Fall","October","Fall","November","Fall","December","Winter")</f>
        <v>Winter</v>
      </c>
      <c r="S857" s="13" t="s">
        <v>15</v>
      </c>
    </row>
    <row r="858" spans="2:19" x14ac:dyDescent="0.25">
      <c r="B858" s="14" t="s">
        <v>9</v>
      </c>
      <c r="C858" s="1" t="s">
        <v>16</v>
      </c>
      <c r="D858" s="4" t="s">
        <v>28</v>
      </c>
      <c r="E858" s="4" t="s">
        <v>34</v>
      </c>
      <c r="F858" s="11">
        <v>1774</v>
      </c>
      <c r="G858" s="9">
        <v>10</v>
      </c>
      <c r="H858" s="9">
        <v>125</v>
      </c>
      <c r="I858" s="9">
        <v>221750</v>
      </c>
      <c r="J858" s="9">
        <v>6652.5</v>
      </c>
      <c r="K858" s="9">
        <v>215097.5</v>
      </c>
      <c r="L858" s="9">
        <v>212880</v>
      </c>
      <c r="M858" s="9">
        <v>2217.5</v>
      </c>
      <c r="N858" s="26">
        <f>financials[[#This Row],[Profit]]/financials[[#This Row],[ Sales]]</f>
        <v>1.0309278350515464E-2</v>
      </c>
      <c r="O858" s="7">
        <v>41699</v>
      </c>
      <c r="P858" s="5">
        <v>3</v>
      </c>
      <c r="Q858" s="4" t="str">
        <f>TEXT(financials[[#This Row],[Date]],"MMMM")</f>
        <v>March</v>
      </c>
      <c r="R858" s="5" t="str">
        <f>_xlfn.SWITCH(financials[[#This Row],[Month Name]],"January","Winter","February","Winter","March","Spring","April","Spring","May","Spring","June","Summer","July","Summer","August","Summer","September","Fall","October","Fall","November","Fall","December","Winter")</f>
        <v>Spring</v>
      </c>
      <c r="S858" s="13" t="s">
        <v>15</v>
      </c>
    </row>
    <row r="859" spans="2:19" x14ac:dyDescent="0.25">
      <c r="B859" s="14" t="s">
        <v>11</v>
      </c>
      <c r="C859" s="1" t="s">
        <v>18</v>
      </c>
      <c r="D859" s="4" t="s">
        <v>28</v>
      </c>
      <c r="E859" s="4" t="s">
        <v>34</v>
      </c>
      <c r="F859" s="11">
        <v>1901</v>
      </c>
      <c r="G859" s="9">
        <v>10</v>
      </c>
      <c r="H859" s="9">
        <v>12</v>
      </c>
      <c r="I859" s="9">
        <v>22812</v>
      </c>
      <c r="J859" s="9">
        <v>684.36</v>
      </c>
      <c r="K859" s="9">
        <v>22127.64</v>
      </c>
      <c r="L859" s="9">
        <v>5703</v>
      </c>
      <c r="M859" s="9">
        <v>16424.64</v>
      </c>
      <c r="N859" s="26">
        <f>financials[[#This Row],[Profit]]/financials[[#This Row],[ Sales]]</f>
        <v>0.74226804123711343</v>
      </c>
      <c r="O859" s="7">
        <v>41791</v>
      </c>
      <c r="P859" s="5">
        <v>6</v>
      </c>
      <c r="Q859" s="4" t="str">
        <f>TEXT(financials[[#This Row],[Date]],"MMMM")</f>
        <v>June</v>
      </c>
      <c r="R859" s="5" t="str">
        <f>_xlfn.SWITCH(financials[[#This Row],[Month Name]],"January","Winter","February","Winter","March","Spring","April","Spring","May","Spring","June","Summer","July","Summer","August","Summer","September","Fall","October","Fall","November","Fall","December","Winter")</f>
        <v>Summer</v>
      </c>
      <c r="S859" s="13" t="s">
        <v>15</v>
      </c>
    </row>
    <row r="860" spans="2:19" x14ac:dyDescent="0.25">
      <c r="B860" s="14" t="s">
        <v>7</v>
      </c>
      <c r="C860" s="1" t="s">
        <v>19</v>
      </c>
      <c r="D860" s="4" t="s">
        <v>28</v>
      </c>
      <c r="E860" s="4" t="s">
        <v>34</v>
      </c>
      <c r="F860" s="11">
        <v>689</v>
      </c>
      <c r="G860" s="9">
        <v>10</v>
      </c>
      <c r="H860" s="9">
        <v>300</v>
      </c>
      <c r="I860" s="9">
        <v>206700</v>
      </c>
      <c r="J860" s="9">
        <v>6201</v>
      </c>
      <c r="K860" s="9">
        <v>200499</v>
      </c>
      <c r="L860" s="9">
        <v>172250</v>
      </c>
      <c r="M860" s="9">
        <v>28249</v>
      </c>
      <c r="N860" s="26">
        <f>financials[[#This Row],[Profit]]/financials[[#This Row],[ Sales]]</f>
        <v>0.14089347079037801</v>
      </c>
      <c r="O860" s="7">
        <v>41791</v>
      </c>
      <c r="P860" s="5">
        <v>6</v>
      </c>
      <c r="Q860" s="4" t="str">
        <f>TEXT(financials[[#This Row],[Date]],"MMMM")</f>
        <v>June</v>
      </c>
      <c r="R860" s="5" t="str">
        <f>_xlfn.SWITCH(financials[[#This Row],[Month Name]],"January","Winter","February","Winter","March","Spring","April","Spring","May","Spring","June","Summer","July","Summer","August","Summer","September","Fall","October","Fall","November","Fall","December","Winter")</f>
        <v>Summer</v>
      </c>
      <c r="S860" s="13" t="s">
        <v>15</v>
      </c>
    </row>
    <row r="861" spans="2:19" x14ac:dyDescent="0.25">
      <c r="B861" s="14" t="s">
        <v>9</v>
      </c>
      <c r="C861" s="1" t="s">
        <v>19</v>
      </c>
      <c r="D861" s="4" t="s">
        <v>28</v>
      </c>
      <c r="E861" s="4" t="s">
        <v>34</v>
      </c>
      <c r="F861" s="11">
        <v>1570</v>
      </c>
      <c r="G861" s="9">
        <v>10</v>
      </c>
      <c r="H861" s="9">
        <v>125</v>
      </c>
      <c r="I861" s="9">
        <v>196250</v>
      </c>
      <c r="J861" s="9">
        <v>5887.5</v>
      </c>
      <c r="K861" s="9">
        <v>190362.5</v>
      </c>
      <c r="L861" s="9">
        <v>188400</v>
      </c>
      <c r="M861" s="9">
        <v>1962.5</v>
      </c>
      <c r="N861" s="26">
        <f>financials[[#This Row],[Profit]]/financials[[#This Row],[ Sales]]</f>
        <v>1.0309278350515464E-2</v>
      </c>
      <c r="O861" s="7">
        <v>41791</v>
      </c>
      <c r="P861" s="5">
        <v>6</v>
      </c>
      <c r="Q861" s="4" t="str">
        <f>TEXT(financials[[#This Row],[Date]],"MMMM")</f>
        <v>June</v>
      </c>
      <c r="R861" s="5" t="str">
        <f>_xlfn.SWITCH(financials[[#This Row],[Month Name]],"January","Winter","February","Winter","March","Spring","April","Spring","May","Spring","June","Summer","July","Summer","August","Summer","September","Fall","October","Fall","November","Fall","December","Winter")</f>
        <v>Summer</v>
      </c>
      <c r="S861" s="13" t="s">
        <v>15</v>
      </c>
    </row>
    <row r="862" spans="2:19" x14ac:dyDescent="0.25">
      <c r="B862" s="14" t="s">
        <v>11</v>
      </c>
      <c r="C862" s="1" t="s">
        <v>17</v>
      </c>
      <c r="D862" s="4" t="s">
        <v>28</v>
      </c>
      <c r="E862" s="4" t="s">
        <v>34</v>
      </c>
      <c r="F862" s="11">
        <v>1369.5</v>
      </c>
      <c r="G862" s="9">
        <v>10</v>
      </c>
      <c r="H862" s="9">
        <v>12</v>
      </c>
      <c r="I862" s="9">
        <v>16434</v>
      </c>
      <c r="J862" s="9">
        <v>493.02</v>
      </c>
      <c r="K862" s="9">
        <v>15940.98</v>
      </c>
      <c r="L862" s="9">
        <v>4108.5</v>
      </c>
      <c r="M862" s="9">
        <v>11832.48</v>
      </c>
      <c r="N862" s="26">
        <f>financials[[#This Row],[Profit]]/financials[[#This Row],[ Sales]]</f>
        <v>0.74226804123711343</v>
      </c>
      <c r="O862" s="7">
        <v>41821</v>
      </c>
      <c r="P862" s="5">
        <v>7</v>
      </c>
      <c r="Q862" s="4" t="str">
        <f>TEXT(financials[[#This Row],[Date]],"MMMM")</f>
        <v>July</v>
      </c>
      <c r="R862" s="5" t="str">
        <f>_xlfn.SWITCH(financials[[#This Row],[Month Name]],"January","Winter","February","Winter","March","Spring","April","Spring","May","Spring","June","Summer","July","Summer","August","Summer","September","Fall","October","Fall","November","Fall","December","Winter")</f>
        <v>Summer</v>
      </c>
      <c r="S862" s="13" t="s">
        <v>15</v>
      </c>
    </row>
    <row r="863" spans="2:19" x14ac:dyDescent="0.25">
      <c r="B863" s="14" t="s">
        <v>9</v>
      </c>
      <c r="C863" s="1" t="s">
        <v>16</v>
      </c>
      <c r="D863" s="4" t="s">
        <v>28</v>
      </c>
      <c r="E863" s="4" t="s">
        <v>34</v>
      </c>
      <c r="F863" s="11">
        <v>2009</v>
      </c>
      <c r="G863" s="9">
        <v>10</v>
      </c>
      <c r="H863" s="9">
        <v>125</v>
      </c>
      <c r="I863" s="9">
        <v>251125</v>
      </c>
      <c r="J863" s="9">
        <v>7533.75</v>
      </c>
      <c r="K863" s="9">
        <v>243591.25</v>
      </c>
      <c r="L863" s="9">
        <v>241080</v>
      </c>
      <c r="M863" s="9">
        <v>2511.25</v>
      </c>
      <c r="N863" s="26">
        <f>financials[[#This Row],[Profit]]/financials[[#This Row],[ Sales]]</f>
        <v>1.0309278350515464E-2</v>
      </c>
      <c r="O863" s="7">
        <v>41913</v>
      </c>
      <c r="P863" s="5">
        <v>10</v>
      </c>
      <c r="Q863" s="4" t="str">
        <f>TEXT(financials[[#This Row],[Date]],"MMMM")</f>
        <v>October</v>
      </c>
      <c r="R863" s="5" t="str">
        <f>_xlfn.SWITCH(financials[[#This Row],[Month Name]],"January","Winter","February","Winter","March","Spring","April","Spring","May","Spring","June","Summer","July","Summer","August","Summer","September","Fall","October","Fall","November","Fall","December","Winter")</f>
        <v>Fall</v>
      </c>
      <c r="S863" s="13" t="s">
        <v>15</v>
      </c>
    </row>
    <row r="864" spans="2:19" x14ac:dyDescent="0.25">
      <c r="B864" s="14" t="s">
        <v>8</v>
      </c>
      <c r="C864" s="1" t="s">
        <v>19</v>
      </c>
      <c r="D864" s="4" t="s">
        <v>28</v>
      </c>
      <c r="E864" s="4" t="s">
        <v>34</v>
      </c>
      <c r="F864" s="11">
        <v>1945</v>
      </c>
      <c r="G864" s="9">
        <v>10</v>
      </c>
      <c r="H864" s="9">
        <v>15</v>
      </c>
      <c r="I864" s="9">
        <v>29175</v>
      </c>
      <c r="J864" s="9">
        <v>875.25</v>
      </c>
      <c r="K864" s="9">
        <v>28299.75</v>
      </c>
      <c r="L864" s="9">
        <v>19450</v>
      </c>
      <c r="M864" s="9">
        <v>8849.75</v>
      </c>
      <c r="N864" s="26">
        <f>financials[[#This Row],[Profit]]/financials[[#This Row],[ Sales]]</f>
        <v>0.3127147766323024</v>
      </c>
      <c r="O864" s="7">
        <v>41548</v>
      </c>
      <c r="P864" s="5">
        <v>10</v>
      </c>
      <c r="Q864" s="4" t="str">
        <f>TEXT(financials[[#This Row],[Date]],"MMMM")</f>
        <v>October</v>
      </c>
      <c r="R864" s="5" t="str">
        <f>_xlfn.SWITCH(financials[[#This Row],[Month Name]],"January","Winter","February","Winter","March","Spring","April","Spring","May","Spring","June","Summer","July","Summer","August","Summer","September","Fall","October","Fall","November","Fall","December","Winter")</f>
        <v>Fall</v>
      </c>
      <c r="S864" s="13" t="s">
        <v>14</v>
      </c>
    </row>
    <row r="865" spans="2:19" x14ac:dyDescent="0.25">
      <c r="B865" s="14" t="s">
        <v>9</v>
      </c>
      <c r="C865" s="1" t="s">
        <v>18</v>
      </c>
      <c r="D865" s="4" t="s">
        <v>28</v>
      </c>
      <c r="E865" s="4" t="s">
        <v>34</v>
      </c>
      <c r="F865" s="11">
        <v>1287</v>
      </c>
      <c r="G865" s="9">
        <v>10</v>
      </c>
      <c r="H865" s="9">
        <v>125</v>
      </c>
      <c r="I865" s="9">
        <v>160875</v>
      </c>
      <c r="J865" s="9">
        <v>4826.25</v>
      </c>
      <c r="K865" s="9">
        <v>156048.75</v>
      </c>
      <c r="L865" s="9">
        <v>154440</v>
      </c>
      <c r="M865" s="9">
        <v>1608.75</v>
      </c>
      <c r="N865" s="26">
        <f>financials[[#This Row],[Profit]]/financials[[#This Row],[ Sales]]</f>
        <v>1.0309278350515464E-2</v>
      </c>
      <c r="O865" s="7">
        <v>41974</v>
      </c>
      <c r="P865" s="5">
        <v>12</v>
      </c>
      <c r="Q865" s="4" t="str">
        <f>TEXT(financials[[#This Row],[Date]],"MMMM")</f>
        <v>December</v>
      </c>
      <c r="R865" s="5" t="str">
        <f>_xlfn.SWITCH(financials[[#This Row],[Month Name]],"January","Winter","February","Winter","March","Spring","April","Spring","May","Spring","June","Summer","July","Summer","August","Summer","September","Fall","October","Fall","November","Fall","December","Winter")</f>
        <v>Winter</v>
      </c>
      <c r="S865" s="13" t="s">
        <v>15</v>
      </c>
    </row>
    <row r="866" spans="2:19" x14ac:dyDescent="0.25">
      <c r="B866" s="14" t="s">
        <v>9</v>
      </c>
      <c r="C866" s="1" t="s">
        <v>19</v>
      </c>
      <c r="D866" s="4" t="s">
        <v>28</v>
      </c>
      <c r="E866" s="4" t="s">
        <v>34</v>
      </c>
      <c r="F866" s="11">
        <v>1706</v>
      </c>
      <c r="G866" s="9">
        <v>10</v>
      </c>
      <c r="H866" s="9">
        <v>125</v>
      </c>
      <c r="I866" s="9">
        <v>213250</v>
      </c>
      <c r="J866" s="9">
        <v>6397.5</v>
      </c>
      <c r="K866" s="9">
        <v>206852.5</v>
      </c>
      <c r="L866" s="9">
        <v>204720</v>
      </c>
      <c r="M866" s="9">
        <v>2132.5</v>
      </c>
      <c r="N866" s="26">
        <f>financials[[#This Row],[Profit]]/financials[[#This Row],[ Sales]]</f>
        <v>1.0309278350515464E-2</v>
      </c>
      <c r="O866" s="7">
        <v>41974</v>
      </c>
      <c r="P866" s="5">
        <v>12</v>
      </c>
      <c r="Q866" s="4" t="str">
        <f>TEXT(financials[[#This Row],[Date]],"MMMM")</f>
        <v>December</v>
      </c>
      <c r="R866" s="5" t="str">
        <f>_xlfn.SWITCH(financials[[#This Row],[Month Name]],"January","Winter","February","Winter","March","Spring","April","Spring","May","Spring","June","Summer","July","Summer","August","Summer","September","Fall","October","Fall","November","Fall","December","Winter")</f>
        <v>Winter</v>
      </c>
      <c r="S866" s="13" t="s">
        <v>15</v>
      </c>
    </row>
    <row r="867" spans="2:19" x14ac:dyDescent="0.25">
      <c r="B867" s="14" t="s">
        <v>9</v>
      </c>
      <c r="C867" s="1" t="s">
        <v>16</v>
      </c>
      <c r="D867" s="4" t="s">
        <v>29</v>
      </c>
      <c r="E867" s="4" t="s">
        <v>34</v>
      </c>
      <c r="F867" s="11">
        <v>2009</v>
      </c>
      <c r="G867" s="9">
        <v>120</v>
      </c>
      <c r="H867" s="9">
        <v>125</v>
      </c>
      <c r="I867" s="9">
        <v>251125</v>
      </c>
      <c r="J867" s="9">
        <v>7533.75</v>
      </c>
      <c r="K867" s="9">
        <v>243591.25</v>
      </c>
      <c r="L867" s="9">
        <v>241080</v>
      </c>
      <c r="M867" s="9">
        <v>2511.25</v>
      </c>
      <c r="N867" s="26">
        <f>financials[[#This Row],[Profit]]/financials[[#This Row],[ Sales]]</f>
        <v>1.0309278350515464E-2</v>
      </c>
      <c r="O867" s="7">
        <v>41913</v>
      </c>
      <c r="P867" s="5">
        <v>10</v>
      </c>
      <c r="Q867" s="4" t="str">
        <f>TEXT(financials[[#This Row],[Date]],"MMMM")</f>
        <v>October</v>
      </c>
      <c r="R867" s="5" t="str">
        <f>_xlfn.SWITCH(financials[[#This Row],[Month Name]],"January","Winter","February","Winter","March","Spring","April","Spring","May","Spring","June","Summer","July","Summer","August","Summer","September","Fall","October","Fall","November","Fall","December","Winter")</f>
        <v>Fall</v>
      </c>
      <c r="S867" s="13" t="s">
        <v>15</v>
      </c>
    </row>
    <row r="868" spans="2:19" x14ac:dyDescent="0.25">
      <c r="B868" s="14" t="s">
        <v>7</v>
      </c>
      <c r="C868" s="1" t="s">
        <v>17</v>
      </c>
      <c r="D868" s="4" t="s">
        <v>30</v>
      </c>
      <c r="E868" s="4" t="s">
        <v>34</v>
      </c>
      <c r="F868" s="11">
        <v>2844</v>
      </c>
      <c r="G868" s="9">
        <v>250</v>
      </c>
      <c r="H868" s="9">
        <v>300</v>
      </c>
      <c r="I868" s="9">
        <v>853200</v>
      </c>
      <c r="J868" s="9">
        <v>25596</v>
      </c>
      <c r="K868" s="9">
        <v>827604</v>
      </c>
      <c r="L868" s="9">
        <v>711000</v>
      </c>
      <c r="M868" s="9">
        <v>116604</v>
      </c>
      <c r="N868" s="26">
        <f>financials[[#This Row],[Profit]]/financials[[#This Row],[ Sales]]</f>
        <v>0.14089347079037801</v>
      </c>
      <c r="O868" s="7">
        <v>41671</v>
      </c>
      <c r="P868" s="5">
        <v>2</v>
      </c>
      <c r="Q868" s="4" t="str">
        <f>TEXT(financials[[#This Row],[Date]],"MMMM")</f>
        <v>February</v>
      </c>
      <c r="R868" s="5" t="str">
        <f>_xlfn.SWITCH(financials[[#This Row],[Month Name]],"January","Winter","February","Winter","March","Spring","April","Spring","May","Spring","June","Summer","July","Summer","August","Summer","September","Fall","October","Fall","November","Fall","December","Winter")</f>
        <v>Winter</v>
      </c>
      <c r="S868" s="13" t="s">
        <v>15</v>
      </c>
    </row>
    <row r="869" spans="2:19" x14ac:dyDescent="0.25">
      <c r="B869" s="14" t="s">
        <v>11</v>
      </c>
      <c r="C869" s="1" t="s">
        <v>20</v>
      </c>
      <c r="D869" s="4" t="s">
        <v>30</v>
      </c>
      <c r="E869" s="4" t="s">
        <v>34</v>
      </c>
      <c r="F869" s="11">
        <v>1916</v>
      </c>
      <c r="G869" s="9">
        <v>250</v>
      </c>
      <c r="H869" s="9">
        <v>12</v>
      </c>
      <c r="I869" s="9">
        <v>22992</v>
      </c>
      <c r="J869" s="9">
        <v>689.76</v>
      </c>
      <c r="K869" s="9">
        <v>22302.240000000002</v>
      </c>
      <c r="L869" s="9">
        <v>5748</v>
      </c>
      <c r="M869" s="9">
        <v>16554.240000000002</v>
      </c>
      <c r="N869" s="26">
        <f>financials[[#This Row],[Profit]]/financials[[#This Row],[ Sales]]</f>
        <v>0.74226804123711343</v>
      </c>
      <c r="O869" s="7">
        <v>41730</v>
      </c>
      <c r="P869" s="5">
        <v>4</v>
      </c>
      <c r="Q869" s="4" t="str">
        <f>TEXT(financials[[#This Row],[Date]],"MMMM")</f>
        <v>April</v>
      </c>
      <c r="R869" s="5" t="str">
        <f>_xlfn.SWITCH(financials[[#This Row],[Month Name]],"January","Winter","February","Winter","March","Spring","April","Spring","May","Spring","June","Summer","July","Summer","August","Summer","September","Fall","October","Fall","November","Fall","December","Winter")</f>
        <v>Spring</v>
      </c>
      <c r="S869" s="13" t="s">
        <v>15</v>
      </c>
    </row>
    <row r="870" spans="2:19" x14ac:dyDescent="0.25">
      <c r="B870" s="14" t="s">
        <v>9</v>
      </c>
      <c r="C870" s="1" t="s">
        <v>19</v>
      </c>
      <c r="D870" s="4" t="s">
        <v>30</v>
      </c>
      <c r="E870" s="4" t="s">
        <v>34</v>
      </c>
      <c r="F870" s="11">
        <v>1570</v>
      </c>
      <c r="G870" s="9">
        <v>250</v>
      </c>
      <c r="H870" s="9">
        <v>125</v>
      </c>
      <c r="I870" s="9">
        <v>196250</v>
      </c>
      <c r="J870" s="9">
        <v>5887.5</v>
      </c>
      <c r="K870" s="9">
        <v>190362.5</v>
      </c>
      <c r="L870" s="9">
        <v>188400</v>
      </c>
      <c r="M870" s="9">
        <v>1962.5</v>
      </c>
      <c r="N870" s="26">
        <f>financials[[#This Row],[Profit]]/financials[[#This Row],[ Sales]]</f>
        <v>1.0309278350515464E-2</v>
      </c>
      <c r="O870" s="7">
        <v>41791</v>
      </c>
      <c r="P870" s="5">
        <v>6</v>
      </c>
      <c r="Q870" s="4" t="str">
        <f>TEXT(financials[[#This Row],[Date]],"MMMM")</f>
        <v>June</v>
      </c>
      <c r="R870" s="5" t="str">
        <f>_xlfn.SWITCH(financials[[#This Row],[Month Name]],"January","Winter","February","Winter","March","Spring","April","Spring","May","Spring","June","Summer","July","Summer","August","Summer","September","Fall","October","Fall","November","Fall","December","Winter")</f>
        <v>Summer</v>
      </c>
      <c r="S870" s="13" t="s">
        <v>15</v>
      </c>
    </row>
    <row r="871" spans="2:19" x14ac:dyDescent="0.25">
      <c r="B871" s="14" t="s">
        <v>7</v>
      </c>
      <c r="C871" s="1" t="s">
        <v>16</v>
      </c>
      <c r="D871" s="4" t="s">
        <v>30</v>
      </c>
      <c r="E871" s="4" t="s">
        <v>34</v>
      </c>
      <c r="F871" s="11">
        <v>1874</v>
      </c>
      <c r="G871" s="9">
        <v>250</v>
      </c>
      <c r="H871" s="9">
        <v>300</v>
      </c>
      <c r="I871" s="9">
        <v>562200</v>
      </c>
      <c r="J871" s="9">
        <v>16866</v>
      </c>
      <c r="K871" s="9">
        <v>545334</v>
      </c>
      <c r="L871" s="9">
        <v>468500</v>
      </c>
      <c r="M871" s="9">
        <v>76834</v>
      </c>
      <c r="N871" s="26">
        <f>financials[[#This Row],[Profit]]/financials[[#This Row],[ Sales]]</f>
        <v>0.14089347079037801</v>
      </c>
      <c r="O871" s="7">
        <v>41852</v>
      </c>
      <c r="P871" s="5">
        <v>8</v>
      </c>
      <c r="Q871" s="4" t="str">
        <f>TEXT(financials[[#This Row],[Date]],"MMMM")</f>
        <v>August</v>
      </c>
      <c r="R871" s="5" t="str">
        <f>_xlfn.SWITCH(financials[[#This Row],[Month Name]],"January","Winter","February","Winter","March","Spring","April","Spring","May","Spring","June","Summer","July","Summer","August","Summer","September","Fall","October","Fall","November","Fall","December","Winter")</f>
        <v>Summer</v>
      </c>
      <c r="S871" s="13" t="s">
        <v>15</v>
      </c>
    </row>
    <row r="872" spans="2:19" x14ac:dyDescent="0.25">
      <c r="B872" s="14" t="s">
        <v>10</v>
      </c>
      <c r="C872" s="1" t="s">
        <v>20</v>
      </c>
      <c r="D872" s="4" t="s">
        <v>30</v>
      </c>
      <c r="E872" s="4" t="s">
        <v>34</v>
      </c>
      <c r="F872" s="11">
        <v>1642</v>
      </c>
      <c r="G872" s="9">
        <v>250</v>
      </c>
      <c r="H872" s="9">
        <v>350</v>
      </c>
      <c r="I872" s="9">
        <v>574700</v>
      </c>
      <c r="J872" s="9">
        <v>17241</v>
      </c>
      <c r="K872" s="9">
        <v>557459</v>
      </c>
      <c r="L872" s="9">
        <v>426920</v>
      </c>
      <c r="M872" s="9">
        <v>130539</v>
      </c>
      <c r="N872" s="26">
        <f>financials[[#This Row],[Profit]]/financials[[#This Row],[ Sales]]</f>
        <v>0.2341678939617084</v>
      </c>
      <c r="O872" s="7">
        <v>41852</v>
      </c>
      <c r="P872" s="5">
        <v>8</v>
      </c>
      <c r="Q872" s="4" t="str">
        <f>TEXT(financials[[#This Row],[Date]],"MMMM")</f>
        <v>August</v>
      </c>
      <c r="R872" s="5" t="str">
        <f>_xlfn.SWITCH(financials[[#This Row],[Month Name]],"January","Winter","February","Winter","March","Spring","April","Spring","May","Spring","June","Summer","July","Summer","August","Summer","September","Fall","October","Fall","November","Fall","December","Winter")</f>
        <v>Summer</v>
      </c>
      <c r="S872" s="13" t="s">
        <v>15</v>
      </c>
    </row>
    <row r="873" spans="2:19" x14ac:dyDescent="0.25">
      <c r="B873" s="14" t="s">
        <v>8</v>
      </c>
      <c r="C873" s="1" t="s">
        <v>19</v>
      </c>
      <c r="D873" s="4" t="s">
        <v>30</v>
      </c>
      <c r="E873" s="4" t="s">
        <v>34</v>
      </c>
      <c r="F873" s="11">
        <v>1945</v>
      </c>
      <c r="G873" s="9">
        <v>250</v>
      </c>
      <c r="H873" s="9">
        <v>15</v>
      </c>
      <c r="I873" s="9">
        <v>29175</v>
      </c>
      <c r="J873" s="9">
        <v>875.25</v>
      </c>
      <c r="K873" s="9">
        <v>28299.75</v>
      </c>
      <c r="L873" s="9">
        <v>19450</v>
      </c>
      <c r="M873" s="9">
        <v>8849.75</v>
      </c>
      <c r="N873" s="26">
        <f>financials[[#This Row],[Profit]]/financials[[#This Row],[ Sales]]</f>
        <v>0.3127147766323024</v>
      </c>
      <c r="O873" s="7">
        <v>41548</v>
      </c>
      <c r="P873" s="5">
        <v>10</v>
      </c>
      <c r="Q873" s="4" t="str">
        <f>TEXT(financials[[#This Row],[Date]],"MMMM")</f>
        <v>October</v>
      </c>
      <c r="R873" s="5" t="str">
        <f>_xlfn.SWITCH(financials[[#This Row],[Month Name]],"January","Winter","February","Winter","March","Spring","April","Spring","May","Spring","June","Summer","July","Summer","August","Summer","September","Fall","October","Fall","November","Fall","December","Winter")</f>
        <v>Fall</v>
      </c>
      <c r="S873" s="13" t="s">
        <v>14</v>
      </c>
    </row>
    <row r="874" spans="2:19" x14ac:dyDescent="0.25">
      <c r="B874" s="14" t="s">
        <v>10</v>
      </c>
      <c r="C874" s="1" t="s">
        <v>16</v>
      </c>
      <c r="D874" s="4" t="s">
        <v>26</v>
      </c>
      <c r="E874" s="4" t="s">
        <v>34</v>
      </c>
      <c r="F874" s="11">
        <v>831</v>
      </c>
      <c r="G874" s="9">
        <v>3</v>
      </c>
      <c r="H874" s="9">
        <v>20</v>
      </c>
      <c r="I874" s="9">
        <v>16620</v>
      </c>
      <c r="J874" s="9">
        <v>498.6</v>
      </c>
      <c r="K874" s="9">
        <v>16121.4</v>
      </c>
      <c r="L874" s="9">
        <v>8310</v>
      </c>
      <c r="M874" s="9">
        <v>7811.4</v>
      </c>
      <c r="N874" s="26">
        <f>financials[[#This Row],[Profit]]/financials[[#This Row],[ Sales]]</f>
        <v>0.4845360824742268</v>
      </c>
      <c r="O874" s="7">
        <v>41760</v>
      </c>
      <c r="P874" s="5">
        <v>5</v>
      </c>
      <c r="Q874" s="4" t="str">
        <f>TEXT(financials[[#This Row],[Date]],"MMMM")</f>
        <v>May</v>
      </c>
      <c r="R874" s="5" t="str">
        <f>_xlfn.SWITCH(financials[[#This Row],[Month Name]],"January","Winter","February","Winter","March","Spring","April","Spring","May","Spring","June","Summer","July","Summer","August","Summer","September","Fall","October","Fall","November","Fall","December","Winter")</f>
        <v>Spring</v>
      </c>
      <c r="S874" s="13" t="s">
        <v>15</v>
      </c>
    </row>
    <row r="875" spans="2:19" x14ac:dyDescent="0.25">
      <c r="B875" s="14" t="s">
        <v>10</v>
      </c>
      <c r="C875" s="1" t="s">
        <v>20</v>
      </c>
      <c r="D875" s="4" t="s">
        <v>28</v>
      </c>
      <c r="E875" s="4" t="s">
        <v>34</v>
      </c>
      <c r="F875" s="11">
        <v>1760</v>
      </c>
      <c r="G875" s="9">
        <v>10</v>
      </c>
      <c r="H875" s="9">
        <v>7</v>
      </c>
      <c r="I875" s="9">
        <v>12320</v>
      </c>
      <c r="J875" s="9">
        <v>369.6</v>
      </c>
      <c r="K875" s="9">
        <v>11950.4</v>
      </c>
      <c r="L875" s="9">
        <v>8800</v>
      </c>
      <c r="M875" s="9">
        <v>3150.3999999999996</v>
      </c>
      <c r="N875" s="26">
        <f>financials[[#This Row],[Profit]]/financials[[#This Row],[ Sales]]</f>
        <v>0.2636229749631811</v>
      </c>
      <c r="O875" s="7">
        <v>41518</v>
      </c>
      <c r="P875" s="5">
        <v>9</v>
      </c>
      <c r="Q875" s="4" t="str">
        <f>TEXT(financials[[#This Row],[Date]],"MMMM")</f>
        <v>September</v>
      </c>
      <c r="R875" s="5" t="str">
        <f>_xlfn.SWITCH(financials[[#This Row],[Month Name]],"January","Winter","February","Winter","March","Spring","April","Spring","May","Spring","June","Summer","July","Summer","August","Summer","September","Fall","October","Fall","November","Fall","December","Winter")</f>
        <v>Fall</v>
      </c>
      <c r="S875" s="13" t="s">
        <v>14</v>
      </c>
    </row>
    <row r="876" spans="2:19" x14ac:dyDescent="0.25">
      <c r="B876" s="14" t="s">
        <v>10</v>
      </c>
      <c r="C876" s="1" t="s">
        <v>16</v>
      </c>
      <c r="D876" s="4" t="s">
        <v>29</v>
      </c>
      <c r="E876" s="4" t="s">
        <v>34</v>
      </c>
      <c r="F876" s="11">
        <v>3850.5</v>
      </c>
      <c r="G876" s="9">
        <v>120</v>
      </c>
      <c r="H876" s="9">
        <v>20</v>
      </c>
      <c r="I876" s="9">
        <v>77010</v>
      </c>
      <c r="J876" s="9">
        <v>2310.3000000000002</v>
      </c>
      <c r="K876" s="9">
        <v>74699.700000000012</v>
      </c>
      <c r="L876" s="9">
        <v>38505</v>
      </c>
      <c r="M876" s="9">
        <v>36194.700000000004</v>
      </c>
      <c r="N876" s="26">
        <f>financials[[#This Row],[Profit]]/financials[[#This Row],[ Sales]]</f>
        <v>0.4845360824742268</v>
      </c>
      <c r="O876" s="7">
        <v>41730</v>
      </c>
      <c r="P876" s="5">
        <v>4</v>
      </c>
      <c r="Q876" s="4" t="str">
        <f>TEXT(financials[[#This Row],[Date]],"MMMM")</f>
        <v>April</v>
      </c>
      <c r="R876" s="5" t="str">
        <f>_xlfn.SWITCH(financials[[#This Row],[Month Name]],"January","Winter","February","Winter","March","Spring","April","Spring","May","Spring","June","Summer","July","Summer","August","Summer","September","Fall","October","Fall","November","Fall","December","Winter")</f>
        <v>Spring</v>
      </c>
      <c r="S876" s="13" t="s">
        <v>15</v>
      </c>
    </row>
    <row r="877" spans="2:19" x14ac:dyDescent="0.25">
      <c r="B877" s="14" t="s">
        <v>11</v>
      </c>
      <c r="C877" s="1" t="s">
        <v>19</v>
      </c>
      <c r="D877" s="4" t="s">
        <v>30</v>
      </c>
      <c r="E877" s="4" t="s">
        <v>34</v>
      </c>
      <c r="F877" s="11">
        <v>2479</v>
      </c>
      <c r="G877" s="9">
        <v>250</v>
      </c>
      <c r="H877" s="9">
        <v>12</v>
      </c>
      <c r="I877" s="9">
        <v>29748</v>
      </c>
      <c r="J877" s="9">
        <v>892.44</v>
      </c>
      <c r="K877" s="9">
        <v>28855.56</v>
      </c>
      <c r="L877" s="9">
        <v>7437</v>
      </c>
      <c r="M877" s="9">
        <v>21418.560000000001</v>
      </c>
      <c r="N877" s="26">
        <f>financials[[#This Row],[Profit]]/financials[[#This Row],[ Sales]]</f>
        <v>0.74226804123711343</v>
      </c>
      <c r="O877" s="7">
        <v>41640</v>
      </c>
      <c r="P877" s="5">
        <v>1</v>
      </c>
      <c r="Q877" s="4" t="str">
        <f>TEXT(financials[[#This Row],[Date]],"MMMM")</f>
        <v>January</v>
      </c>
      <c r="R877" s="5" t="str">
        <f>_xlfn.SWITCH(financials[[#This Row],[Month Name]],"January","Winter","February","Winter","March","Spring","April","Spring","May","Spring","June","Summer","July","Summer","August","Summer","September","Fall","October","Fall","November","Fall","December","Winter")</f>
        <v>Winter</v>
      </c>
      <c r="S877" s="13" t="s">
        <v>15</v>
      </c>
    </row>
    <row r="878" spans="2:19" x14ac:dyDescent="0.25">
      <c r="B878" s="14" t="s">
        <v>8</v>
      </c>
      <c r="C878" s="1" t="s">
        <v>20</v>
      </c>
      <c r="D878" s="4" t="s">
        <v>27</v>
      </c>
      <c r="E878" s="4" t="s">
        <v>34</v>
      </c>
      <c r="F878" s="11">
        <v>2031</v>
      </c>
      <c r="G878" s="9">
        <v>5</v>
      </c>
      <c r="H878" s="9">
        <v>15</v>
      </c>
      <c r="I878" s="9">
        <v>30465</v>
      </c>
      <c r="J878" s="9">
        <v>1218.5999999999999</v>
      </c>
      <c r="K878" s="9">
        <v>29246.400000000001</v>
      </c>
      <c r="L878" s="9">
        <v>20310</v>
      </c>
      <c r="M878" s="9">
        <v>8936.4000000000015</v>
      </c>
      <c r="N878" s="26">
        <f>financials[[#This Row],[Profit]]/financials[[#This Row],[ Sales]]</f>
        <v>0.30555555555555558</v>
      </c>
      <c r="O878" s="7">
        <v>41913</v>
      </c>
      <c r="P878" s="5">
        <v>10</v>
      </c>
      <c r="Q878" s="4" t="str">
        <f>TEXT(financials[[#This Row],[Date]],"MMMM")</f>
        <v>October</v>
      </c>
      <c r="R878" s="5" t="str">
        <f>_xlfn.SWITCH(financials[[#This Row],[Month Name]],"January","Winter","February","Winter","March","Spring","April","Spring","May","Spring","June","Summer","July","Summer","August","Summer","September","Fall","October","Fall","November","Fall","December","Winter")</f>
        <v>Fall</v>
      </c>
      <c r="S878" s="13" t="s">
        <v>15</v>
      </c>
    </row>
    <row r="879" spans="2:19" x14ac:dyDescent="0.25">
      <c r="B879" s="14" t="s">
        <v>8</v>
      </c>
      <c r="C879" s="1" t="s">
        <v>20</v>
      </c>
      <c r="D879" s="4" t="s">
        <v>28</v>
      </c>
      <c r="E879" s="4" t="s">
        <v>34</v>
      </c>
      <c r="F879" s="11">
        <v>2031</v>
      </c>
      <c r="G879" s="9">
        <v>10</v>
      </c>
      <c r="H879" s="9">
        <v>15</v>
      </c>
      <c r="I879" s="9">
        <v>30465</v>
      </c>
      <c r="J879" s="9">
        <v>1218.5999999999999</v>
      </c>
      <c r="K879" s="9">
        <v>29246.400000000001</v>
      </c>
      <c r="L879" s="9">
        <v>20310</v>
      </c>
      <c r="M879" s="9">
        <v>8936.4000000000015</v>
      </c>
      <c r="N879" s="26">
        <f>financials[[#This Row],[Profit]]/financials[[#This Row],[ Sales]]</f>
        <v>0.30555555555555558</v>
      </c>
      <c r="O879" s="7">
        <v>41913</v>
      </c>
      <c r="P879" s="5">
        <v>10</v>
      </c>
      <c r="Q879" s="4" t="str">
        <f>TEXT(financials[[#This Row],[Date]],"MMMM")</f>
        <v>October</v>
      </c>
      <c r="R879" s="5" t="str">
        <f>_xlfn.SWITCH(financials[[#This Row],[Month Name]],"January","Winter","February","Winter","March","Spring","April","Spring","May","Spring","June","Summer","July","Summer","August","Summer","September","Fall","October","Fall","November","Fall","December","Winter")</f>
        <v>Fall</v>
      </c>
      <c r="S879" s="13" t="s">
        <v>15</v>
      </c>
    </row>
    <row r="880" spans="2:19" x14ac:dyDescent="0.25">
      <c r="B880" s="14" t="s">
        <v>8</v>
      </c>
      <c r="C880" s="1" t="s">
        <v>18</v>
      </c>
      <c r="D880" s="4" t="s">
        <v>28</v>
      </c>
      <c r="E880" s="4" t="s">
        <v>34</v>
      </c>
      <c r="F880" s="11">
        <v>2261</v>
      </c>
      <c r="G880" s="9">
        <v>10</v>
      </c>
      <c r="H880" s="9">
        <v>15</v>
      </c>
      <c r="I880" s="9">
        <v>33915</v>
      </c>
      <c r="J880" s="9">
        <v>1356.6</v>
      </c>
      <c r="K880" s="9">
        <v>32558.400000000001</v>
      </c>
      <c r="L880" s="9">
        <v>22610</v>
      </c>
      <c r="M880" s="9">
        <v>9948.4000000000015</v>
      </c>
      <c r="N880" s="26">
        <f>financials[[#This Row],[Profit]]/financials[[#This Row],[ Sales]]</f>
        <v>0.30555555555555558</v>
      </c>
      <c r="O880" s="7">
        <v>41609</v>
      </c>
      <c r="P880" s="5">
        <v>12</v>
      </c>
      <c r="Q880" s="4" t="str">
        <f>TEXT(financials[[#This Row],[Date]],"MMMM")</f>
        <v>December</v>
      </c>
      <c r="R880" s="5" t="str">
        <f>_xlfn.SWITCH(financials[[#This Row],[Month Name]],"January","Winter","February","Winter","March","Spring","April","Spring","May","Spring","June","Summer","July","Summer","August","Summer","September","Fall","October","Fall","November","Fall","December","Winter")</f>
        <v>Winter</v>
      </c>
      <c r="S880" s="13" t="s">
        <v>14</v>
      </c>
    </row>
    <row r="881" spans="2:19" x14ac:dyDescent="0.25">
      <c r="B881" s="14" t="s">
        <v>10</v>
      </c>
      <c r="C881" s="1" t="s">
        <v>17</v>
      </c>
      <c r="D881" s="4" t="s">
        <v>29</v>
      </c>
      <c r="E881" s="4" t="s">
        <v>34</v>
      </c>
      <c r="F881" s="11">
        <v>736</v>
      </c>
      <c r="G881" s="9">
        <v>120</v>
      </c>
      <c r="H881" s="9">
        <v>20</v>
      </c>
      <c r="I881" s="9">
        <v>14720</v>
      </c>
      <c r="J881" s="9">
        <v>588.79999999999995</v>
      </c>
      <c r="K881" s="9">
        <v>14131.2</v>
      </c>
      <c r="L881" s="9">
        <v>7360</v>
      </c>
      <c r="M881" s="9">
        <v>6771.2000000000007</v>
      </c>
      <c r="N881" s="26">
        <f>financials[[#This Row],[Profit]]/financials[[#This Row],[ Sales]]</f>
        <v>0.47916666666666669</v>
      </c>
      <c r="O881" s="7">
        <v>41518</v>
      </c>
      <c r="P881" s="5">
        <v>9</v>
      </c>
      <c r="Q881" s="4" t="str">
        <f>TEXT(financials[[#This Row],[Date]],"MMMM")</f>
        <v>September</v>
      </c>
      <c r="R881" s="5" t="str">
        <f>_xlfn.SWITCH(financials[[#This Row],[Month Name]],"January","Winter","February","Winter","March","Spring","April","Spring","May","Spring","June","Summer","July","Summer","August","Summer","September","Fall","October","Fall","November","Fall","December","Winter")</f>
        <v>Fall</v>
      </c>
      <c r="S881" s="13" t="s">
        <v>14</v>
      </c>
    </row>
    <row r="882" spans="2:19" x14ac:dyDescent="0.25">
      <c r="B882" s="14" t="s">
        <v>10</v>
      </c>
      <c r="C882" s="1" t="s">
        <v>16</v>
      </c>
      <c r="D882" s="4" t="s">
        <v>26</v>
      </c>
      <c r="E882" s="4" t="s">
        <v>34</v>
      </c>
      <c r="F882" s="11">
        <v>2851</v>
      </c>
      <c r="G882" s="9">
        <v>3</v>
      </c>
      <c r="H882" s="9">
        <v>7</v>
      </c>
      <c r="I882" s="9">
        <v>19957</v>
      </c>
      <c r="J882" s="9">
        <v>798.28</v>
      </c>
      <c r="K882" s="9">
        <v>19158.72</v>
      </c>
      <c r="L882" s="9">
        <v>14255</v>
      </c>
      <c r="M882" s="9">
        <v>4903.7200000000012</v>
      </c>
      <c r="N882" s="26">
        <f>financials[[#This Row],[Profit]]/financials[[#This Row],[ Sales]]</f>
        <v>0.25595238095238099</v>
      </c>
      <c r="O882" s="7">
        <v>41548</v>
      </c>
      <c r="P882" s="5">
        <v>10</v>
      </c>
      <c r="Q882" s="4" t="str">
        <f>TEXT(financials[[#This Row],[Date]],"MMMM")</f>
        <v>October</v>
      </c>
      <c r="R882" s="5" t="str">
        <f>_xlfn.SWITCH(financials[[#This Row],[Month Name]],"January","Winter","February","Winter","March","Spring","April","Spring","May","Spring","June","Summer","July","Summer","August","Summer","September","Fall","October","Fall","November","Fall","December","Winter")</f>
        <v>Fall</v>
      </c>
      <c r="S882" s="13" t="s">
        <v>14</v>
      </c>
    </row>
    <row r="883" spans="2:19" x14ac:dyDescent="0.25">
      <c r="B883" s="14" t="s">
        <v>7</v>
      </c>
      <c r="C883" s="1" t="s">
        <v>19</v>
      </c>
      <c r="D883" s="4" t="s">
        <v>26</v>
      </c>
      <c r="E883" s="4" t="s">
        <v>34</v>
      </c>
      <c r="F883" s="11">
        <v>2021</v>
      </c>
      <c r="G883" s="9">
        <v>3</v>
      </c>
      <c r="H883" s="9">
        <v>300</v>
      </c>
      <c r="I883" s="9">
        <v>606300</v>
      </c>
      <c r="J883" s="9">
        <v>24252</v>
      </c>
      <c r="K883" s="9">
        <v>582048</v>
      </c>
      <c r="L883" s="9">
        <v>505250</v>
      </c>
      <c r="M883" s="9">
        <v>76798</v>
      </c>
      <c r="N883" s="26">
        <f>financials[[#This Row],[Profit]]/financials[[#This Row],[ Sales]]</f>
        <v>0.13194444444444445</v>
      </c>
      <c r="O883" s="7">
        <v>41913</v>
      </c>
      <c r="P883" s="5">
        <v>10</v>
      </c>
      <c r="Q883" s="4" t="str">
        <f>TEXT(financials[[#This Row],[Date]],"MMMM")</f>
        <v>October</v>
      </c>
      <c r="R883" s="5" t="str">
        <f>_xlfn.SWITCH(financials[[#This Row],[Month Name]],"January","Winter","February","Winter","March","Spring","April","Spring","May","Spring","June","Summer","July","Summer","August","Summer","September","Fall","October","Fall","November","Fall","December","Winter")</f>
        <v>Fall</v>
      </c>
      <c r="S883" s="13" t="s">
        <v>15</v>
      </c>
    </row>
    <row r="884" spans="2:19" x14ac:dyDescent="0.25">
      <c r="B884" s="14" t="s">
        <v>10</v>
      </c>
      <c r="C884" s="1" t="s">
        <v>17</v>
      </c>
      <c r="D884" s="4" t="s">
        <v>26</v>
      </c>
      <c r="E884" s="4" t="s">
        <v>34</v>
      </c>
      <c r="F884" s="11">
        <v>274</v>
      </c>
      <c r="G884" s="9">
        <v>3</v>
      </c>
      <c r="H884" s="9">
        <v>350</v>
      </c>
      <c r="I884" s="9">
        <v>95900</v>
      </c>
      <c r="J884" s="9">
        <v>3836</v>
      </c>
      <c r="K884" s="9">
        <v>92064</v>
      </c>
      <c r="L884" s="9">
        <v>71240</v>
      </c>
      <c r="M884" s="9">
        <v>20824</v>
      </c>
      <c r="N884" s="26">
        <f>financials[[#This Row],[Profit]]/financials[[#This Row],[ Sales]]</f>
        <v>0.22619047619047619</v>
      </c>
      <c r="O884" s="7">
        <v>41974</v>
      </c>
      <c r="P884" s="5">
        <v>12</v>
      </c>
      <c r="Q884" s="4" t="str">
        <f>TEXT(financials[[#This Row],[Date]],"MMMM")</f>
        <v>December</v>
      </c>
      <c r="R884" s="5" t="str">
        <f>_xlfn.SWITCH(financials[[#This Row],[Month Name]],"January","Winter","February","Winter","March","Spring","April","Spring","May","Spring","June","Summer","July","Summer","August","Summer","September","Fall","October","Fall","November","Fall","December","Winter")</f>
        <v>Winter</v>
      </c>
      <c r="S884" s="13" t="s">
        <v>15</v>
      </c>
    </row>
    <row r="885" spans="2:19" x14ac:dyDescent="0.25">
      <c r="B885" s="14" t="s">
        <v>8</v>
      </c>
      <c r="C885" s="1" t="s">
        <v>16</v>
      </c>
      <c r="D885" s="4" t="s">
        <v>27</v>
      </c>
      <c r="E885" s="4" t="s">
        <v>34</v>
      </c>
      <c r="F885" s="11">
        <v>1967</v>
      </c>
      <c r="G885" s="9">
        <v>5</v>
      </c>
      <c r="H885" s="9">
        <v>15</v>
      </c>
      <c r="I885" s="9">
        <v>29505</v>
      </c>
      <c r="J885" s="9">
        <v>1180.2</v>
      </c>
      <c r="K885" s="9">
        <v>28324.799999999999</v>
      </c>
      <c r="L885" s="9">
        <v>19670</v>
      </c>
      <c r="M885" s="9">
        <v>8654.7999999999993</v>
      </c>
      <c r="N885" s="26">
        <f>financials[[#This Row],[Profit]]/financials[[#This Row],[ Sales]]</f>
        <v>0.30555555555555552</v>
      </c>
      <c r="O885" s="7">
        <v>41699</v>
      </c>
      <c r="P885" s="5">
        <v>3</v>
      </c>
      <c r="Q885" s="4" t="str">
        <f>TEXT(financials[[#This Row],[Date]],"MMMM")</f>
        <v>March</v>
      </c>
      <c r="R885" s="5" t="str">
        <f>_xlfn.SWITCH(financials[[#This Row],[Month Name]],"January","Winter","February","Winter","March","Spring","April","Spring","May","Spring","June","Summer","July","Summer","August","Summer","September","Fall","October","Fall","November","Fall","December","Winter")</f>
        <v>Spring</v>
      </c>
      <c r="S885" s="13" t="s">
        <v>15</v>
      </c>
    </row>
    <row r="886" spans="2:19" x14ac:dyDescent="0.25">
      <c r="B886" s="14" t="s">
        <v>7</v>
      </c>
      <c r="C886" s="1" t="s">
        <v>19</v>
      </c>
      <c r="D886" s="4" t="s">
        <v>27</v>
      </c>
      <c r="E886" s="4" t="s">
        <v>34</v>
      </c>
      <c r="F886" s="11">
        <v>1859</v>
      </c>
      <c r="G886" s="9">
        <v>5</v>
      </c>
      <c r="H886" s="9">
        <v>300</v>
      </c>
      <c r="I886" s="9">
        <v>557700</v>
      </c>
      <c r="J886" s="9">
        <v>22308</v>
      </c>
      <c r="K886" s="9">
        <v>535392</v>
      </c>
      <c r="L886" s="9">
        <v>464750</v>
      </c>
      <c r="M886" s="9">
        <v>70642</v>
      </c>
      <c r="N886" s="26">
        <f>financials[[#This Row],[Profit]]/financials[[#This Row],[ Sales]]</f>
        <v>0.13194444444444445</v>
      </c>
      <c r="O886" s="7">
        <v>41852</v>
      </c>
      <c r="P886" s="5">
        <v>8</v>
      </c>
      <c r="Q886" s="4" t="str">
        <f>TEXT(financials[[#This Row],[Date]],"MMMM")</f>
        <v>August</v>
      </c>
      <c r="R886" s="5" t="str">
        <f>_xlfn.SWITCH(financials[[#This Row],[Month Name]],"January","Winter","February","Winter","March","Spring","April","Spring","May","Spring","June","Summer","July","Summer","August","Summer","September","Fall","October","Fall","November","Fall","December","Winter")</f>
        <v>Summer</v>
      </c>
      <c r="S886" s="13" t="s">
        <v>15</v>
      </c>
    </row>
    <row r="887" spans="2:19" x14ac:dyDescent="0.25">
      <c r="B887" s="14" t="s">
        <v>10</v>
      </c>
      <c r="C887" s="1" t="s">
        <v>16</v>
      </c>
      <c r="D887" s="4" t="s">
        <v>27</v>
      </c>
      <c r="E887" s="4" t="s">
        <v>34</v>
      </c>
      <c r="F887" s="11">
        <v>2851</v>
      </c>
      <c r="G887" s="9">
        <v>5</v>
      </c>
      <c r="H887" s="9">
        <v>7</v>
      </c>
      <c r="I887" s="9">
        <v>19957</v>
      </c>
      <c r="J887" s="9">
        <v>798.28</v>
      </c>
      <c r="K887" s="9">
        <v>19158.72</v>
      </c>
      <c r="L887" s="9">
        <v>14255</v>
      </c>
      <c r="M887" s="9">
        <v>4903.7200000000012</v>
      </c>
      <c r="N887" s="26">
        <f>financials[[#This Row],[Profit]]/financials[[#This Row],[ Sales]]</f>
        <v>0.25595238095238099</v>
      </c>
      <c r="O887" s="7">
        <v>41548</v>
      </c>
      <c r="P887" s="5">
        <v>10</v>
      </c>
      <c r="Q887" s="4" t="str">
        <f>TEXT(financials[[#This Row],[Date]],"MMMM")</f>
        <v>October</v>
      </c>
      <c r="R887" s="5" t="str">
        <f>_xlfn.SWITCH(financials[[#This Row],[Month Name]],"January","Winter","February","Winter","March","Spring","April","Spring","May","Spring","June","Summer","July","Summer","August","Summer","September","Fall","October","Fall","November","Fall","December","Winter")</f>
        <v>Fall</v>
      </c>
      <c r="S887" s="13" t="s">
        <v>14</v>
      </c>
    </row>
    <row r="888" spans="2:19" x14ac:dyDescent="0.25">
      <c r="B888" s="14" t="s">
        <v>7</v>
      </c>
      <c r="C888" s="1" t="s">
        <v>19</v>
      </c>
      <c r="D888" s="4" t="s">
        <v>27</v>
      </c>
      <c r="E888" s="4" t="s">
        <v>34</v>
      </c>
      <c r="F888" s="11">
        <v>2021</v>
      </c>
      <c r="G888" s="9">
        <v>5</v>
      </c>
      <c r="H888" s="9">
        <v>300</v>
      </c>
      <c r="I888" s="9">
        <v>606300</v>
      </c>
      <c r="J888" s="9">
        <v>24252</v>
      </c>
      <c r="K888" s="9">
        <v>582048</v>
      </c>
      <c r="L888" s="9">
        <v>505250</v>
      </c>
      <c r="M888" s="9">
        <v>76798</v>
      </c>
      <c r="N888" s="26">
        <f>financials[[#This Row],[Profit]]/financials[[#This Row],[ Sales]]</f>
        <v>0.13194444444444445</v>
      </c>
      <c r="O888" s="7">
        <v>41913</v>
      </c>
      <c r="P888" s="5">
        <v>10</v>
      </c>
      <c r="Q888" s="4" t="str">
        <f>TEXT(financials[[#This Row],[Date]],"MMMM")</f>
        <v>October</v>
      </c>
      <c r="R888" s="5" t="str">
        <f>_xlfn.SWITCH(financials[[#This Row],[Month Name]],"January","Winter","February","Winter","March","Spring","April","Spring","May","Spring","June","Summer","July","Summer","August","Summer","September","Fall","October","Fall","November","Fall","December","Winter")</f>
        <v>Fall</v>
      </c>
      <c r="S888" s="13" t="s">
        <v>15</v>
      </c>
    </row>
    <row r="889" spans="2:19" x14ac:dyDescent="0.25">
      <c r="B889" s="14" t="s">
        <v>9</v>
      </c>
      <c r="C889" s="1" t="s">
        <v>20</v>
      </c>
      <c r="D889" s="4" t="s">
        <v>27</v>
      </c>
      <c r="E889" s="4" t="s">
        <v>34</v>
      </c>
      <c r="F889" s="11">
        <v>1138</v>
      </c>
      <c r="G889" s="9">
        <v>5</v>
      </c>
      <c r="H889" s="9">
        <v>125</v>
      </c>
      <c r="I889" s="9">
        <v>142250</v>
      </c>
      <c r="J889" s="9">
        <v>5690</v>
      </c>
      <c r="K889" s="9">
        <v>136560</v>
      </c>
      <c r="L889" s="9">
        <v>136560</v>
      </c>
      <c r="M889" s="9">
        <v>0</v>
      </c>
      <c r="N889" s="26">
        <f>financials[[#This Row],[Profit]]/financials[[#This Row],[ Sales]]</f>
        <v>0</v>
      </c>
      <c r="O889" s="7">
        <v>41974</v>
      </c>
      <c r="P889" s="5">
        <v>12</v>
      </c>
      <c r="Q889" s="4" t="str">
        <f>TEXT(financials[[#This Row],[Date]],"MMMM")</f>
        <v>December</v>
      </c>
      <c r="R889" s="5" t="str">
        <f>_xlfn.SWITCH(financials[[#This Row],[Month Name]],"January","Winter","February","Winter","March","Spring","April","Spring","May","Spring","June","Summer","July","Summer","August","Summer","September","Fall","October","Fall","November","Fall","December","Winter")</f>
        <v>Winter</v>
      </c>
      <c r="S889" s="13" t="s">
        <v>15</v>
      </c>
    </row>
    <row r="890" spans="2:19" x14ac:dyDescent="0.25">
      <c r="B890" s="14" t="s">
        <v>10</v>
      </c>
      <c r="C890" s="1" t="s">
        <v>16</v>
      </c>
      <c r="D890" s="4" t="s">
        <v>28</v>
      </c>
      <c r="E890" s="4" t="s">
        <v>34</v>
      </c>
      <c r="F890" s="11">
        <v>4251</v>
      </c>
      <c r="G890" s="9">
        <v>10</v>
      </c>
      <c r="H890" s="9">
        <v>7</v>
      </c>
      <c r="I890" s="9">
        <v>29757</v>
      </c>
      <c r="J890" s="9">
        <v>1190.28</v>
      </c>
      <c r="K890" s="9">
        <v>28566.720000000001</v>
      </c>
      <c r="L890" s="9">
        <v>21255</v>
      </c>
      <c r="M890" s="9">
        <v>7311.7199999999993</v>
      </c>
      <c r="N890" s="26">
        <f>financials[[#This Row],[Profit]]/financials[[#This Row],[ Sales]]</f>
        <v>0.25595238095238093</v>
      </c>
      <c r="O890" s="7">
        <v>41640</v>
      </c>
      <c r="P890" s="5">
        <v>1</v>
      </c>
      <c r="Q890" s="4" t="str">
        <f>TEXT(financials[[#This Row],[Date]],"MMMM")</f>
        <v>January</v>
      </c>
      <c r="R890" s="5" t="str">
        <f>_xlfn.SWITCH(financials[[#This Row],[Month Name]],"January","Winter","February","Winter","March","Spring","April","Spring","May","Spring","June","Summer","July","Summer","August","Summer","September","Fall","October","Fall","November","Fall","December","Winter")</f>
        <v>Winter</v>
      </c>
      <c r="S890" s="13" t="s">
        <v>15</v>
      </c>
    </row>
    <row r="891" spans="2:19" x14ac:dyDescent="0.25">
      <c r="B891" s="14" t="s">
        <v>9</v>
      </c>
      <c r="C891" s="1" t="s">
        <v>19</v>
      </c>
      <c r="D891" s="4" t="s">
        <v>28</v>
      </c>
      <c r="E891" s="4" t="s">
        <v>34</v>
      </c>
      <c r="F891" s="11">
        <v>795</v>
      </c>
      <c r="G891" s="9">
        <v>10</v>
      </c>
      <c r="H891" s="9">
        <v>125</v>
      </c>
      <c r="I891" s="9">
        <v>99375</v>
      </c>
      <c r="J891" s="9">
        <v>3975</v>
      </c>
      <c r="K891" s="9">
        <v>95400</v>
      </c>
      <c r="L891" s="9">
        <v>95400</v>
      </c>
      <c r="M891" s="9">
        <v>0</v>
      </c>
      <c r="N891" s="26">
        <f>financials[[#This Row],[Profit]]/financials[[#This Row],[ Sales]]</f>
        <v>0</v>
      </c>
      <c r="O891" s="7">
        <v>41699</v>
      </c>
      <c r="P891" s="5">
        <v>3</v>
      </c>
      <c r="Q891" s="4" t="str">
        <f>TEXT(financials[[#This Row],[Date]],"MMMM")</f>
        <v>March</v>
      </c>
      <c r="R891" s="5" t="str">
        <f>_xlfn.SWITCH(financials[[#This Row],[Month Name]],"January","Winter","February","Winter","March","Spring","April","Spring","May","Spring","June","Summer","July","Summer","August","Summer","September","Fall","October","Fall","November","Fall","December","Winter")</f>
        <v>Spring</v>
      </c>
      <c r="S891" s="13" t="s">
        <v>15</v>
      </c>
    </row>
    <row r="892" spans="2:19" x14ac:dyDescent="0.25">
      <c r="B892" s="14" t="s">
        <v>7</v>
      </c>
      <c r="C892" s="1" t="s">
        <v>19</v>
      </c>
      <c r="D892" s="4" t="s">
        <v>28</v>
      </c>
      <c r="E892" s="4" t="s">
        <v>34</v>
      </c>
      <c r="F892" s="11">
        <v>1414.5</v>
      </c>
      <c r="G892" s="9">
        <v>10</v>
      </c>
      <c r="H892" s="9">
        <v>300</v>
      </c>
      <c r="I892" s="9">
        <v>424350</v>
      </c>
      <c r="J892" s="9">
        <v>16974</v>
      </c>
      <c r="K892" s="9">
        <v>407376</v>
      </c>
      <c r="L892" s="9">
        <v>353625</v>
      </c>
      <c r="M892" s="9">
        <v>53751</v>
      </c>
      <c r="N892" s="26">
        <f>financials[[#This Row],[Profit]]/financials[[#This Row],[ Sales]]</f>
        <v>0.13194444444444445</v>
      </c>
      <c r="O892" s="7">
        <v>41730</v>
      </c>
      <c r="P892" s="5">
        <v>4</v>
      </c>
      <c r="Q892" s="4" t="str">
        <f>TEXT(financials[[#This Row],[Date]],"MMMM")</f>
        <v>April</v>
      </c>
      <c r="R892" s="5" t="str">
        <f>_xlfn.SWITCH(financials[[#This Row],[Month Name]],"January","Winter","February","Winter","March","Spring","April","Spring","May","Spring","June","Summer","July","Summer","August","Summer","September","Fall","October","Fall","November","Fall","December","Winter")</f>
        <v>Spring</v>
      </c>
      <c r="S892" s="13" t="s">
        <v>15</v>
      </c>
    </row>
    <row r="893" spans="2:19" x14ac:dyDescent="0.25">
      <c r="B893" s="14" t="s">
        <v>7</v>
      </c>
      <c r="C893" s="1" t="s">
        <v>17</v>
      </c>
      <c r="D893" s="4" t="s">
        <v>28</v>
      </c>
      <c r="E893" s="4" t="s">
        <v>34</v>
      </c>
      <c r="F893" s="11">
        <v>2918</v>
      </c>
      <c r="G893" s="9">
        <v>10</v>
      </c>
      <c r="H893" s="9">
        <v>300</v>
      </c>
      <c r="I893" s="9">
        <v>875400</v>
      </c>
      <c r="J893" s="9">
        <v>35016</v>
      </c>
      <c r="K893" s="9">
        <v>840384</v>
      </c>
      <c r="L893" s="9">
        <v>729500</v>
      </c>
      <c r="M893" s="9">
        <v>110884</v>
      </c>
      <c r="N893" s="26">
        <f>financials[[#This Row],[Profit]]/financials[[#This Row],[ Sales]]</f>
        <v>0.13194444444444445</v>
      </c>
      <c r="O893" s="7">
        <v>41760</v>
      </c>
      <c r="P893" s="5">
        <v>5</v>
      </c>
      <c r="Q893" s="4" t="str">
        <f>TEXT(financials[[#This Row],[Date]],"MMMM")</f>
        <v>May</v>
      </c>
      <c r="R893" s="5" t="str">
        <f>_xlfn.SWITCH(financials[[#This Row],[Month Name]],"January","Winter","February","Winter","March","Spring","April","Spring","May","Spring","June","Summer","July","Summer","August","Summer","September","Fall","October","Fall","November","Fall","December","Winter")</f>
        <v>Spring</v>
      </c>
      <c r="S893" s="13" t="s">
        <v>15</v>
      </c>
    </row>
    <row r="894" spans="2:19" x14ac:dyDescent="0.25">
      <c r="B894" s="14" t="s">
        <v>10</v>
      </c>
      <c r="C894" s="1" t="s">
        <v>17</v>
      </c>
      <c r="D894" s="4" t="s">
        <v>28</v>
      </c>
      <c r="E894" s="4" t="s">
        <v>34</v>
      </c>
      <c r="F894" s="11">
        <v>3450</v>
      </c>
      <c r="G894" s="9">
        <v>10</v>
      </c>
      <c r="H894" s="9">
        <v>350</v>
      </c>
      <c r="I894" s="9">
        <v>1207500</v>
      </c>
      <c r="J894" s="9">
        <v>48300</v>
      </c>
      <c r="K894" s="9">
        <v>1159200</v>
      </c>
      <c r="L894" s="9">
        <v>897000</v>
      </c>
      <c r="M894" s="9">
        <v>262200</v>
      </c>
      <c r="N894" s="26">
        <f>financials[[#This Row],[Profit]]/financials[[#This Row],[ Sales]]</f>
        <v>0.22619047619047619</v>
      </c>
      <c r="O894" s="7">
        <v>41821</v>
      </c>
      <c r="P894" s="5">
        <v>7</v>
      </c>
      <c r="Q894" s="4" t="str">
        <f>TEXT(financials[[#This Row],[Date]],"MMMM")</f>
        <v>July</v>
      </c>
      <c r="R894" s="5" t="str">
        <f>_xlfn.SWITCH(financials[[#This Row],[Month Name]],"January","Winter","February","Winter","March","Spring","April","Spring","May","Spring","June","Summer","July","Summer","August","Summer","September","Fall","October","Fall","November","Fall","December","Winter")</f>
        <v>Summer</v>
      </c>
      <c r="S894" s="13" t="s">
        <v>15</v>
      </c>
    </row>
    <row r="895" spans="2:19" x14ac:dyDescent="0.25">
      <c r="B895" s="14" t="s">
        <v>9</v>
      </c>
      <c r="C895" s="1" t="s">
        <v>18</v>
      </c>
      <c r="D895" s="4" t="s">
        <v>28</v>
      </c>
      <c r="E895" s="4" t="s">
        <v>34</v>
      </c>
      <c r="F895" s="11">
        <v>2988</v>
      </c>
      <c r="G895" s="9">
        <v>10</v>
      </c>
      <c r="H895" s="9">
        <v>125</v>
      </c>
      <c r="I895" s="9">
        <v>373500</v>
      </c>
      <c r="J895" s="9">
        <v>14940</v>
      </c>
      <c r="K895" s="9">
        <v>358560</v>
      </c>
      <c r="L895" s="9">
        <v>358560</v>
      </c>
      <c r="M895" s="9">
        <v>0</v>
      </c>
      <c r="N895" s="26">
        <f>financials[[#This Row],[Profit]]/financials[[#This Row],[ Sales]]</f>
        <v>0</v>
      </c>
      <c r="O895" s="7">
        <v>41821</v>
      </c>
      <c r="P895" s="5">
        <v>7</v>
      </c>
      <c r="Q895" s="4" t="str">
        <f>TEXT(financials[[#This Row],[Date]],"MMMM")</f>
        <v>July</v>
      </c>
      <c r="R895" s="5" t="str">
        <f>_xlfn.SWITCH(financials[[#This Row],[Month Name]],"January","Winter","February","Winter","March","Spring","April","Spring","May","Spring","June","Summer","July","Summer","August","Summer","September","Fall","October","Fall","November","Fall","December","Winter")</f>
        <v>Summer</v>
      </c>
      <c r="S895" s="13" t="s">
        <v>15</v>
      </c>
    </row>
    <row r="896" spans="2:19" x14ac:dyDescent="0.25">
      <c r="B896" s="14" t="s">
        <v>8</v>
      </c>
      <c r="C896" s="1" t="s">
        <v>16</v>
      </c>
      <c r="D896" s="4" t="s">
        <v>28</v>
      </c>
      <c r="E896" s="4" t="s">
        <v>34</v>
      </c>
      <c r="F896" s="11">
        <v>218</v>
      </c>
      <c r="G896" s="9">
        <v>10</v>
      </c>
      <c r="H896" s="9">
        <v>15</v>
      </c>
      <c r="I896" s="9">
        <v>3270</v>
      </c>
      <c r="J896" s="9">
        <v>130.80000000000001</v>
      </c>
      <c r="K896" s="9">
        <v>3139.2</v>
      </c>
      <c r="L896" s="9">
        <v>2180</v>
      </c>
      <c r="M896" s="9">
        <v>959.19999999999982</v>
      </c>
      <c r="N896" s="26">
        <f>financials[[#This Row],[Profit]]/financials[[#This Row],[ Sales]]</f>
        <v>0.30555555555555552</v>
      </c>
      <c r="O896" s="7">
        <v>41883</v>
      </c>
      <c r="P896" s="5">
        <v>9</v>
      </c>
      <c r="Q896" s="4" t="str">
        <f>TEXT(financials[[#This Row],[Date]],"MMMM")</f>
        <v>September</v>
      </c>
      <c r="R896" s="5" t="str">
        <f>_xlfn.SWITCH(financials[[#This Row],[Month Name]],"January","Winter","February","Winter","March","Spring","April","Spring","May","Spring","June","Summer","July","Summer","August","Summer","September","Fall","October","Fall","November","Fall","December","Winter")</f>
        <v>Fall</v>
      </c>
      <c r="S896" s="13" t="s">
        <v>15</v>
      </c>
    </row>
    <row r="897" spans="2:19" x14ac:dyDescent="0.25">
      <c r="B897" s="14" t="s">
        <v>10</v>
      </c>
      <c r="C897" s="1" t="s">
        <v>16</v>
      </c>
      <c r="D897" s="4" t="s">
        <v>28</v>
      </c>
      <c r="E897" s="4" t="s">
        <v>34</v>
      </c>
      <c r="F897" s="11">
        <v>2074</v>
      </c>
      <c r="G897" s="9">
        <v>10</v>
      </c>
      <c r="H897" s="9">
        <v>20</v>
      </c>
      <c r="I897" s="9">
        <v>41480</v>
      </c>
      <c r="J897" s="9">
        <v>1659.2</v>
      </c>
      <c r="K897" s="9">
        <v>39820.800000000003</v>
      </c>
      <c r="L897" s="9">
        <v>20740</v>
      </c>
      <c r="M897" s="9">
        <v>19080.800000000003</v>
      </c>
      <c r="N897" s="26">
        <f>financials[[#This Row],[Profit]]/financials[[#This Row],[ Sales]]</f>
        <v>0.47916666666666669</v>
      </c>
      <c r="O897" s="7">
        <v>41883</v>
      </c>
      <c r="P897" s="5">
        <v>9</v>
      </c>
      <c r="Q897" s="4" t="str">
        <f>TEXT(financials[[#This Row],[Date]],"MMMM")</f>
        <v>September</v>
      </c>
      <c r="R897" s="5" t="str">
        <f>_xlfn.SWITCH(financials[[#This Row],[Month Name]],"January","Winter","February","Winter","March","Spring","April","Spring","May","Spring","June","Summer","July","Summer","August","Summer","September","Fall","October","Fall","November","Fall","December","Winter")</f>
        <v>Fall</v>
      </c>
      <c r="S897" s="13" t="s">
        <v>15</v>
      </c>
    </row>
    <row r="898" spans="2:19" x14ac:dyDescent="0.25">
      <c r="B898" s="14" t="s">
        <v>10</v>
      </c>
      <c r="C898" s="1" t="s">
        <v>17</v>
      </c>
      <c r="D898" s="4" t="s">
        <v>28</v>
      </c>
      <c r="E898" s="4" t="s">
        <v>34</v>
      </c>
      <c r="F898" s="11">
        <v>1056</v>
      </c>
      <c r="G898" s="9">
        <v>10</v>
      </c>
      <c r="H898" s="9">
        <v>20</v>
      </c>
      <c r="I898" s="9">
        <v>21120</v>
      </c>
      <c r="J898" s="9">
        <v>844.8</v>
      </c>
      <c r="K898" s="9">
        <v>20275.2</v>
      </c>
      <c r="L898" s="9">
        <v>10560</v>
      </c>
      <c r="M898" s="9">
        <v>9715.2000000000007</v>
      </c>
      <c r="N898" s="26">
        <f>financials[[#This Row],[Profit]]/financials[[#This Row],[ Sales]]</f>
        <v>0.47916666666666669</v>
      </c>
      <c r="O898" s="7">
        <v>41883</v>
      </c>
      <c r="P898" s="5">
        <v>9</v>
      </c>
      <c r="Q898" s="4" t="str">
        <f>TEXT(financials[[#This Row],[Date]],"MMMM")</f>
        <v>September</v>
      </c>
      <c r="R898" s="5" t="str">
        <f>_xlfn.SWITCH(financials[[#This Row],[Month Name]],"January","Winter","February","Winter","March","Spring","April","Spring","May","Spring","June","Summer","July","Summer","August","Summer","September","Fall","October","Fall","November","Fall","December","Winter")</f>
        <v>Fall</v>
      </c>
      <c r="S898" s="13" t="s">
        <v>15</v>
      </c>
    </row>
    <row r="899" spans="2:19" x14ac:dyDescent="0.25">
      <c r="B899" s="14" t="s">
        <v>8</v>
      </c>
      <c r="C899" s="1" t="s">
        <v>17</v>
      </c>
      <c r="D899" s="4" t="s">
        <v>28</v>
      </c>
      <c r="E899" s="4" t="s">
        <v>34</v>
      </c>
      <c r="F899" s="11">
        <v>671</v>
      </c>
      <c r="G899" s="9">
        <v>10</v>
      </c>
      <c r="H899" s="9">
        <v>15</v>
      </c>
      <c r="I899" s="9">
        <v>10065</v>
      </c>
      <c r="J899" s="9">
        <v>402.6</v>
      </c>
      <c r="K899" s="9">
        <v>9662.4</v>
      </c>
      <c r="L899" s="9">
        <v>6710</v>
      </c>
      <c r="M899" s="9">
        <v>2952.3999999999996</v>
      </c>
      <c r="N899" s="26">
        <f>financials[[#This Row],[Profit]]/financials[[#This Row],[ Sales]]</f>
        <v>0.30555555555555552</v>
      </c>
      <c r="O899" s="7">
        <v>41548</v>
      </c>
      <c r="P899" s="5">
        <v>10</v>
      </c>
      <c r="Q899" s="4" t="str">
        <f>TEXT(financials[[#This Row],[Date]],"MMMM")</f>
        <v>October</v>
      </c>
      <c r="R899" s="5" t="str">
        <f>_xlfn.SWITCH(financials[[#This Row],[Month Name]],"January","Winter","February","Winter","March","Spring","April","Spring","May","Spring","June","Summer","July","Summer","August","Summer","September","Fall","October","Fall","November","Fall","December","Winter")</f>
        <v>Fall</v>
      </c>
      <c r="S899" s="13" t="s">
        <v>14</v>
      </c>
    </row>
    <row r="900" spans="2:19" x14ac:dyDescent="0.25">
      <c r="B900" s="14" t="s">
        <v>8</v>
      </c>
      <c r="C900" s="1" t="s">
        <v>20</v>
      </c>
      <c r="D900" s="4" t="s">
        <v>28</v>
      </c>
      <c r="E900" s="4" t="s">
        <v>34</v>
      </c>
      <c r="F900" s="11">
        <v>1514</v>
      </c>
      <c r="G900" s="9">
        <v>10</v>
      </c>
      <c r="H900" s="9">
        <v>15</v>
      </c>
      <c r="I900" s="9">
        <v>22710</v>
      </c>
      <c r="J900" s="9">
        <v>908.4</v>
      </c>
      <c r="K900" s="9">
        <v>21801.599999999999</v>
      </c>
      <c r="L900" s="9">
        <v>15140</v>
      </c>
      <c r="M900" s="9">
        <v>6661.5999999999985</v>
      </c>
      <c r="N900" s="26">
        <f>financials[[#This Row],[Profit]]/financials[[#This Row],[ Sales]]</f>
        <v>0.30555555555555552</v>
      </c>
      <c r="O900" s="7">
        <v>41548</v>
      </c>
      <c r="P900" s="5">
        <v>10</v>
      </c>
      <c r="Q900" s="4" t="str">
        <f>TEXT(financials[[#This Row],[Date]],"MMMM")</f>
        <v>October</v>
      </c>
      <c r="R900" s="5" t="str">
        <f>_xlfn.SWITCH(financials[[#This Row],[Month Name]],"January","Winter","February","Winter","March","Spring","April","Spring","May","Spring","June","Summer","July","Summer","August","Summer","September","Fall","October","Fall","November","Fall","December","Winter")</f>
        <v>Fall</v>
      </c>
      <c r="S900" s="13" t="s">
        <v>14</v>
      </c>
    </row>
    <row r="901" spans="2:19" x14ac:dyDescent="0.25">
      <c r="B901" s="14" t="s">
        <v>10</v>
      </c>
      <c r="C901" s="1" t="s">
        <v>17</v>
      </c>
      <c r="D901" s="4" t="s">
        <v>28</v>
      </c>
      <c r="E901" s="4" t="s">
        <v>34</v>
      </c>
      <c r="F901" s="11">
        <v>274</v>
      </c>
      <c r="G901" s="9">
        <v>10</v>
      </c>
      <c r="H901" s="9">
        <v>350</v>
      </c>
      <c r="I901" s="9">
        <v>95900</v>
      </c>
      <c r="J901" s="9">
        <v>3836</v>
      </c>
      <c r="K901" s="9">
        <v>92064</v>
      </c>
      <c r="L901" s="9">
        <v>71240</v>
      </c>
      <c r="M901" s="9">
        <v>20824</v>
      </c>
      <c r="N901" s="26">
        <f>financials[[#This Row],[Profit]]/financials[[#This Row],[ Sales]]</f>
        <v>0.22619047619047619</v>
      </c>
      <c r="O901" s="7">
        <v>41974</v>
      </c>
      <c r="P901" s="5">
        <v>12</v>
      </c>
      <c r="Q901" s="4" t="str">
        <f>TEXT(financials[[#This Row],[Date]],"MMMM")</f>
        <v>December</v>
      </c>
      <c r="R901" s="5" t="str">
        <f>_xlfn.SWITCH(financials[[#This Row],[Month Name]],"January","Winter","February","Winter","March","Spring","April","Spring","May","Spring","June","Summer","July","Summer","August","Summer","September","Fall","October","Fall","November","Fall","December","Winter")</f>
        <v>Winter</v>
      </c>
      <c r="S901" s="13" t="s">
        <v>15</v>
      </c>
    </row>
    <row r="902" spans="2:19" x14ac:dyDescent="0.25">
      <c r="B902" s="14" t="s">
        <v>9</v>
      </c>
      <c r="C902" s="1" t="s">
        <v>20</v>
      </c>
      <c r="D902" s="4" t="s">
        <v>28</v>
      </c>
      <c r="E902" s="4" t="s">
        <v>34</v>
      </c>
      <c r="F902" s="11">
        <v>1138</v>
      </c>
      <c r="G902" s="9">
        <v>10</v>
      </c>
      <c r="H902" s="9">
        <v>125</v>
      </c>
      <c r="I902" s="9">
        <v>142250</v>
      </c>
      <c r="J902" s="9">
        <v>5690</v>
      </c>
      <c r="K902" s="9">
        <v>136560</v>
      </c>
      <c r="L902" s="9">
        <v>136560</v>
      </c>
      <c r="M902" s="9">
        <v>0</v>
      </c>
      <c r="N902" s="26">
        <f>financials[[#This Row],[Profit]]/financials[[#This Row],[ Sales]]</f>
        <v>0</v>
      </c>
      <c r="O902" s="7">
        <v>41974</v>
      </c>
      <c r="P902" s="5">
        <v>12</v>
      </c>
      <c r="Q902" s="4" t="str">
        <f>TEXT(financials[[#This Row],[Date]],"MMMM")</f>
        <v>December</v>
      </c>
      <c r="R902" s="5" t="str">
        <f>_xlfn.SWITCH(financials[[#This Row],[Month Name]],"January","Winter","February","Winter","March","Spring","April","Spring","May","Spring","June","Summer","July","Summer","August","Summer","September","Fall","October","Fall","November","Fall","December","Winter")</f>
        <v>Winter</v>
      </c>
      <c r="S902" s="13" t="s">
        <v>15</v>
      </c>
    </row>
    <row r="903" spans="2:19" x14ac:dyDescent="0.25">
      <c r="B903" s="14" t="s">
        <v>11</v>
      </c>
      <c r="C903" s="1" t="s">
        <v>17</v>
      </c>
      <c r="D903" s="4" t="s">
        <v>29</v>
      </c>
      <c r="E903" s="4" t="s">
        <v>34</v>
      </c>
      <c r="F903" s="11">
        <v>1465</v>
      </c>
      <c r="G903" s="9">
        <v>120</v>
      </c>
      <c r="H903" s="9">
        <v>12</v>
      </c>
      <c r="I903" s="9">
        <v>17580</v>
      </c>
      <c r="J903" s="9">
        <v>703.2</v>
      </c>
      <c r="K903" s="9">
        <v>16876.8</v>
      </c>
      <c r="L903" s="9">
        <v>4395</v>
      </c>
      <c r="M903" s="9">
        <v>12481.8</v>
      </c>
      <c r="N903" s="26">
        <f>financials[[#This Row],[Profit]]/financials[[#This Row],[ Sales]]</f>
        <v>0.73958333333333337</v>
      </c>
      <c r="O903" s="7">
        <v>41699</v>
      </c>
      <c r="P903" s="5">
        <v>3</v>
      </c>
      <c r="Q903" s="4" t="str">
        <f>TEXT(financials[[#This Row],[Date]],"MMMM")</f>
        <v>March</v>
      </c>
      <c r="R903" s="5" t="str">
        <f>_xlfn.SWITCH(financials[[#This Row],[Month Name]],"January","Winter","February","Winter","March","Spring","April","Spring","May","Spring","June","Summer","July","Summer","August","Summer","September","Fall","October","Fall","November","Fall","December","Winter")</f>
        <v>Spring</v>
      </c>
      <c r="S903" s="13" t="s">
        <v>15</v>
      </c>
    </row>
    <row r="904" spans="2:19" x14ac:dyDescent="0.25">
      <c r="B904" s="14" t="s">
        <v>10</v>
      </c>
      <c r="C904" s="1" t="s">
        <v>16</v>
      </c>
      <c r="D904" s="4" t="s">
        <v>29</v>
      </c>
      <c r="E904" s="4" t="s">
        <v>34</v>
      </c>
      <c r="F904" s="11">
        <v>2646</v>
      </c>
      <c r="G904" s="9">
        <v>120</v>
      </c>
      <c r="H904" s="9">
        <v>20</v>
      </c>
      <c r="I904" s="9">
        <v>52920</v>
      </c>
      <c r="J904" s="9">
        <v>2116.8000000000002</v>
      </c>
      <c r="K904" s="9">
        <v>50803.199999999997</v>
      </c>
      <c r="L904" s="9">
        <v>26460</v>
      </c>
      <c r="M904" s="9">
        <v>24343.199999999997</v>
      </c>
      <c r="N904" s="26">
        <f>financials[[#This Row],[Profit]]/financials[[#This Row],[ Sales]]</f>
        <v>0.47916666666666663</v>
      </c>
      <c r="O904" s="7">
        <v>41518</v>
      </c>
      <c r="P904" s="5">
        <v>9</v>
      </c>
      <c r="Q904" s="4" t="str">
        <f>TEXT(financials[[#This Row],[Date]],"MMMM")</f>
        <v>September</v>
      </c>
      <c r="R904" s="5" t="str">
        <f>_xlfn.SWITCH(financials[[#This Row],[Month Name]],"January","Winter","February","Winter","March","Spring","April","Spring","May","Spring","June","Summer","July","Summer","August","Summer","September","Fall","October","Fall","November","Fall","December","Winter")</f>
        <v>Fall</v>
      </c>
      <c r="S904" s="13" t="s">
        <v>14</v>
      </c>
    </row>
    <row r="905" spans="2:19" x14ac:dyDescent="0.25">
      <c r="B905" s="14" t="s">
        <v>10</v>
      </c>
      <c r="C905" s="1" t="s">
        <v>18</v>
      </c>
      <c r="D905" s="4" t="s">
        <v>29</v>
      </c>
      <c r="E905" s="4" t="s">
        <v>34</v>
      </c>
      <c r="F905" s="11">
        <v>2177</v>
      </c>
      <c r="G905" s="9">
        <v>120</v>
      </c>
      <c r="H905" s="9">
        <v>350</v>
      </c>
      <c r="I905" s="9">
        <v>761950</v>
      </c>
      <c r="J905" s="9">
        <v>30478</v>
      </c>
      <c r="K905" s="9">
        <v>731472</v>
      </c>
      <c r="L905" s="9">
        <v>566020</v>
      </c>
      <c r="M905" s="9">
        <v>165452</v>
      </c>
      <c r="N905" s="26">
        <f>financials[[#This Row],[Profit]]/financials[[#This Row],[ Sales]]</f>
        <v>0.22619047619047619</v>
      </c>
      <c r="O905" s="7">
        <v>41913</v>
      </c>
      <c r="P905" s="5">
        <v>10</v>
      </c>
      <c r="Q905" s="4" t="str">
        <f>TEXT(financials[[#This Row],[Date]],"MMMM")</f>
        <v>October</v>
      </c>
      <c r="R905" s="5" t="str">
        <f>_xlfn.SWITCH(financials[[#This Row],[Month Name]],"January","Winter","February","Winter","March","Spring","April","Spring","May","Spring","June","Summer","July","Summer","August","Summer","September","Fall","October","Fall","November","Fall","December","Winter")</f>
        <v>Fall</v>
      </c>
      <c r="S905" s="13" t="s">
        <v>15</v>
      </c>
    </row>
    <row r="906" spans="2:19" x14ac:dyDescent="0.25">
      <c r="B906" s="14" t="s">
        <v>11</v>
      </c>
      <c r="C906" s="1" t="s">
        <v>18</v>
      </c>
      <c r="D906" s="4" t="s">
        <v>30</v>
      </c>
      <c r="E906" s="4" t="s">
        <v>34</v>
      </c>
      <c r="F906" s="11">
        <v>866</v>
      </c>
      <c r="G906" s="9">
        <v>250</v>
      </c>
      <c r="H906" s="9">
        <v>12</v>
      </c>
      <c r="I906" s="9">
        <v>10392</v>
      </c>
      <c r="J906" s="9">
        <v>415.68</v>
      </c>
      <c r="K906" s="9">
        <v>9976.32</v>
      </c>
      <c r="L906" s="9">
        <v>2598</v>
      </c>
      <c r="M906" s="9">
        <v>7378.32</v>
      </c>
      <c r="N906" s="26">
        <f>financials[[#This Row],[Profit]]/financials[[#This Row],[ Sales]]</f>
        <v>0.73958333333333337</v>
      </c>
      <c r="O906" s="7">
        <v>41760</v>
      </c>
      <c r="P906" s="5">
        <v>5</v>
      </c>
      <c r="Q906" s="4" t="str">
        <f>TEXT(financials[[#This Row],[Date]],"MMMM")</f>
        <v>May</v>
      </c>
      <c r="R906" s="5" t="str">
        <f>_xlfn.SWITCH(financials[[#This Row],[Month Name]],"January","Winter","February","Winter","March","Spring","April","Spring","May","Spring","June","Summer","July","Summer","August","Summer","September","Fall","October","Fall","November","Fall","December","Winter")</f>
        <v>Spring</v>
      </c>
      <c r="S906" s="13" t="s">
        <v>15</v>
      </c>
    </row>
    <row r="907" spans="2:19" x14ac:dyDescent="0.25">
      <c r="B907" s="14" t="s">
        <v>10</v>
      </c>
      <c r="C907" s="1" t="s">
        <v>17</v>
      </c>
      <c r="D907" s="4" t="s">
        <v>30</v>
      </c>
      <c r="E907" s="4" t="s">
        <v>34</v>
      </c>
      <c r="F907" s="11">
        <v>349</v>
      </c>
      <c r="G907" s="9">
        <v>250</v>
      </c>
      <c r="H907" s="9">
        <v>350</v>
      </c>
      <c r="I907" s="9">
        <v>122150</v>
      </c>
      <c r="J907" s="9">
        <v>4886</v>
      </c>
      <c r="K907" s="9">
        <v>117264</v>
      </c>
      <c r="L907" s="9">
        <v>90740</v>
      </c>
      <c r="M907" s="9">
        <v>26524</v>
      </c>
      <c r="N907" s="26">
        <f>financials[[#This Row],[Profit]]/financials[[#This Row],[ Sales]]</f>
        <v>0.22619047619047619</v>
      </c>
      <c r="O907" s="7">
        <v>41518</v>
      </c>
      <c r="P907" s="5">
        <v>9</v>
      </c>
      <c r="Q907" s="4" t="str">
        <f>TEXT(financials[[#This Row],[Date]],"MMMM")</f>
        <v>September</v>
      </c>
      <c r="R907" s="5" t="str">
        <f>_xlfn.SWITCH(financials[[#This Row],[Month Name]],"January","Winter","February","Winter","March","Spring","April","Spring","May","Spring","June","Summer","July","Summer","August","Summer","September","Fall","October","Fall","November","Fall","December","Winter")</f>
        <v>Fall</v>
      </c>
      <c r="S907" s="13" t="s">
        <v>14</v>
      </c>
    </row>
    <row r="908" spans="2:19" x14ac:dyDescent="0.25">
      <c r="B908" s="14" t="s">
        <v>10</v>
      </c>
      <c r="C908" s="1" t="s">
        <v>18</v>
      </c>
      <c r="D908" s="4" t="s">
        <v>30</v>
      </c>
      <c r="E908" s="4" t="s">
        <v>34</v>
      </c>
      <c r="F908" s="11">
        <v>2177</v>
      </c>
      <c r="G908" s="9">
        <v>250</v>
      </c>
      <c r="H908" s="9">
        <v>350</v>
      </c>
      <c r="I908" s="9">
        <v>761950</v>
      </c>
      <c r="J908" s="9">
        <v>30478</v>
      </c>
      <c r="K908" s="9">
        <v>731472</v>
      </c>
      <c r="L908" s="9">
        <v>566020</v>
      </c>
      <c r="M908" s="9">
        <v>165452</v>
      </c>
      <c r="N908" s="26">
        <f>financials[[#This Row],[Profit]]/financials[[#This Row],[ Sales]]</f>
        <v>0.22619047619047619</v>
      </c>
      <c r="O908" s="7">
        <v>41913</v>
      </c>
      <c r="P908" s="5">
        <v>10</v>
      </c>
      <c r="Q908" s="4" t="str">
        <f>TEXT(financials[[#This Row],[Date]],"MMMM")</f>
        <v>October</v>
      </c>
      <c r="R908" s="5" t="str">
        <f>_xlfn.SWITCH(financials[[#This Row],[Month Name]],"January","Winter","February","Winter","March","Spring","April","Spring","May","Spring","June","Summer","July","Summer","August","Summer","September","Fall","October","Fall","November","Fall","December","Winter")</f>
        <v>Fall</v>
      </c>
      <c r="S908" s="13" t="s">
        <v>15</v>
      </c>
    </row>
    <row r="909" spans="2:19" x14ac:dyDescent="0.25">
      <c r="B909" s="14" t="s">
        <v>8</v>
      </c>
      <c r="C909" s="1" t="s">
        <v>20</v>
      </c>
      <c r="D909" s="4" t="s">
        <v>30</v>
      </c>
      <c r="E909" s="4" t="s">
        <v>34</v>
      </c>
      <c r="F909" s="11">
        <v>1514</v>
      </c>
      <c r="G909" s="9">
        <v>250</v>
      </c>
      <c r="H909" s="9">
        <v>15</v>
      </c>
      <c r="I909" s="9">
        <v>22710</v>
      </c>
      <c r="J909" s="9">
        <v>908.4</v>
      </c>
      <c r="K909" s="9">
        <v>21801.599999999999</v>
      </c>
      <c r="L909" s="9">
        <v>15140</v>
      </c>
      <c r="M909" s="9">
        <v>6661.5999999999985</v>
      </c>
      <c r="N909" s="26">
        <f>financials[[#This Row],[Profit]]/financials[[#This Row],[ Sales]]</f>
        <v>0.30555555555555552</v>
      </c>
      <c r="O909" s="7">
        <v>41548</v>
      </c>
      <c r="P909" s="5">
        <v>10</v>
      </c>
      <c r="Q909" s="4" t="str">
        <f>TEXT(financials[[#This Row],[Date]],"MMMM")</f>
        <v>October</v>
      </c>
      <c r="R909" s="5" t="str">
        <f>_xlfn.SWITCH(financials[[#This Row],[Month Name]],"January","Winter","February","Winter","March","Spring","April","Spring","May","Spring","June","Summer","July","Summer","August","Summer","September","Fall","October","Fall","November","Fall","December","Winter")</f>
        <v>Fall</v>
      </c>
      <c r="S909" s="13" t="s">
        <v>14</v>
      </c>
    </row>
    <row r="910" spans="2:19" x14ac:dyDescent="0.25">
      <c r="B910" s="14" t="s">
        <v>10</v>
      </c>
      <c r="C910" s="1" t="s">
        <v>20</v>
      </c>
      <c r="D910" s="4" t="s">
        <v>31</v>
      </c>
      <c r="E910" s="4" t="s">
        <v>34</v>
      </c>
      <c r="F910" s="11">
        <v>1865</v>
      </c>
      <c r="G910" s="9">
        <v>260</v>
      </c>
      <c r="H910" s="9">
        <v>350</v>
      </c>
      <c r="I910" s="9">
        <v>652750</v>
      </c>
      <c r="J910" s="9">
        <v>26110</v>
      </c>
      <c r="K910" s="9">
        <v>626640</v>
      </c>
      <c r="L910" s="9">
        <v>484900</v>
      </c>
      <c r="M910" s="9">
        <v>141740</v>
      </c>
      <c r="N910" s="26">
        <f>financials[[#This Row],[Profit]]/financials[[#This Row],[ Sales]]</f>
        <v>0.22619047619047619</v>
      </c>
      <c r="O910" s="7">
        <v>41671</v>
      </c>
      <c r="P910" s="5">
        <v>2</v>
      </c>
      <c r="Q910" s="4" t="str">
        <f>TEXT(financials[[#This Row],[Date]],"MMMM")</f>
        <v>February</v>
      </c>
      <c r="R910" s="5" t="str">
        <f>_xlfn.SWITCH(financials[[#This Row],[Month Name]],"January","Winter","February","Winter","March","Spring","April","Spring","May","Spring","June","Summer","July","Summer","August","Summer","September","Fall","October","Fall","November","Fall","December","Winter")</f>
        <v>Winter</v>
      </c>
      <c r="S910" s="13" t="s">
        <v>15</v>
      </c>
    </row>
    <row r="911" spans="2:19" x14ac:dyDescent="0.25">
      <c r="B911" s="14" t="s">
        <v>9</v>
      </c>
      <c r="C911" s="1" t="s">
        <v>20</v>
      </c>
      <c r="D911" s="4" t="s">
        <v>31</v>
      </c>
      <c r="E911" s="4" t="s">
        <v>34</v>
      </c>
      <c r="F911" s="11">
        <v>1074</v>
      </c>
      <c r="G911" s="9">
        <v>260</v>
      </c>
      <c r="H911" s="9">
        <v>125</v>
      </c>
      <c r="I911" s="9">
        <v>134250</v>
      </c>
      <c r="J911" s="9">
        <v>5370</v>
      </c>
      <c r="K911" s="9">
        <v>128880</v>
      </c>
      <c r="L911" s="9">
        <v>128880</v>
      </c>
      <c r="M911" s="9">
        <v>0</v>
      </c>
      <c r="N911" s="26">
        <f>financials[[#This Row],[Profit]]/financials[[#This Row],[ Sales]]</f>
        <v>0</v>
      </c>
      <c r="O911" s="7">
        <v>41730</v>
      </c>
      <c r="P911" s="5">
        <v>4</v>
      </c>
      <c r="Q911" s="4" t="str">
        <f>TEXT(financials[[#This Row],[Date]],"MMMM")</f>
        <v>April</v>
      </c>
      <c r="R911" s="5" t="str">
        <f>_xlfn.SWITCH(financials[[#This Row],[Month Name]],"January","Winter","February","Winter","March","Spring","April","Spring","May","Spring","June","Summer","July","Summer","August","Summer","September","Fall","October","Fall","November","Fall","December","Winter")</f>
        <v>Spring</v>
      </c>
      <c r="S911" s="13" t="s">
        <v>15</v>
      </c>
    </row>
    <row r="912" spans="2:19" x14ac:dyDescent="0.25">
      <c r="B912" s="14" t="s">
        <v>10</v>
      </c>
      <c r="C912" s="1" t="s">
        <v>19</v>
      </c>
      <c r="D912" s="4" t="s">
        <v>31</v>
      </c>
      <c r="E912" s="4" t="s">
        <v>34</v>
      </c>
      <c r="F912" s="11">
        <v>1907</v>
      </c>
      <c r="G912" s="9">
        <v>260</v>
      </c>
      <c r="H912" s="9">
        <v>350</v>
      </c>
      <c r="I912" s="9">
        <v>667450</v>
      </c>
      <c r="J912" s="9">
        <v>26698</v>
      </c>
      <c r="K912" s="9">
        <v>640752</v>
      </c>
      <c r="L912" s="9">
        <v>495820</v>
      </c>
      <c r="M912" s="9">
        <v>144932</v>
      </c>
      <c r="N912" s="26">
        <f>financials[[#This Row],[Profit]]/financials[[#This Row],[ Sales]]</f>
        <v>0.22619047619047619</v>
      </c>
      <c r="O912" s="7">
        <v>41883</v>
      </c>
      <c r="P912" s="5">
        <v>9</v>
      </c>
      <c r="Q912" s="4" t="str">
        <f>TEXT(financials[[#This Row],[Date]],"MMMM")</f>
        <v>September</v>
      </c>
      <c r="R912" s="5" t="str">
        <f>_xlfn.SWITCH(financials[[#This Row],[Month Name]],"January","Winter","February","Winter","March","Spring","April","Spring","May","Spring","June","Summer","July","Summer","August","Summer","September","Fall","October","Fall","November","Fall","December","Winter")</f>
        <v>Fall</v>
      </c>
      <c r="S912" s="13" t="s">
        <v>15</v>
      </c>
    </row>
    <row r="913" spans="2:19" x14ac:dyDescent="0.25">
      <c r="B913" s="14" t="s">
        <v>8</v>
      </c>
      <c r="C913" s="1" t="s">
        <v>17</v>
      </c>
      <c r="D913" s="4" t="s">
        <v>31</v>
      </c>
      <c r="E913" s="4" t="s">
        <v>34</v>
      </c>
      <c r="F913" s="11">
        <v>671</v>
      </c>
      <c r="G913" s="9">
        <v>260</v>
      </c>
      <c r="H913" s="9">
        <v>15</v>
      </c>
      <c r="I913" s="9">
        <v>10065</v>
      </c>
      <c r="J913" s="9">
        <v>402.6</v>
      </c>
      <c r="K913" s="9">
        <v>9662.4</v>
      </c>
      <c r="L913" s="9">
        <v>6710</v>
      </c>
      <c r="M913" s="9">
        <v>2952.3999999999996</v>
      </c>
      <c r="N913" s="26">
        <f>financials[[#This Row],[Profit]]/financials[[#This Row],[ Sales]]</f>
        <v>0.30555555555555552</v>
      </c>
      <c r="O913" s="7">
        <v>41548</v>
      </c>
      <c r="P913" s="5">
        <v>10</v>
      </c>
      <c r="Q913" s="4" t="str">
        <f>TEXT(financials[[#This Row],[Date]],"MMMM")</f>
        <v>October</v>
      </c>
      <c r="R913" s="5" t="str">
        <f>_xlfn.SWITCH(financials[[#This Row],[Month Name]],"January","Winter","February","Winter","March","Spring","April","Spring","May","Spring","June","Summer","July","Summer","August","Summer","September","Fall","October","Fall","November","Fall","December","Winter")</f>
        <v>Fall</v>
      </c>
      <c r="S913" s="13" t="s">
        <v>14</v>
      </c>
    </row>
    <row r="914" spans="2:19" x14ac:dyDescent="0.25">
      <c r="B914" s="14" t="s">
        <v>10</v>
      </c>
      <c r="C914" s="1" t="s">
        <v>16</v>
      </c>
      <c r="D914" s="4" t="s">
        <v>31</v>
      </c>
      <c r="E914" s="4" t="s">
        <v>34</v>
      </c>
      <c r="F914" s="11">
        <v>1778</v>
      </c>
      <c r="G914" s="9">
        <v>260</v>
      </c>
      <c r="H914" s="9">
        <v>350</v>
      </c>
      <c r="I914" s="9">
        <v>622300</v>
      </c>
      <c r="J914" s="9">
        <v>24892</v>
      </c>
      <c r="K914" s="9">
        <v>597408</v>
      </c>
      <c r="L914" s="9">
        <v>462280</v>
      </c>
      <c r="M914" s="9">
        <v>135128</v>
      </c>
      <c r="N914" s="26">
        <f>financials[[#This Row],[Profit]]/financials[[#This Row],[ Sales]]</f>
        <v>0.22619047619047619</v>
      </c>
      <c r="O914" s="7">
        <v>41609</v>
      </c>
      <c r="P914" s="5">
        <v>12</v>
      </c>
      <c r="Q914" s="4" t="str">
        <f>TEXT(financials[[#This Row],[Date]],"MMMM")</f>
        <v>December</v>
      </c>
      <c r="R914" s="5" t="str">
        <f>_xlfn.SWITCH(financials[[#This Row],[Month Name]],"January","Winter","February","Winter","March","Spring","April","Spring","May","Spring","June","Summer","July","Summer","August","Summer","September","Fall","October","Fall","November","Fall","December","Winter")</f>
        <v>Winter</v>
      </c>
      <c r="S914" s="13" t="s">
        <v>14</v>
      </c>
    </row>
    <row r="915" spans="2:19" x14ac:dyDescent="0.25">
      <c r="B915" s="14" t="s">
        <v>10</v>
      </c>
      <c r="C915" s="1" t="s">
        <v>19</v>
      </c>
      <c r="D915" s="4" t="s">
        <v>27</v>
      </c>
      <c r="E915" s="4" t="s">
        <v>35</v>
      </c>
      <c r="F915" s="11">
        <v>1159</v>
      </c>
      <c r="G915" s="9">
        <v>5</v>
      </c>
      <c r="H915" s="9">
        <v>7</v>
      </c>
      <c r="I915" s="9">
        <v>8113</v>
      </c>
      <c r="J915" s="9">
        <v>405.65</v>
      </c>
      <c r="K915" s="9">
        <v>7707.35</v>
      </c>
      <c r="L915" s="9">
        <v>5795</v>
      </c>
      <c r="M915" s="9">
        <v>1912.3500000000004</v>
      </c>
      <c r="N915" s="26">
        <f>financials[[#This Row],[Profit]]/financials[[#This Row],[ Sales]]</f>
        <v>0.24812030075187974</v>
      </c>
      <c r="O915" s="7">
        <v>41548</v>
      </c>
      <c r="P915" s="5">
        <v>10</v>
      </c>
      <c r="Q915" s="4" t="str">
        <f>TEXT(financials[[#This Row],[Date]],"MMMM")</f>
        <v>October</v>
      </c>
      <c r="R915" s="5" t="str">
        <f>_xlfn.SWITCH(financials[[#This Row],[Month Name]],"January","Winter","February","Winter","March","Spring","April","Spring","May","Spring","June","Summer","July","Summer","August","Summer","September","Fall","October","Fall","November","Fall","December","Winter")</f>
        <v>Fall</v>
      </c>
      <c r="S915" s="13" t="s">
        <v>14</v>
      </c>
    </row>
    <row r="916" spans="2:19" x14ac:dyDescent="0.25">
      <c r="B916" s="14" t="s">
        <v>10</v>
      </c>
      <c r="C916" s="1" t="s">
        <v>19</v>
      </c>
      <c r="D916" s="4" t="s">
        <v>28</v>
      </c>
      <c r="E916" s="4" t="s">
        <v>35</v>
      </c>
      <c r="F916" s="11">
        <v>1372</v>
      </c>
      <c r="G916" s="9">
        <v>10</v>
      </c>
      <c r="H916" s="9">
        <v>7</v>
      </c>
      <c r="I916" s="9">
        <v>9604</v>
      </c>
      <c r="J916" s="9">
        <v>480.2</v>
      </c>
      <c r="K916" s="9">
        <v>9123.7999999999993</v>
      </c>
      <c r="L916" s="9">
        <v>6860</v>
      </c>
      <c r="M916" s="9">
        <v>2263.7999999999993</v>
      </c>
      <c r="N916" s="26">
        <f>financials[[#This Row],[Profit]]/financials[[#This Row],[ Sales]]</f>
        <v>0.24812030075187963</v>
      </c>
      <c r="O916" s="7">
        <v>41640</v>
      </c>
      <c r="P916" s="5">
        <v>1</v>
      </c>
      <c r="Q916" s="4" t="str">
        <f>TEXT(financials[[#This Row],[Date]],"MMMM")</f>
        <v>January</v>
      </c>
      <c r="R916" s="5" t="str">
        <f>_xlfn.SWITCH(financials[[#This Row],[Month Name]],"January","Winter","February","Winter","March","Spring","April","Spring","May","Spring","June","Summer","July","Summer","August","Summer","September","Fall","October","Fall","November","Fall","December","Winter")</f>
        <v>Winter</v>
      </c>
      <c r="S916" s="13" t="s">
        <v>15</v>
      </c>
    </row>
    <row r="917" spans="2:19" x14ac:dyDescent="0.25">
      <c r="B917" s="14" t="s">
        <v>10</v>
      </c>
      <c r="C917" s="1" t="s">
        <v>16</v>
      </c>
      <c r="D917" s="4" t="s">
        <v>28</v>
      </c>
      <c r="E917" s="4" t="s">
        <v>35</v>
      </c>
      <c r="F917" s="11">
        <v>2349</v>
      </c>
      <c r="G917" s="9">
        <v>10</v>
      </c>
      <c r="H917" s="9">
        <v>7</v>
      </c>
      <c r="I917" s="9">
        <v>16443</v>
      </c>
      <c r="J917" s="9">
        <v>822.15</v>
      </c>
      <c r="K917" s="9">
        <v>15620.85</v>
      </c>
      <c r="L917" s="9">
        <v>11745</v>
      </c>
      <c r="M917" s="9">
        <v>3875.8500000000004</v>
      </c>
      <c r="N917" s="26">
        <f>financials[[#This Row],[Profit]]/financials[[#This Row],[ Sales]]</f>
        <v>0.24812030075187971</v>
      </c>
      <c r="O917" s="7">
        <v>41518</v>
      </c>
      <c r="P917" s="5">
        <v>9</v>
      </c>
      <c r="Q917" s="4" t="str">
        <f>TEXT(financials[[#This Row],[Date]],"MMMM")</f>
        <v>September</v>
      </c>
      <c r="R917" s="5" t="str">
        <f>_xlfn.SWITCH(financials[[#This Row],[Month Name]],"January","Winter","February","Winter","March","Spring","April","Spring","May","Spring","June","Summer","July","Summer","August","Summer","September","Fall","October","Fall","November","Fall","December","Winter")</f>
        <v>Fall</v>
      </c>
      <c r="S917" s="13" t="s">
        <v>14</v>
      </c>
    </row>
    <row r="918" spans="2:19" x14ac:dyDescent="0.25">
      <c r="B918" s="14" t="s">
        <v>10</v>
      </c>
      <c r="C918" s="1" t="s">
        <v>20</v>
      </c>
      <c r="D918" s="4" t="s">
        <v>28</v>
      </c>
      <c r="E918" s="4" t="s">
        <v>35</v>
      </c>
      <c r="F918" s="11">
        <v>2689</v>
      </c>
      <c r="G918" s="9">
        <v>10</v>
      </c>
      <c r="H918" s="9">
        <v>7</v>
      </c>
      <c r="I918" s="9">
        <v>18823</v>
      </c>
      <c r="J918" s="9">
        <v>941.15</v>
      </c>
      <c r="K918" s="9">
        <v>17881.849999999999</v>
      </c>
      <c r="L918" s="9">
        <v>13445</v>
      </c>
      <c r="M918" s="9">
        <v>4436.8499999999985</v>
      </c>
      <c r="N918" s="26">
        <f>financials[[#This Row],[Profit]]/financials[[#This Row],[ Sales]]</f>
        <v>0.24812030075187963</v>
      </c>
      <c r="O918" s="7">
        <v>41913</v>
      </c>
      <c r="P918" s="5">
        <v>10</v>
      </c>
      <c r="Q918" s="4" t="str">
        <f>TEXT(financials[[#This Row],[Date]],"MMMM")</f>
        <v>October</v>
      </c>
      <c r="R918" s="5" t="str">
        <f>_xlfn.SWITCH(financials[[#This Row],[Month Name]],"January","Winter","February","Winter","March","Spring","April","Spring","May","Spring","June","Summer","July","Summer","August","Summer","September","Fall","October","Fall","November","Fall","December","Winter")</f>
        <v>Fall</v>
      </c>
      <c r="S918" s="13" t="s">
        <v>15</v>
      </c>
    </row>
    <row r="919" spans="2:19" x14ac:dyDescent="0.25">
      <c r="B919" s="14" t="s">
        <v>11</v>
      </c>
      <c r="C919" s="1" t="s">
        <v>16</v>
      </c>
      <c r="D919" s="4" t="s">
        <v>28</v>
      </c>
      <c r="E919" s="4" t="s">
        <v>35</v>
      </c>
      <c r="F919" s="11">
        <v>2431</v>
      </c>
      <c r="G919" s="9">
        <v>10</v>
      </c>
      <c r="H919" s="9">
        <v>12</v>
      </c>
      <c r="I919" s="9">
        <v>29172</v>
      </c>
      <c r="J919" s="9">
        <v>1458.6</v>
      </c>
      <c r="K919" s="9">
        <v>27713.4</v>
      </c>
      <c r="L919" s="9">
        <v>7293</v>
      </c>
      <c r="M919" s="9">
        <v>20420.400000000001</v>
      </c>
      <c r="N919" s="26">
        <f>financials[[#This Row],[Profit]]/financials[[#This Row],[ Sales]]</f>
        <v>0.73684210526315785</v>
      </c>
      <c r="O919" s="7">
        <v>41974</v>
      </c>
      <c r="P919" s="5">
        <v>12</v>
      </c>
      <c r="Q919" s="4" t="str">
        <f>TEXT(financials[[#This Row],[Date]],"MMMM")</f>
        <v>December</v>
      </c>
      <c r="R919" s="5" t="str">
        <f>_xlfn.SWITCH(financials[[#This Row],[Month Name]],"January","Winter","February","Winter","March","Spring","April","Spring","May","Spring","June","Summer","July","Summer","August","Summer","September","Fall","October","Fall","November","Fall","December","Winter")</f>
        <v>Winter</v>
      </c>
      <c r="S919" s="13" t="s">
        <v>15</v>
      </c>
    </row>
    <row r="920" spans="2:19" x14ac:dyDescent="0.25">
      <c r="B920" s="14" t="s">
        <v>11</v>
      </c>
      <c r="C920" s="1" t="s">
        <v>16</v>
      </c>
      <c r="D920" s="4" t="s">
        <v>29</v>
      </c>
      <c r="E920" s="4" t="s">
        <v>35</v>
      </c>
      <c r="F920" s="11">
        <v>2431</v>
      </c>
      <c r="G920" s="9">
        <v>120</v>
      </c>
      <c r="H920" s="9">
        <v>12</v>
      </c>
      <c r="I920" s="9">
        <v>29172</v>
      </c>
      <c r="J920" s="9">
        <v>1458.6</v>
      </c>
      <c r="K920" s="9">
        <v>27713.4</v>
      </c>
      <c r="L920" s="9">
        <v>7293</v>
      </c>
      <c r="M920" s="9">
        <v>20420.400000000001</v>
      </c>
      <c r="N920" s="26">
        <f>financials[[#This Row],[Profit]]/financials[[#This Row],[ Sales]]</f>
        <v>0.73684210526315785</v>
      </c>
      <c r="O920" s="7">
        <v>41974</v>
      </c>
      <c r="P920" s="5">
        <v>12</v>
      </c>
      <c r="Q920" s="4" t="str">
        <f>TEXT(financials[[#This Row],[Date]],"MMMM")</f>
        <v>December</v>
      </c>
      <c r="R920" s="5" t="str">
        <f>_xlfn.SWITCH(financials[[#This Row],[Month Name]],"January","Winter","February","Winter","March","Spring","April","Spring","May","Spring","June","Summer","July","Summer","August","Summer","September","Fall","October","Fall","November","Fall","December","Winter")</f>
        <v>Winter</v>
      </c>
      <c r="S920" s="13" t="s">
        <v>15</v>
      </c>
    </row>
    <row r="921" spans="2:19" x14ac:dyDescent="0.25">
      <c r="B921" s="14" t="s">
        <v>10</v>
      </c>
      <c r="C921" s="1" t="s">
        <v>20</v>
      </c>
      <c r="D921" s="4" t="s">
        <v>30</v>
      </c>
      <c r="E921" s="4" t="s">
        <v>35</v>
      </c>
      <c r="F921" s="11">
        <v>2689</v>
      </c>
      <c r="G921" s="9">
        <v>250</v>
      </c>
      <c r="H921" s="9">
        <v>7</v>
      </c>
      <c r="I921" s="9">
        <v>18823</v>
      </c>
      <c r="J921" s="9">
        <v>941.15</v>
      </c>
      <c r="K921" s="9">
        <v>17881.849999999999</v>
      </c>
      <c r="L921" s="9">
        <v>13445</v>
      </c>
      <c r="M921" s="9">
        <v>4436.8499999999985</v>
      </c>
      <c r="N921" s="26">
        <f>financials[[#This Row],[Profit]]/financials[[#This Row],[ Sales]]</f>
        <v>0.24812030075187963</v>
      </c>
      <c r="O921" s="7">
        <v>41913</v>
      </c>
      <c r="P921" s="5">
        <v>10</v>
      </c>
      <c r="Q921" s="4" t="str">
        <f>TEXT(financials[[#This Row],[Date]],"MMMM")</f>
        <v>October</v>
      </c>
      <c r="R921" s="5" t="str">
        <f>_xlfn.SWITCH(financials[[#This Row],[Month Name]],"January","Winter","February","Winter","March","Spring","April","Spring","May","Spring","June","Summer","July","Summer","August","Summer","September","Fall","October","Fall","November","Fall","December","Winter")</f>
        <v>Fall</v>
      </c>
      <c r="S921" s="13" t="s">
        <v>15</v>
      </c>
    </row>
    <row r="922" spans="2:19" x14ac:dyDescent="0.25">
      <c r="B922" s="14" t="s">
        <v>10</v>
      </c>
      <c r="C922" s="1" t="s">
        <v>20</v>
      </c>
      <c r="D922" s="4" t="s">
        <v>31</v>
      </c>
      <c r="E922" s="4" t="s">
        <v>35</v>
      </c>
      <c r="F922" s="11">
        <v>1683</v>
      </c>
      <c r="G922" s="9">
        <v>260</v>
      </c>
      <c r="H922" s="9">
        <v>7</v>
      </c>
      <c r="I922" s="9">
        <v>11781</v>
      </c>
      <c r="J922" s="9">
        <v>589.04999999999995</v>
      </c>
      <c r="K922" s="9">
        <v>11191.95</v>
      </c>
      <c r="L922" s="9">
        <v>8415</v>
      </c>
      <c r="M922" s="9">
        <v>2776.9500000000007</v>
      </c>
      <c r="N922" s="26">
        <f>financials[[#This Row],[Profit]]/financials[[#This Row],[ Sales]]</f>
        <v>0.24812030075187974</v>
      </c>
      <c r="O922" s="7">
        <v>41821</v>
      </c>
      <c r="P922" s="5">
        <v>7</v>
      </c>
      <c r="Q922" s="4" t="str">
        <f>TEXT(financials[[#This Row],[Date]],"MMMM")</f>
        <v>July</v>
      </c>
      <c r="R922" s="5" t="str">
        <f>_xlfn.SWITCH(financials[[#This Row],[Month Name]],"January","Winter","February","Winter","March","Spring","April","Spring","May","Spring","June","Summer","July","Summer","August","Summer","September","Fall","October","Fall","November","Fall","December","Winter")</f>
        <v>Summer</v>
      </c>
      <c r="S922" s="13" t="s">
        <v>15</v>
      </c>
    </row>
    <row r="923" spans="2:19" x14ac:dyDescent="0.25">
      <c r="B923" s="14" t="s">
        <v>11</v>
      </c>
      <c r="C923" s="1" t="s">
        <v>20</v>
      </c>
      <c r="D923" s="4" t="s">
        <v>31</v>
      </c>
      <c r="E923" s="4" t="s">
        <v>35</v>
      </c>
      <c r="F923" s="11">
        <v>1123</v>
      </c>
      <c r="G923" s="9">
        <v>260</v>
      </c>
      <c r="H923" s="9">
        <v>12</v>
      </c>
      <c r="I923" s="9">
        <v>13476</v>
      </c>
      <c r="J923" s="9">
        <v>673.8</v>
      </c>
      <c r="K923" s="9">
        <v>12802.2</v>
      </c>
      <c r="L923" s="9">
        <v>3369</v>
      </c>
      <c r="M923" s="9">
        <v>9433.2000000000007</v>
      </c>
      <c r="N923" s="26">
        <f>financials[[#This Row],[Profit]]/financials[[#This Row],[ Sales]]</f>
        <v>0.73684210526315796</v>
      </c>
      <c r="O923" s="7">
        <v>41852</v>
      </c>
      <c r="P923" s="5">
        <v>8</v>
      </c>
      <c r="Q923" s="4" t="str">
        <f>TEXT(financials[[#This Row],[Date]],"MMMM")</f>
        <v>August</v>
      </c>
      <c r="R923" s="5" t="str">
        <f>_xlfn.SWITCH(financials[[#This Row],[Month Name]],"January","Winter","February","Winter","March","Spring","April","Spring","May","Spring","June","Summer","July","Summer","August","Summer","September","Fall","October","Fall","November","Fall","December","Winter")</f>
        <v>Summer</v>
      </c>
      <c r="S923" s="13" t="s">
        <v>15</v>
      </c>
    </row>
    <row r="924" spans="2:19" x14ac:dyDescent="0.25">
      <c r="B924" s="14" t="s">
        <v>10</v>
      </c>
      <c r="C924" s="1" t="s">
        <v>19</v>
      </c>
      <c r="D924" s="4" t="s">
        <v>31</v>
      </c>
      <c r="E924" s="4" t="s">
        <v>35</v>
      </c>
      <c r="F924" s="11">
        <v>1159</v>
      </c>
      <c r="G924" s="9">
        <v>260</v>
      </c>
      <c r="H924" s="9">
        <v>7</v>
      </c>
      <c r="I924" s="9">
        <v>8113</v>
      </c>
      <c r="J924" s="9">
        <v>405.65</v>
      </c>
      <c r="K924" s="9">
        <v>7707.35</v>
      </c>
      <c r="L924" s="9">
        <v>5795</v>
      </c>
      <c r="M924" s="9">
        <v>1912.3500000000004</v>
      </c>
      <c r="N924" s="26">
        <f>financials[[#This Row],[Profit]]/financials[[#This Row],[ Sales]]</f>
        <v>0.24812030075187974</v>
      </c>
      <c r="O924" s="7">
        <v>41548</v>
      </c>
      <c r="P924" s="5">
        <v>10</v>
      </c>
      <c r="Q924" s="4" t="str">
        <f>TEXT(financials[[#This Row],[Date]],"MMMM")</f>
        <v>October</v>
      </c>
      <c r="R924" s="5" t="str">
        <f>_xlfn.SWITCH(financials[[#This Row],[Month Name]],"January","Winter","February","Winter","March","Spring","April","Spring","May","Spring","June","Summer","July","Summer","August","Summer","September","Fall","October","Fall","November","Fall","December","Winter")</f>
        <v>Fall</v>
      </c>
      <c r="S924" s="13" t="s">
        <v>14</v>
      </c>
    </row>
    <row r="925" spans="2:19" x14ac:dyDescent="0.25">
      <c r="B925" s="14" t="s">
        <v>11</v>
      </c>
      <c r="C925" s="1" t="s">
        <v>18</v>
      </c>
      <c r="D925" s="4" t="s">
        <v>26</v>
      </c>
      <c r="E925" s="4" t="s">
        <v>35</v>
      </c>
      <c r="F925" s="11">
        <v>1865</v>
      </c>
      <c r="G925" s="9">
        <v>3</v>
      </c>
      <c r="H925" s="9">
        <v>12</v>
      </c>
      <c r="I925" s="9">
        <v>22380</v>
      </c>
      <c r="J925" s="9">
        <v>1119</v>
      </c>
      <c r="K925" s="9">
        <v>21261</v>
      </c>
      <c r="L925" s="9">
        <v>5595</v>
      </c>
      <c r="M925" s="9">
        <v>15666</v>
      </c>
      <c r="N925" s="26">
        <f>financials[[#This Row],[Profit]]/financials[[#This Row],[ Sales]]</f>
        <v>0.73684210526315785</v>
      </c>
      <c r="O925" s="7">
        <v>41671</v>
      </c>
      <c r="P925" s="5">
        <v>2</v>
      </c>
      <c r="Q925" s="4" t="str">
        <f>TEXT(financials[[#This Row],[Date]],"MMMM")</f>
        <v>February</v>
      </c>
      <c r="R925" s="5" t="str">
        <f>_xlfn.SWITCH(financials[[#This Row],[Month Name]],"January","Winter","February","Winter","March","Spring","April","Spring","May","Spring","June","Summer","July","Summer","August","Summer","September","Fall","October","Fall","November","Fall","December","Winter")</f>
        <v>Winter</v>
      </c>
      <c r="S925" s="13" t="s">
        <v>15</v>
      </c>
    </row>
    <row r="926" spans="2:19" x14ac:dyDescent="0.25">
      <c r="B926" s="14" t="s">
        <v>11</v>
      </c>
      <c r="C926" s="1" t="s">
        <v>19</v>
      </c>
      <c r="D926" s="4" t="s">
        <v>26</v>
      </c>
      <c r="E926" s="4" t="s">
        <v>35</v>
      </c>
      <c r="F926" s="11">
        <v>1116</v>
      </c>
      <c r="G926" s="9">
        <v>3</v>
      </c>
      <c r="H926" s="9">
        <v>12</v>
      </c>
      <c r="I926" s="9">
        <v>13392</v>
      </c>
      <c r="J926" s="9">
        <v>669.6</v>
      </c>
      <c r="K926" s="9">
        <v>12722.4</v>
      </c>
      <c r="L926" s="9">
        <v>3348</v>
      </c>
      <c r="M926" s="9">
        <v>9374.4</v>
      </c>
      <c r="N926" s="26">
        <f>financials[[#This Row],[Profit]]/financials[[#This Row],[ Sales]]</f>
        <v>0.73684210526315785</v>
      </c>
      <c r="O926" s="7">
        <v>41671</v>
      </c>
      <c r="P926" s="5">
        <v>2</v>
      </c>
      <c r="Q926" s="4" t="str">
        <f>TEXT(financials[[#This Row],[Date]],"MMMM")</f>
        <v>February</v>
      </c>
      <c r="R926" s="5" t="str">
        <f>_xlfn.SWITCH(financials[[#This Row],[Month Name]],"January","Winter","February","Winter","March","Spring","April","Spring","May","Spring","June","Summer","July","Summer","August","Summer","September","Fall","October","Fall","November","Fall","December","Winter")</f>
        <v>Winter</v>
      </c>
      <c r="S926" s="13" t="s">
        <v>15</v>
      </c>
    </row>
    <row r="927" spans="2:19" x14ac:dyDescent="0.25">
      <c r="B927" s="14" t="s">
        <v>10</v>
      </c>
      <c r="C927" s="1" t="s">
        <v>18</v>
      </c>
      <c r="D927" s="4" t="s">
        <v>26</v>
      </c>
      <c r="E927" s="4" t="s">
        <v>35</v>
      </c>
      <c r="F927" s="11">
        <v>1563</v>
      </c>
      <c r="G927" s="9">
        <v>3</v>
      </c>
      <c r="H927" s="9">
        <v>20</v>
      </c>
      <c r="I927" s="9">
        <v>31260</v>
      </c>
      <c r="J927" s="9">
        <v>1563</v>
      </c>
      <c r="K927" s="9">
        <v>29697</v>
      </c>
      <c r="L927" s="9">
        <v>15630</v>
      </c>
      <c r="M927" s="9">
        <v>14067</v>
      </c>
      <c r="N927" s="26">
        <f>financials[[#This Row],[Profit]]/financials[[#This Row],[ Sales]]</f>
        <v>0.47368421052631576</v>
      </c>
      <c r="O927" s="7">
        <v>41760</v>
      </c>
      <c r="P927" s="5">
        <v>5</v>
      </c>
      <c r="Q927" s="4" t="str">
        <f>TEXT(financials[[#This Row],[Date]],"MMMM")</f>
        <v>May</v>
      </c>
      <c r="R927" s="5" t="str">
        <f>_xlfn.SWITCH(financials[[#This Row],[Month Name]],"January","Winter","February","Winter","March","Spring","April","Spring","May","Spring","June","Summer","July","Summer","August","Summer","September","Fall","October","Fall","November","Fall","December","Winter")</f>
        <v>Spring</v>
      </c>
      <c r="S927" s="13" t="s">
        <v>15</v>
      </c>
    </row>
    <row r="928" spans="2:19" x14ac:dyDescent="0.25">
      <c r="B928" s="14" t="s">
        <v>7</v>
      </c>
      <c r="C928" s="1" t="s">
        <v>17</v>
      </c>
      <c r="D928" s="4" t="s">
        <v>26</v>
      </c>
      <c r="E928" s="4" t="s">
        <v>35</v>
      </c>
      <c r="F928" s="11">
        <v>991</v>
      </c>
      <c r="G928" s="9">
        <v>3</v>
      </c>
      <c r="H928" s="9">
        <v>300</v>
      </c>
      <c r="I928" s="9">
        <v>297300</v>
      </c>
      <c r="J928" s="9">
        <v>14865</v>
      </c>
      <c r="K928" s="9">
        <v>282435</v>
      </c>
      <c r="L928" s="9">
        <v>247750</v>
      </c>
      <c r="M928" s="9">
        <v>34685</v>
      </c>
      <c r="N928" s="26">
        <f>financials[[#This Row],[Profit]]/financials[[#This Row],[ Sales]]</f>
        <v>0.12280701754385964</v>
      </c>
      <c r="O928" s="7">
        <v>41791</v>
      </c>
      <c r="P928" s="5">
        <v>6</v>
      </c>
      <c r="Q928" s="4" t="str">
        <f>TEXT(financials[[#This Row],[Date]],"MMMM")</f>
        <v>June</v>
      </c>
      <c r="R928" s="5" t="str">
        <f>_xlfn.SWITCH(financials[[#This Row],[Month Name]],"January","Winter","February","Winter","March","Spring","April","Spring","May","Spring","June","Summer","July","Summer","August","Summer","September","Fall","October","Fall","November","Fall","December","Winter")</f>
        <v>Summer</v>
      </c>
      <c r="S928" s="13" t="s">
        <v>15</v>
      </c>
    </row>
    <row r="929" spans="2:19" x14ac:dyDescent="0.25">
      <c r="B929" s="14" t="s">
        <v>10</v>
      </c>
      <c r="C929" s="1" t="s">
        <v>19</v>
      </c>
      <c r="D929" s="4" t="s">
        <v>26</v>
      </c>
      <c r="E929" s="4" t="s">
        <v>35</v>
      </c>
      <c r="F929" s="11">
        <v>1016</v>
      </c>
      <c r="G929" s="9">
        <v>3</v>
      </c>
      <c r="H929" s="9">
        <v>7</v>
      </c>
      <c r="I929" s="9">
        <v>7112</v>
      </c>
      <c r="J929" s="9">
        <v>355.6</v>
      </c>
      <c r="K929" s="9">
        <v>6756.4</v>
      </c>
      <c r="L929" s="9">
        <v>5080</v>
      </c>
      <c r="M929" s="9">
        <v>1676.3999999999996</v>
      </c>
      <c r="N929" s="26">
        <f>financials[[#This Row],[Profit]]/financials[[#This Row],[ Sales]]</f>
        <v>0.24812030075187966</v>
      </c>
      <c r="O929" s="7">
        <v>41579</v>
      </c>
      <c r="P929" s="5">
        <v>11</v>
      </c>
      <c r="Q929" s="4" t="str">
        <f>TEXT(financials[[#This Row],[Date]],"MMMM")</f>
        <v>November</v>
      </c>
      <c r="R929" s="5" t="str">
        <f>_xlfn.SWITCH(financials[[#This Row],[Month Name]],"January","Winter","February","Winter","March","Spring","April","Spring","May","Spring","June","Summer","July","Summer","August","Summer","September","Fall","October","Fall","November","Fall","December","Winter")</f>
        <v>Fall</v>
      </c>
      <c r="S929" s="13" t="s">
        <v>14</v>
      </c>
    </row>
    <row r="930" spans="2:19" x14ac:dyDescent="0.25">
      <c r="B930" s="14" t="s">
        <v>8</v>
      </c>
      <c r="C930" s="1" t="s">
        <v>20</v>
      </c>
      <c r="D930" s="4" t="s">
        <v>26</v>
      </c>
      <c r="E930" s="4" t="s">
        <v>35</v>
      </c>
      <c r="F930" s="11">
        <v>2791</v>
      </c>
      <c r="G930" s="9">
        <v>3</v>
      </c>
      <c r="H930" s="9">
        <v>15</v>
      </c>
      <c r="I930" s="9">
        <v>41865</v>
      </c>
      <c r="J930" s="9">
        <v>2093.25</v>
      </c>
      <c r="K930" s="9">
        <v>39771.75</v>
      </c>
      <c r="L930" s="9">
        <v>27910</v>
      </c>
      <c r="M930" s="9">
        <v>11861.75</v>
      </c>
      <c r="N930" s="26">
        <f>financials[[#This Row],[Profit]]/financials[[#This Row],[ Sales]]</f>
        <v>0.2982456140350877</v>
      </c>
      <c r="O930" s="7">
        <v>41944</v>
      </c>
      <c r="P930" s="5">
        <v>11</v>
      </c>
      <c r="Q930" s="4" t="str">
        <f>TEXT(financials[[#This Row],[Date]],"MMMM")</f>
        <v>November</v>
      </c>
      <c r="R930" s="5" t="str">
        <f>_xlfn.SWITCH(financials[[#This Row],[Month Name]],"January","Winter","February","Winter","March","Spring","April","Spring","May","Spring","June","Summer","July","Summer","August","Summer","September","Fall","October","Fall","November","Fall","December","Winter")</f>
        <v>Fall</v>
      </c>
      <c r="S930" s="13" t="s">
        <v>15</v>
      </c>
    </row>
    <row r="931" spans="2:19" x14ac:dyDescent="0.25">
      <c r="B931" s="14" t="s">
        <v>10</v>
      </c>
      <c r="C931" s="1" t="s">
        <v>17</v>
      </c>
      <c r="D931" s="4" t="s">
        <v>26</v>
      </c>
      <c r="E931" s="4" t="s">
        <v>35</v>
      </c>
      <c r="F931" s="11">
        <v>570</v>
      </c>
      <c r="G931" s="9">
        <v>3</v>
      </c>
      <c r="H931" s="9">
        <v>7</v>
      </c>
      <c r="I931" s="9">
        <v>3990</v>
      </c>
      <c r="J931" s="9">
        <v>199.5</v>
      </c>
      <c r="K931" s="9">
        <v>3790.5</v>
      </c>
      <c r="L931" s="9">
        <v>2850</v>
      </c>
      <c r="M931" s="9">
        <v>940.5</v>
      </c>
      <c r="N931" s="26">
        <f>financials[[#This Row],[Profit]]/financials[[#This Row],[ Sales]]</f>
        <v>0.24812030075187969</v>
      </c>
      <c r="O931" s="7">
        <v>41974</v>
      </c>
      <c r="P931" s="5">
        <v>12</v>
      </c>
      <c r="Q931" s="4" t="str">
        <f>TEXT(financials[[#This Row],[Date]],"MMMM")</f>
        <v>December</v>
      </c>
      <c r="R931" s="5" t="str">
        <f>_xlfn.SWITCH(financials[[#This Row],[Month Name]],"January","Winter","February","Winter","March","Spring","April","Spring","May","Spring","June","Summer","July","Summer","August","Summer","September","Fall","October","Fall","November","Fall","December","Winter")</f>
        <v>Winter</v>
      </c>
      <c r="S931" s="13" t="s">
        <v>15</v>
      </c>
    </row>
    <row r="932" spans="2:19" x14ac:dyDescent="0.25">
      <c r="B932" s="14" t="s">
        <v>10</v>
      </c>
      <c r="C932" s="1" t="s">
        <v>18</v>
      </c>
      <c r="D932" s="4" t="s">
        <v>26</v>
      </c>
      <c r="E932" s="4" t="s">
        <v>35</v>
      </c>
      <c r="F932" s="11">
        <v>2487</v>
      </c>
      <c r="G932" s="9">
        <v>3</v>
      </c>
      <c r="H932" s="9">
        <v>7</v>
      </c>
      <c r="I932" s="9">
        <v>17409</v>
      </c>
      <c r="J932" s="9">
        <v>870.45</v>
      </c>
      <c r="K932" s="9">
        <v>16538.55</v>
      </c>
      <c r="L932" s="9">
        <v>12435</v>
      </c>
      <c r="M932" s="9">
        <v>4103.5499999999993</v>
      </c>
      <c r="N932" s="26">
        <f>financials[[#This Row],[Profit]]/financials[[#This Row],[ Sales]]</f>
        <v>0.24812030075187966</v>
      </c>
      <c r="O932" s="7">
        <v>41974</v>
      </c>
      <c r="P932" s="5">
        <v>12</v>
      </c>
      <c r="Q932" s="4" t="str">
        <f>TEXT(financials[[#This Row],[Date]],"MMMM")</f>
        <v>December</v>
      </c>
      <c r="R932" s="5" t="str">
        <f>_xlfn.SWITCH(financials[[#This Row],[Month Name]],"January","Winter","February","Winter","March","Spring","April","Spring","May","Spring","June","Summer","July","Summer","August","Summer","September","Fall","October","Fall","November","Fall","December","Winter")</f>
        <v>Winter</v>
      </c>
      <c r="S932" s="13" t="s">
        <v>15</v>
      </c>
    </row>
    <row r="933" spans="2:19" x14ac:dyDescent="0.25">
      <c r="B933" s="14" t="s">
        <v>10</v>
      </c>
      <c r="C933" s="1" t="s">
        <v>18</v>
      </c>
      <c r="D933" s="4" t="s">
        <v>27</v>
      </c>
      <c r="E933" s="4" t="s">
        <v>35</v>
      </c>
      <c r="F933" s="11">
        <v>1384.5</v>
      </c>
      <c r="G933" s="9">
        <v>5</v>
      </c>
      <c r="H933" s="9">
        <v>350</v>
      </c>
      <c r="I933" s="9">
        <v>484575</v>
      </c>
      <c r="J933" s="9">
        <v>24228.75</v>
      </c>
      <c r="K933" s="9">
        <v>460346.25</v>
      </c>
      <c r="L933" s="9">
        <v>359970</v>
      </c>
      <c r="M933" s="9">
        <v>100376.25</v>
      </c>
      <c r="N933" s="26">
        <f>financials[[#This Row],[Profit]]/financials[[#This Row],[ Sales]]</f>
        <v>0.21804511278195488</v>
      </c>
      <c r="O933" s="7">
        <v>41640</v>
      </c>
      <c r="P933" s="5">
        <v>1</v>
      </c>
      <c r="Q933" s="4" t="str">
        <f>TEXT(financials[[#This Row],[Date]],"MMMM")</f>
        <v>January</v>
      </c>
      <c r="R933" s="5" t="str">
        <f>_xlfn.SWITCH(financials[[#This Row],[Month Name]],"January","Winter","February","Winter","March","Spring","April","Spring","May","Spring","June","Summer","July","Summer","August","Summer","September","Fall","October","Fall","November","Fall","December","Winter")</f>
        <v>Winter</v>
      </c>
      <c r="S933" s="13" t="s">
        <v>15</v>
      </c>
    </row>
    <row r="934" spans="2:19" x14ac:dyDescent="0.25">
      <c r="B934" s="14" t="s">
        <v>9</v>
      </c>
      <c r="C934" s="1" t="s">
        <v>17</v>
      </c>
      <c r="D934" s="4" t="s">
        <v>27</v>
      </c>
      <c r="E934" s="4" t="s">
        <v>35</v>
      </c>
      <c r="F934" s="11">
        <v>3627</v>
      </c>
      <c r="G934" s="9">
        <v>5</v>
      </c>
      <c r="H934" s="9">
        <v>125</v>
      </c>
      <c r="I934" s="9">
        <v>453375</v>
      </c>
      <c r="J934" s="9">
        <v>22668.75</v>
      </c>
      <c r="K934" s="9">
        <v>430706.25</v>
      </c>
      <c r="L934" s="9">
        <v>435240</v>
      </c>
      <c r="M934" s="9">
        <v>-4533.75</v>
      </c>
      <c r="N934" s="26">
        <f>financials[[#This Row],[Profit]]/financials[[#This Row],[ Sales]]</f>
        <v>-1.0526315789473684E-2</v>
      </c>
      <c r="O934" s="7">
        <v>41821</v>
      </c>
      <c r="P934" s="5">
        <v>7</v>
      </c>
      <c r="Q934" s="4" t="str">
        <f>TEXT(financials[[#This Row],[Date]],"MMMM")</f>
        <v>July</v>
      </c>
      <c r="R934" s="5" t="str">
        <f>_xlfn.SWITCH(financials[[#This Row],[Month Name]],"January","Winter","February","Winter","March","Spring","April","Spring","May","Spring","June","Summer","July","Summer","August","Summer","September","Fall","October","Fall","November","Fall","December","Winter")</f>
        <v>Summer</v>
      </c>
      <c r="S934" s="13" t="s">
        <v>15</v>
      </c>
    </row>
    <row r="935" spans="2:19" x14ac:dyDescent="0.25">
      <c r="B935" s="14" t="s">
        <v>10</v>
      </c>
      <c r="C935" s="1" t="s">
        <v>20</v>
      </c>
      <c r="D935" s="4" t="s">
        <v>27</v>
      </c>
      <c r="E935" s="4" t="s">
        <v>35</v>
      </c>
      <c r="F935" s="11">
        <v>720</v>
      </c>
      <c r="G935" s="9">
        <v>5</v>
      </c>
      <c r="H935" s="9">
        <v>350</v>
      </c>
      <c r="I935" s="9">
        <v>252000</v>
      </c>
      <c r="J935" s="9">
        <v>12600</v>
      </c>
      <c r="K935" s="9">
        <v>239400</v>
      </c>
      <c r="L935" s="9">
        <v>187200</v>
      </c>
      <c r="M935" s="9">
        <v>52200</v>
      </c>
      <c r="N935" s="26">
        <f>financials[[#This Row],[Profit]]/financials[[#This Row],[ Sales]]</f>
        <v>0.21804511278195488</v>
      </c>
      <c r="O935" s="7">
        <v>41518</v>
      </c>
      <c r="P935" s="5">
        <v>9</v>
      </c>
      <c r="Q935" s="4" t="str">
        <f>TEXT(financials[[#This Row],[Date]],"MMMM")</f>
        <v>September</v>
      </c>
      <c r="R935" s="5" t="str">
        <f>_xlfn.SWITCH(financials[[#This Row],[Month Name]],"January","Winter","February","Winter","March","Spring","April","Spring","May","Spring","June","Summer","July","Summer","August","Summer","September","Fall","October","Fall","November","Fall","December","Winter")</f>
        <v>Fall</v>
      </c>
      <c r="S935" s="13" t="s">
        <v>14</v>
      </c>
    </row>
    <row r="936" spans="2:19" x14ac:dyDescent="0.25">
      <c r="B936" s="14" t="s">
        <v>11</v>
      </c>
      <c r="C936" s="1" t="s">
        <v>19</v>
      </c>
      <c r="D936" s="4" t="s">
        <v>27</v>
      </c>
      <c r="E936" s="4" t="s">
        <v>35</v>
      </c>
      <c r="F936" s="11">
        <v>2342</v>
      </c>
      <c r="G936" s="9">
        <v>5</v>
      </c>
      <c r="H936" s="9">
        <v>12</v>
      </c>
      <c r="I936" s="9">
        <v>28104</v>
      </c>
      <c r="J936" s="9">
        <v>1405.2</v>
      </c>
      <c r="K936" s="9">
        <v>26698.799999999999</v>
      </c>
      <c r="L936" s="9">
        <v>7026</v>
      </c>
      <c r="M936" s="9">
        <v>19672.8</v>
      </c>
      <c r="N936" s="26">
        <f>financials[[#This Row],[Profit]]/financials[[#This Row],[ Sales]]</f>
        <v>0.73684210526315785</v>
      </c>
      <c r="O936" s="7">
        <v>41944</v>
      </c>
      <c r="P936" s="5">
        <v>11</v>
      </c>
      <c r="Q936" s="4" t="str">
        <f>TEXT(financials[[#This Row],[Date]],"MMMM")</f>
        <v>November</v>
      </c>
      <c r="R936" s="5" t="str">
        <f>_xlfn.SWITCH(financials[[#This Row],[Month Name]],"January","Winter","February","Winter","March","Spring","April","Spring","May","Spring","June","Summer","July","Summer","August","Summer","September","Fall","October","Fall","November","Fall","December","Winter")</f>
        <v>Fall</v>
      </c>
      <c r="S936" s="13" t="s">
        <v>15</v>
      </c>
    </row>
    <row r="937" spans="2:19" x14ac:dyDescent="0.25">
      <c r="B937" s="14" t="s">
        <v>7</v>
      </c>
      <c r="C937" s="1" t="s">
        <v>20</v>
      </c>
      <c r="D937" s="4" t="s">
        <v>27</v>
      </c>
      <c r="E937" s="4" t="s">
        <v>35</v>
      </c>
      <c r="F937" s="11">
        <v>1100</v>
      </c>
      <c r="G937" s="9">
        <v>5</v>
      </c>
      <c r="H937" s="9">
        <v>300</v>
      </c>
      <c r="I937" s="9">
        <v>330000</v>
      </c>
      <c r="J937" s="9">
        <v>16500</v>
      </c>
      <c r="K937" s="9">
        <v>313500</v>
      </c>
      <c r="L937" s="9">
        <v>275000</v>
      </c>
      <c r="M937" s="9">
        <v>38500</v>
      </c>
      <c r="N937" s="26">
        <f>financials[[#This Row],[Profit]]/financials[[#This Row],[ Sales]]</f>
        <v>0.12280701754385964</v>
      </c>
      <c r="O937" s="7">
        <v>41609</v>
      </c>
      <c r="P937" s="5">
        <v>12</v>
      </c>
      <c r="Q937" s="4" t="str">
        <f>TEXT(financials[[#This Row],[Date]],"MMMM")</f>
        <v>December</v>
      </c>
      <c r="R937" s="5" t="str">
        <f>_xlfn.SWITCH(financials[[#This Row],[Month Name]],"January","Winter","February","Winter","March","Spring","April","Spring","May","Spring","June","Summer","July","Summer","August","Summer","September","Fall","October","Fall","November","Fall","December","Winter")</f>
        <v>Winter</v>
      </c>
      <c r="S937" s="13" t="s">
        <v>14</v>
      </c>
    </row>
    <row r="938" spans="2:19" x14ac:dyDescent="0.25">
      <c r="B938" s="14" t="s">
        <v>10</v>
      </c>
      <c r="C938" s="1" t="s">
        <v>18</v>
      </c>
      <c r="D938" s="4" t="s">
        <v>28</v>
      </c>
      <c r="E938" s="4" t="s">
        <v>35</v>
      </c>
      <c r="F938" s="11">
        <v>1303</v>
      </c>
      <c r="G938" s="9">
        <v>10</v>
      </c>
      <c r="H938" s="9">
        <v>20</v>
      </c>
      <c r="I938" s="9">
        <v>26060</v>
      </c>
      <c r="J938" s="9">
        <v>1303</v>
      </c>
      <c r="K938" s="9">
        <v>24757</v>
      </c>
      <c r="L938" s="9">
        <v>13030</v>
      </c>
      <c r="M938" s="9">
        <v>11727</v>
      </c>
      <c r="N938" s="26">
        <f>financials[[#This Row],[Profit]]/financials[[#This Row],[ Sales]]</f>
        <v>0.47368421052631576</v>
      </c>
      <c r="O938" s="7">
        <v>41671</v>
      </c>
      <c r="P938" s="5">
        <v>2</v>
      </c>
      <c r="Q938" s="4" t="str">
        <f>TEXT(financials[[#This Row],[Date]],"MMMM")</f>
        <v>February</v>
      </c>
      <c r="R938" s="5" t="str">
        <f>_xlfn.SWITCH(financials[[#This Row],[Month Name]],"January","Winter","February","Winter","March","Spring","April","Spring","May","Spring","June","Summer","July","Summer","August","Summer","September","Fall","October","Fall","November","Fall","December","Winter")</f>
        <v>Winter</v>
      </c>
      <c r="S938" s="13" t="s">
        <v>15</v>
      </c>
    </row>
    <row r="939" spans="2:19" x14ac:dyDescent="0.25">
      <c r="B939" s="14" t="s">
        <v>9</v>
      </c>
      <c r="C939" s="1" t="s">
        <v>17</v>
      </c>
      <c r="D939" s="4" t="s">
        <v>28</v>
      </c>
      <c r="E939" s="4" t="s">
        <v>35</v>
      </c>
      <c r="F939" s="11">
        <v>2992</v>
      </c>
      <c r="G939" s="9">
        <v>10</v>
      </c>
      <c r="H939" s="9">
        <v>125</v>
      </c>
      <c r="I939" s="9">
        <v>374000</v>
      </c>
      <c r="J939" s="9">
        <v>18700</v>
      </c>
      <c r="K939" s="9">
        <v>355300</v>
      </c>
      <c r="L939" s="9">
        <v>359040</v>
      </c>
      <c r="M939" s="9">
        <v>-3740</v>
      </c>
      <c r="N939" s="26">
        <f>financials[[#This Row],[Profit]]/financials[[#This Row],[ Sales]]</f>
        <v>-1.0526315789473684E-2</v>
      </c>
      <c r="O939" s="7">
        <v>41699</v>
      </c>
      <c r="P939" s="5">
        <v>3</v>
      </c>
      <c r="Q939" s="4" t="str">
        <f>TEXT(financials[[#This Row],[Date]],"MMMM")</f>
        <v>March</v>
      </c>
      <c r="R939" s="5" t="str">
        <f>_xlfn.SWITCH(financials[[#This Row],[Month Name]],"January","Winter","February","Winter","March","Spring","April","Spring","May","Spring","June","Summer","July","Summer","August","Summer","September","Fall","October","Fall","November","Fall","December","Winter")</f>
        <v>Spring</v>
      </c>
      <c r="S939" s="13" t="s">
        <v>15</v>
      </c>
    </row>
    <row r="940" spans="2:19" x14ac:dyDescent="0.25">
      <c r="B940" s="14" t="s">
        <v>9</v>
      </c>
      <c r="C940" s="1" t="s">
        <v>18</v>
      </c>
      <c r="D940" s="4" t="s">
        <v>28</v>
      </c>
      <c r="E940" s="4" t="s">
        <v>35</v>
      </c>
      <c r="F940" s="11">
        <v>2385</v>
      </c>
      <c r="G940" s="9">
        <v>10</v>
      </c>
      <c r="H940" s="9">
        <v>125</v>
      </c>
      <c r="I940" s="9">
        <v>298125</v>
      </c>
      <c r="J940" s="9">
        <v>14906.25</v>
      </c>
      <c r="K940" s="9">
        <v>283218.75</v>
      </c>
      <c r="L940" s="9">
        <v>286200</v>
      </c>
      <c r="M940" s="9">
        <v>-2981.25</v>
      </c>
      <c r="N940" s="26">
        <f>financials[[#This Row],[Profit]]/financials[[#This Row],[ Sales]]</f>
        <v>-1.0526315789473684E-2</v>
      </c>
      <c r="O940" s="7">
        <v>41699</v>
      </c>
      <c r="P940" s="5">
        <v>3</v>
      </c>
      <c r="Q940" s="4" t="str">
        <f>TEXT(financials[[#This Row],[Date]],"MMMM")</f>
        <v>March</v>
      </c>
      <c r="R940" s="5" t="str">
        <f>_xlfn.SWITCH(financials[[#This Row],[Month Name]],"January","Winter","February","Winter","March","Spring","April","Spring","May","Spring","June","Summer","July","Summer","August","Summer","September","Fall","October","Fall","November","Fall","December","Winter")</f>
        <v>Spring</v>
      </c>
      <c r="S940" s="13" t="s">
        <v>15</v>
      </c>
    </row>
    <row r="941" spans="2:19" x14ac:dyDescent="0.25">
      <c r="B941" s="14" t="s">
        <v>7</v>
      </c>
      <c r="C941" s="1" t="s">
        <v>20</v>
      </c>
      <c r="D941" s="4" t="s">
        <v>28</v>
      </c>
      <c r="E941" s="4" t="s">
        <v>35</v>
      </c>
      <c r="F941" s="11">
        <v>1607</v>
      </c>
      <c r="G941" s="9">
        <v>10</v>
      </c>
      <c r="H941" s="9">
        <v>300</v>
      </c>
      <c r="I941" s="9">
        <v>482100</v>
      </c>
      <c r="J941" s="9">
        <v>24105</v>
      </c>
      <c r="K941" s="9">
        <v>457995</v>
      </c>
      <c r="L941" s="9">
        <v>401750</v>
      </c>
      <c r="M941" s="9">
        <v>56245</v>
      </c>
      <c r="N941" s="26">
        <f>financials[[#This Row],[Profit]]/financials[[#This Row],[ Sales]]</f>
        <v>0.12280701754385964</v>
      </c>
      <c r="O941" s="7">
        <v>41730</v>
      </c>
      <c r="P941" s="5">
        <v>4</v>
      </c>
      <c r="Q941" s="4" t="str">
        <f>TEXT(financials[[#This Row],[Date]],"MMMM")</f>
        <v>April</v>
      </c>
      <c r="R941" s="5" t="str">
        <f>_xlfn.SWITCH(financials[[#This Row],[Month Name]],"January","Winter","February","Winter","March","Spring","April","Spring","May","Spring","June","Summer","July","Summer","August","Summer","September","Fall","October","Fall","November","Fall","December","Winter")</f>
        <v>Spring</v>
      </c>
      <c r="S941" s="13" t="s">
        <v>15</v>
      </c>
    </row>
    <row r="942" spans="2:19" x14ac:dyDescent="0.25">
      <c r="B942" s="14" t="s">
        <v>10</v>
      </c>
      <c r="C942" s="1" t="s">
        <v>17</v>
      </c>
      <c r="D942" s="4" t="s">
        <v>28</v>
      </c>
      <c r="E942" s="4" t="s">
        <v>35</v>
      </c>
      <c r="F942" s="11">
        <v>2327</v>
      </c>
      <c r="G942" s="9">
        <v>10</v>
      </c>
      <c r="H942" s="9">
        <v>7</v>
      </c>
      <c r="I942" s="9">
        <v>16289</v>
      </c>
      <c r="J942" s="9">
        <v>814.45</v>
      </c>
      <c r="K942" s="9">
        <v>15474.55</v>
      </c>
      <c r="L942" s="9">
        <v>11635</v>
      </c>
      <c r="M942" s="9">
        <v>3839.5499999999993</v>
      </c>
      <c r="N942" s="26">
        <f>financials[[#This Row],[Profit]]/financials[[#This Row],[ Sales]]</f>
        <v>0.24812030075187966</v>
      </c>
      <c r="O942" s="7">
        <v>41760</v>
      </c>
      <c r="P942" s="5">
        <v>5</v>
      </c>
      <c r="Q942" s="4" t="str">
        <f>TEXT(financials[[#This Row],[Date]],"MMMM")</f>
        <v>May</v>
      </c>
      <c r="R942" s="5" t="str">
        <f>_xlfn.SWITCH(financials[[#This Row],[Month Name]],"January","Winter","February","Winter","March","Spring","April","Spring","May","Spring","June","Summer","July","Summer","August","Summer","September","Fall","October","Fall","November","Fall","December","Winter")</f>
        <v>Spring</v>
      </c>
      <c r="S942" s="13" t="s">
        <v>15</v>
      </c>
    </row>
    <row r="943" spans="2:19" x14ac:dyDescent="0.25">
      <c r="B943" s="14" t="s">
        <v>7</v>
      </c>
      <c r="C943" s="1" t="s">
        <v>17</v>
      </c>
      <c r="D943" s="4" t="s">
        <v>28</v>
      </c>
      <c r="E943" s="4" t="s">
        <v>35</v>
      </c>
      <c r="F943" s="11">
        <v>991</v>
      </c>
      <c r="G943" s="9">
        <v>10</v>
      </c>
      <c r="H943" s="9">
        <v>300</v>
      </c>
      <c r="I943" s="9">
        <v>297300</v>
      </c>
      <c r="J943" s="9">
        <v>14865</v>
      </c>
      <c r="K943" s="9">
        <v>282435</v>
      </c>
      <c r="L943" s="9">
        <v>247750</v>
      </c>
      <c r="M943" s="9">
        <v>34685</v>
      </c>
      <c r="N943" s="26">
        <f>financials[[#This Row],[Profit]]/financials[[#This Row],[ Sales]]</f>
        <v>0.12280701754385964</v>
      </c>
      <c r="O943" s="7">
        <v>41791</v>
      </c>
      <c r="P943" s="5">
        <v>6</v>
      </c>
      <c r="Q943" s="4" t="str">
        <f>TEXT(financials[[#This Row],[Date]],"MMMM")</f>
        <v>June</v>
      </c>
      <c r="R943" s="5" t="str">
        <f>_xlfn.SWITCH(financials[[#This Row],[Month Name]],"January","Winter","February","Winter","March","Spring","April","Spring","May","Spring","June","Summer","July","Summer","August","Summer","September","Fall","October","Fall","November","Fall","December","Winter")</f>
        <v>Summer</v>
      </c>
      <c r="S943" s="13" t="s">
        <v>15</v>
      </c>
    </row>
    <row r="944" spans="2:19" x14ac:dyDescent="0.25">
      <c r="B944" s="14" t="s">
        <v>10</v>
      </c>
      <c r="C944" s="1" t="s">
        <v>17</v>
      </c>
      <c r="D944" s="4" t="s">
        <v>28</v>
      </c>
      <c r="E944" s="4" t="s">
        <v>35</v>
      </c>
      <c r="F944" s="11">
        <v>602</v>
      </c>
      <c r="G944" s="9">
        <v>10</v>
      </c>
      <c r="H944" s="9">
        <v>350</v>
      </c>
      <c r="I944" s="9">
        <v>210700</v>
      </c>
      <c r="J944" s="9">
        <v>10535</v>
      </c>
      <c r="K944" s="9">
        <v>200165</v>
      </c>
      <c r="L944" s="9">
        <v>156520</v>
      </c>
      <c r="M944" s="9">
        <v>43645</v>
      </c>
      <c r="N944" s="26">
        <f>financials[[#This Row],[Profit]]/financials[[#This Row],[ Sales]]</f>
        <v>0.21804511278195488</v>
      </c>
      <c r="O944" s="7">
        <v>41791</v>
      </c>
      <c r="P944" s="5">
        <v>6</v>
      </c>
      <c r="Q944" s="4" t="str">
        <f>TEXT(financials[[#This Row],[Date]],"MMMM")</f>
        <v>June</v>
      </c>
      <c r="R944" s="5" t="str">
        <f>_xlfn.SWITCH(financials[[#This Row],[Month Name]],"January","Winter","February","Winter","March","Spring","April","Spring","May","Spring","June","Summer","July","Summer","August","Summer","September","Fall","October","Fall","November","Fall","December","Winter")</f>
        <v>Summer</v>
      </c>
      <c r="S944" s="13" t="s">
        <v>15</v>
      </c>
    </row>
    <row r="945" spans="2:19" x14ac:dyDescent="0.25">
      <c r="B945" s="14" t="s">
        <v>8</v>
      </c>
      <c r="C945" s="1" t="s">
        <v>18</v>
      </c>
      <c r="D945" s="4" t="s">
        <v>28</v>
      </c>
      <c r="E945" s="4" t="s">
        <v>35</v>
      </c>
      <c r="F945" s="11">
        <v>2620</v>
      </c>
      <c r="G945" s="9">
        <v>10</v>
      </c>
      <c r="H945" s="9">
        <v>15</v>
      </c>
      <c r="I945" s="9">
        <v>39300</v>
      </c>
      <c r="J945" s="9">
        <v>1965</v>
      </c>
      <c r="K945" s="9">
        <v>37335</v>
      </c>
      <c r="L945" s="9">
        <v>26200</v>
      </c>
      <c r="M945" s="9">
        <v>11135</v>
      </c>
      <c r="N945" s="26">
        <f>financials[[#This Row],[Profit]]/financials[[#This Row],[ Sales]]</f>
        <v>0.2982456140350877</v>
      </c>
      <c r="O945" s="7">
        <v>41883</v>
      </c>
      <c r="P945" s="5">
        <v>9</v>
      </c>
      <c r="Q945" s="4" t="str">
        <f>TEXT(financials[[#This Row],[Date]],"MMMM")</f>
        <v>September</v>
      </c>
      <c r="R945" s="5" t="str">
        <f>_xlfn.SWITCH(financials[[#This Row],[Month Name]],"January","Winter","February","Winter","March","Spring","April","Spring","May","Spring","June","Summer","July","Summer","August","Summer","September","Fall","October","Fall","November","Fall","December","Winter")</f>
        <v>Fall</v>
      </c>
      <c r="S945" s="13" t="s">
        <v>15</v>
      </c>
    </row>
    <row r="946" spans="2:19" x14ac:dyDescent="0.25">
      <c r="B946" s="14" t="s">
        <v>10</v>
      </c>
      <c r="C946" s="1" t="s">
        <v>16</v>
      </c>
      <c r="D946" s="4" t="s">
        <v>28</v>
      </c>
      <c r="E946" s="4" t="s">
        <v>35</v>
      </c>
      <c r="F946" s="11">
        <v>1228</v>
      </c>
      <c r="G946" s="9">
        <v>10</v>
      </c>
      <c r="H946" s="9">
        <v>350</v>
      </c>
      <c r="I946" s="9">
        <v>429800</v>
      </c>
      <c r="J946" s="9">
        <v>21490</v>
      </c>
      <c r="K946" s="9">
        <v>408310</v>
      </c>
      <c r="L946" s="9">
        <v>319280</v>
      </c>
      <c r="M946" s="9">
        <v>89030</v>
      </c>
      <c r="N946" s="26">
        <f>financials[[#This Row],[Profit]]/financials[[#This Row],[ Sales]]</f>
        <v>0.21804511278195488</v>
      </c>
      <c r="O946" s="7">
        <v>41548</v>
      </c>
      <c r="P946" s="5">
        <v>10</v>
      </c>
      <c r="Q946" s="4" t="str">
        <f>TEXT(financials[[#This Row],[Date]],"MMMM")</f>
        <v>October</v>
      </c>
      <c r="R946" s="5" t="str">
        <f>_xlfn.SWITCH(financials[[#This Row],[Month Name]],"January","Winter","February","Winter","March","Spring","April","Spring","May","Spring","June","Summer","July","Summer","August","Summer","September","Fall","October","Fall","November","Fall","December","Winter")</f>
        <v>Fall</v>
      </c>
      <c r="S946" s="13" t="s">
        <v>14</v>
      </c>
    </row>
    <row r="947" spans="2:19" x14ac:dyDescent="0.25">
      <c r="B947" s="14" t="s">
        <v>10</v>
      </c>
      <c r="C947" s="1" t="s">
        <v>16</v>
      </c>
      <c r="D947" s="4" t="s">
        <v>28</v>
      </c>
      <c r="E947" s="4" t="s">
        <v>35</v>
      </c>
      <c r="F947" s="11">
        <v>1389</v>
      </c>
      <c r="G947" s="9">
        <v>10</v>
      </c>
      <c r="H947" s="9">
        <v>20</v>
      </c>
      <c r="I947" s="9">
        <v>27780</v>
      </c>
      <c r="J947" s="9">
        <v>1389</v>
      </c>
      <c r="K947" s="9">
        <v>26391</v>
      </c>
      <c r="L947" s="9">
        <v>13890</v>
      </c>
      <c r="M947" s="9">
        <v>12501</v>
      </c>
      <c r="N947" s="26">
        <f>financials[[#This Row],[Profit]]/financials[[#This Row],[ Sales]]</f>
        <v>0.47368421052631576</v>
      </c>
      <c r="O947" s="7">
        <v>41548</v>
      </c>
      <c r="P947" s="5">
        <v>10</v>
      </c>
      <c r="Q947" s="4" t="str">
        <f>TEXT(financials[[#This Row],[Date]],"MMMM")</f>
        <v>October</v>
      </c>
      <c r="R947" s="5" t="str">
        <f>_xlfn.SWITCH(financials[[#This Row],[Month Name]],"January","Winter","February","Winter","March","Spring","April","Spring","May","Spring","June","Summer","July","Summer","August","Summer","September","Fall","October","Fall","November","Fall","December","Winter")</f>
        <v>Fall</v>
      </c>
      <c r="S947" s="13" t="s">
        <v>14</v>
      </c>
    </row>
    <row r="948" spans="2:19" x14ac:dyDescent="0.25">
      <c r="B948" s="14" t="s">
        <v>9</v>
      </c>
      <c r="C948" s="1" t="s">
        <v>17</v>
      </c>
      <c r="D948" s="4" t="s">
        <v>28</v>
      </c>
      <c r="E948" s="4" t="s">
        <v>35</v>
      </c>
      <c r="F948" s="11">
        <v>861</v>
      </c>
      <c r="G948" s="9">
        <v>10</v>
      </c>
      <c r="H948" s="9">
        <v>125</v>
      </c>
      <c r="I948" s="9">
        <v>107625</v>
      </c>
      <c r="J948" s="9">
        <v>5381.25</v>
      </c>
      <c r="K948" s="9">
        <v>102243.75</v>
      </c>
      <c r="L948" s="9">
        <v>103320</v>
      </c>
      <c r="M948" s="9">
        <v>-1076.25</v>
      </c>
      <c r="N948" s="26">
        <f>financials[[#This Row],[Profit]]/financials[[#This Row],[ Sales]]</f>
        <v>-1.0526315789473684E-2</v>
      </c>
      <c r="O948" s="7">
        <v>41913</v>
      </c>
      <c r="P948" s="5">
        <v>10</v>
      </c>
      <c r="Q948" s="4" t="str">
        <f>TEXT(financials[[#This Row],[Date]],"MMMM")</f>
        <v>October</v>
      </c>
      <c r="R948" s="5" t="str">
        <f>_xlfn.SWITCH(financials[[#This Row],[Month Name]],"January","Winter","February","Winter","March","Spring","April","Spring","May","Spring","June","Summer","July","Summer","August","Summer","September","Fall","October","Fall","November","Fall","December","Winter")</f>
        <v>Fall</v>
      </c>
      <c r="S948" s="13" t="s">
        <v>15</v>
      </c>
    </row>
    <row r="949" spans="2:19" x14ac:dyDescent="0.25">
      <c r="B949" s="14" t="s">
        <v>9</v>
      </c>
      <c r="C949" s="1" t="s">
        <v>18</v>
      </c>
      <c r="D949" s="4" t="s">
        <v>28</v>
      </c>
      <c r="E949" s="4" t="s">
        <v>35</v>
      </c>
      <c r="F949" s="11">
        <v>704</v>
      </c>
      <c r="G949" s="9">
        <v>10</v>
      </c>
      <c r="H949" s="9">
        <v>125</v>
      </c>
      <c r="I949" s="9">
        <v>88000</v>
      </c>
      <c r="J949" s="9">
        <v>4400</v>
      </c>
      <c r="K949" s="9">
        <v>83600</v>
      </c>
      <c r="L949" s="9">
        <v>84480</v>
      </c>
      <c r="M949" s="9">
        <v>-880</v>
      </c>
      <c r="N949" s="26">
        <f>financials[[#This Row],[Profit]]/financials[[#This Row],[ Sales]]</f>
        <v>-1.0526315789473684E-2</v>
      </c>
      <c r="O949" s="7">
        <v>41548</v>
      </c>
      <c r="P949" s="5">
        <v>10</v>
      </c>
      <c r="Q949" s="4" t="str">
        <f>TEXT(financials[[#This Row],[Date]],"MMMM")</f>
        <v>October</v>
      </c>
      <c r="R949" s="5" t="str">
        <f>_xlfn.SWITCH(financials[[#This Row],[Month Name]],"January","Winter","February","Winter","March","Spring","April","Spring","May","Spring","June","Summer","July","Summer","August","Summer","September","Fall","October","Fall","November","Fall","December","Winter")</f>
        <v>Fall</v>
      </c>
      <c r="S949" s="13" t="s">
        <v>14</v>
      </c>
    </row>
    <row r="950" spans="2:19" x14ac:dyDescent="0.25">
      <c r="B950" s="14" t="s">
        <v>10</v>
      </c>
      <c r="C950" s="1" t="s">
        <v>16</v>
      </c>
      <c r="D950" s="4" t="s">
        <v>28</v>
      </c>
      <c r="E950" s="4" t="s">
        <v>35</v>
      </c>
      <c r="F950" s="11">
        <v>1802</v>
      </c>
      <c r="G950" s="9">
        <v>10</v>
      </c>
      <c r="H950" s="9">
        <v>20</v>
      </c>
      <c r="I950" s="9">
        <v>36040</v>
      </c>
      <c r="J950" s="9">
        <v>1802</v>
      </c>
      <c r="K950" s="9">
        <v>34238</v>
      </c>
      <c r="L950" s="9">
        <v>18020</v>
      </c>
      <c r="M950" s="9">
        <v>16218</v>
      </c>
      <c r="N950" s="26">
        <f>financials[[#This Row],[Profit]]/financials[[#This Row],[ Sales]]</f>
        <v>0.47368421052631576</v>
      </c>
      <c r="O950" s="7">
        <v>41609</v>
      </c>
      <c r="P950" s="5">
        <v>12</v>
      </c>
      <c r="Q950" s="4" t="str">
        <f>TEXT(financials[[#This Row],[Date]],"MMMM")</f>
        <v>December</v>
      </c>
      <c r="R950" s="5" t="str">
        <f>_xlfn.SWITCH(financials[[#This Row],[Month Name]],"January","Winter","February","Winter","March","Spring","April","Spring","May","Spring","June","Summer","July","Summer","August","Summer","September","Fall","October","Fall","November","Fall","December","Winter")</f>
        <v>Winter</v>
      </c>
      <c r="S950" s="13" t="s">
        <v>14</v>
      </c>
    </row>
    <row r="951" spans="2:19" x14ac:dyDescent="0.25">
      <c r="B951" s="14" t="s">
        <v>10</v>
      </c>
      <c r="C951" s="1" t="s">
        <v>17</v>
      </c>
      <c r="D951" s="4" t="s">
        <v>28</v>
      </c>
      <c r="E951" s="4" t="s">
        <v>35</v>
      </c>
      <c r="F951" s="11">
        <v>2663</v>
      </c>
      <c r="G951" s="9">
        <v>10</v>
      </c>
      <c r="H951" s="9">
        <v>20</v>
      </c>
      <c r="I951" s="9">
        <v>53260</v>
      </c>
      <c r="J951" s="9">
        <v>2663</v>
      </c>
      <c r="K951" s="9">
        <v>50597</v>
      </c>
      <c r="L951" s="9">
        <v>26630</v>
      </c>
      <c r="M951" s="9">
        <v>23967</v>
      </c>
      <c r="N951" s="26">
        <f>financials[[#This Row],[Profit]]/financials[[#This Row],[ Sales]]</f>
        <v>0.47368421052631576</v>
      </c>
      <c r="O951" s="7">
        <v>41974</v>
      </c>
      <c r="P951" s="5">
        <v>12</v>
      </c>
      <c r="Q951" s="4" t="str">
        <f>TEXT(financials[[#This Row],[Date]],"MMMM")</f>
        <v>December</v>
      </c>
      <c r="R951" s="5" t="str">
        <f>_xlfn.SWITCH(financials[[#This Row],[Month Name]],"January","Winter","February","Winter","March","Spring","April","Spring","May","Spring","June","Summer","July","Summer","August","Summer","September","Fall","October","Fall","November","Fall","December","Winter")</f>
        <v>Winter</v>
      </c>
      <c r="S951" s="13" t="s">
        <v>15</v>
      </c>
    </row>
    <row r="952" spans="2:19" x14ac:dyDescent="0.25">
      <c r="B952" s="14" t="s">
        <v>10</v>
      </c>
      <c r="C952" s="1" t="s">
        <v>18</v>
      </c>
      <c r="D952" s="4" t="s">
        <v>28</v>
      </c>
      <c r="E952" s="4" t="s">
        <v>35</v>
      </c>
      <c r="F952" s="11">
        <v>2136</v>
      </c>
      <c r="G952" s="9">
        <v>10</v>
      </c>
      <c r="H952" s="9">
        <v>7</v>
      </c>
      <c r="I952" s="9">
        <v>14952</v>
      </c>
      <c r="J952" s="9">
        <v>747.6</v>
      </c>
      <c r="K952" s="9">
        <v>14204.4</v>
      </c>
      <c r="L952" s="9">
        <v>10680</v>
      </c>
      <c r="M952" s="9">
        <v>3524.3999999999996</v>
      </c>
      <c r="N952" s="26">
        <f>financials[[#This Row],[Profit]]/financials[[#This Row],[ Sales]]</f>
        <v>0.24812030075187969</v>
      </c>
      <c r="O952" s="7">
        <v>41609</v>
      </c>
      <c r="P952" s="5">
        <v>12</v>
      </c>
      <c r="Q952" s="4" t="str">
        <f>TEXT(financials[[#This Row],[Date]],"MMMM")</f>
        <v>December</v>
      </c>
      <c r="R952" s="5" t="str">
        <f>_xlfn.SWITCH(financials[[#This Row],[Month Name]],"January","Winter","February","Winter","March","Spring","April","Spring","May","Spring","June","Summer","July","Summer","August","Summer","September","Fall","October","Fall","November","Fall","December","Winter")</f>
        <v>Winter</v>
      </c>
      <c r="S952" s="13" t="s">
        <v>14</v>
      </c>
    </row>
    <row r="953" spans="2:19" x14ac:dyDescent="0.25">
      <c r="B953" s="14" t="s">
        <v>8</v>
      </c>
      <c r="C953" s="1" t="s">
        <v>19</v>
      </c>
      <c r="D953" s="4" t="s">
        <v>28</v>
      </c>
      <c r="E953" s="4" t="s">
        <v>35</v>
      </c>
      <c r="F953" s="11">
        <v>2116</v>
      </c>
      <c r="G953" s="9">
        <v>10</v>
      </c>
      <c r="H953" s="9">
        <v>15</v>
      </c>
      <c r="I953" s="9">
        <v>31740</v>
      </c>
      <c r="J953" s="9">
        <v>1587</v>
      </c>
      <c r="K953" s="9">
        <v>30153</v>
      </c>
      <c r="L953" s="9">
        <v>21160</v>
      </c>
      <c r="M953" s="9">
        <v>8993</v>
      </c>
      <c r="N953" s="26">
        <f>financials[[#This Row],[Profit]]/financials[[#This Row],[ Sales]]</f>
        <v>0.2982456140350877</v>
      </c>
      <c r="O953" s="7">
        <v>41609</v>
      </c>
      <c r="P953" s="5">
        <v>12</v>
      </c>
      <c r="Q953" s="4" t="str">
        <f>TEXT(financials[[#This Row],[Date]],"MMMM")</f>
        <v>December</v>
      </c>
      <c r="R953" s="5" t="str">
        <f>_xlfn.SWITCH(financials[[#This Row],[Month Name]],"January","Winter","February","Winter","March","Spring","April","Spring","May","Spring","June","Summer","July","Summer","August","Summer","September","Fall","October","Fall","November","Fall","December","Winter")</f>
        <v>Winter</v>
      </c>
      <c r="S953" s="13" t="s">
        <v>14</v>
      </c>
    </row>
    <row r="954" spans="2:19" x14ac:dyDescent="0.25">
      <c r="B954" s="14" t="s">
        <v>8</v>
      </c>
      <c r="C954" s="1" t="s">
        <v>17</v>
      </c>
      <c r="D954" s="4" t="s">
        <v>29</v>
      </c>
      <c r="E954" s="4" t="s">
        <v>35</v>
      </c>
      <c r="F954" s="11">
        <v>555</v>
      </c>
      <c r="G954" s="9">
        <v>120</v>
      </c>
      <c r="H954" s="9">
        <v>15</v>
      </c>
      <c r="I954" s="9">
        <v>8325</v>
      </c>
      <c r="J954" s="9">
        <v>416.25</v>
      </c>
      <c r="K954" s="9">
        <v>7908.75</v>
      </c>
      <c r="L954" s="9">
        <v>5550</v>
      </c>
      <c r="M954" s="9">
        <v>2358.75</v>
      </c>
      <c r="N954" s="26">
        <f>financials[[#This Row],[Profit]]/financials[[#This Row],[ Sales]]</f>
        <v>0.2982456140350877</v>
      </c>
      <c r="O954" s="7">
        <v>41640</v>
      </c>
      <c r="P954" s="5">
        <v>1</v>
      </c>
      <c r="Q954" s="4" t="str">
        <f>TEXT(financials[[#This Row],[Date]],"MMMM")</f>
        <v>January</v>
      </c>
      <c r="R954" s="5" t="str">
        <f>_xlfn.SWITCH(financials[[#This Row],[Month Name]],"January","Winter","February","Winter","March","Spring","April","Spring","May","Spring","June","Summer","July","Summer","August","Summer","September","Fall","October","Fall","November","Fall","December","Winter")</f>
        <v>Winter</v>
      </c>
      <c r="S954" s="13" t="s">
        <v>15</v>
      </c>
    </row>
    <row r="955" spans="2:19" x14ac:dyDescent="0.25">
      <c r="B955" s="14" t="s">
        <v>8</v>
      </c>
      <c r="C955" s="1" t="s">
        <v>20</v>
      </c>
      <c r="D955" s="4" t="s">
        <v>29</v>
      </c>
      <c r="E955" s="4" t="s">
        <v>35</v>
      </c>
      <c r="F955" s="11">
        <v>2861</v>
      </c>
      <c r="G955" s="9">
        <v>120</v>
      </c>
      <c r="H955" s="9">
        <v>15</v>
      </c>
      <c r="I955" s="9">
        <v>42915</v>
      </c>
      <c r="J955" s="9">
        <v>2145.75</v>
      </c>
      <c r="K955" s="9">
        <v>40769.25</v>
      </c>
      <c r="L955" s="9">
        <v>28610</v>
      </c>
      <c r="M955" s="9">
        <v>12159.25</v>
      </c>
      <c r="N955" s="26">
        <f>financials[[#This Row],[Profit]]/financials[[#This Row],[ Sales]]</f>
        <v>0.2982456140350877</v>
      </c>
      <c r="O955" s="7">
        <v>41640</v>
      </c>
      <c r="P955" s="5">
        <v>1</v>
      </c>
      <c r="Q955" s="4" t="str">
        <f>TEXT(financials[[#This Row],[Date]],"MMMM")</f>
        <v>January</v>
      </c>
      <c r="R955" s="5" t="str">
        <f>_xlfn.SWITCH(financials[[#This Row],[Month Name]],"January","Winter","February","Winter","March","Spring","April","Spring","May","Spring","June","Summer","July","Summer","August","Summer","September","Fall","October","Fall","November","Fall","December","Winter")</f>
        <v>Winter</v>
      </c>
      <c r="S955" s="13" t="s">
        <v>15</v>
      </c>
    </row>
    <row r="956" spans="2:19" x14ac:dyDescent="0.25">
      <c r="B956" s="14" t="s">
        <v>9</v>
      </c>
      <c r="C956" s="1" t="s">
        <v>19</v>
      </c>
      <c r="D956" s="4" t="s">
        <v>29</v>
      </c>
      <c r="E956" s="4" t="s">
        <v>35</v>
      </c>
      <c r="F956" s="11">
        <v>807</v>
      </c>
      <c r="G956" s="9">
        <v>120</v>
      </c>
      <c r="H956" s="9">
        <v>125</v>
      </c>
      <c r="I956" s="9">
        <v>100875</v>
      </c>
      <c r="J956" s="9">
        <v>5043.75</v>
      </c>
      <c r="K956" s="9">
        <v>95831.25</v>
      </c>
      <c r="L956" s="9">
        <v>96840</v>
      </c>
      <c r="M956" s="9">
        <v>-1008.75</v>
      </c>
      <c r="N956" s="26">
        <f>financials[[#This Row],[Profit]]/financials[[#This Row],[ Sales]]</f>
        <v>-1.0526315789473684E-2</v>
      </c>
      <c r="O956" s="7">
        <v>41671</v>
      </c>
      <c r="P956" s="5">
        <v>2</v>
      </c>
      <c r="Q956" s="4" t="str">
        <f>TEXT(financials[[#This Row],[Date]],"MMMM")</f>
        <v>February</v>
      </c>
      <c r="R956" s="5" t="str">
        <f>_xlfn.SWITCH(financials[[#This Row],[Month Name]],"January","Winter","February","Winter","March","Spring","April","Spring","May","Spring","June","Summer","July","Summer","August","Summer","September","Fall","October","Fall","November","Fall","December","Winter")</f>
        <v>Winter</v>
      </c>
      <c r="S956" s="13" t="s">
        <v>15</v>
      </c>
    </row>
    <row r="957" spans="2:19" x14ac:dyDescent="0.25">
      <c r="B957" s="14" t="s">
        <v>10</v>
      </c>
      <c r="C957" s="1" t="s">
        <v>17</v>
      </c>
      <c r="D957" s="4" t="s">
        <v>29</v>
      </c>
      <c r="E957" s="4" t="s">
        <v>35</v>
      </c>
      <c r="F957" s="11">
        <v>602</v>
      </c>
      <c r="G957" s="9">
        <v>120</v>
      </c>
      <c r="H957" s="9">
        <v>350</v>
      </c>
      <c r="I957" s="9">
        <v>210700</v>
      </c>
      <c r="J957" s="9">
        <v>10535</v>
      </c>
      <c r="K957" s="9">
        <v>200165</v>
      </c>
      <c r="L957" s="9">
        <v>156520</v>
      </c>
      <c r="M957" s="9">
        <v>43645</v>
      </c>
      <c r="N957" s="26">
        <f>financials[[#This Row],[Profit]]/financials[[#This Row],[ Sales]]</f>
        <v>0.21804511278195488</v>
      </c>
      <c r="O957" s="7">
        <v>41791</v>
      </c>
      <c r="P957" s="5">
        <v>6</v>
      </c>
      <c r="Q957" s="4" t="str">
        <f>TEXT(financials[[#This Row],[Date]],"MMMM")</f>
        <v>June</v>
      </c>
      <c r="R957" s="5" t="str">
        <f>_xlfn.SWITCH(financials[[#This Row],[Month Name]],"January","Winter","February","Winter","March","Spring","April","Spring","May","Spring","June","Summer","July","Summer","August","Summer","September","Fall","October","Fall","November","Fall","December","Winter")</f>
        <v>Summer</v>
      </c>
      <c r="S957" s="13" t="s">
        <v>15</v>
      </c>
    </row>
    <row r="958" spans="2:19" x14ac:dyDescent="0.25">
      <c r="B958" s="14" t="s">
        <v>10</v>
      </c>
      <c r="C958" s="1" t="s">
        <v>17</v>
      </c>
      <c r="D958" s="4" t="s">
        <v>29</v>
      </c>
      <c r="E958" s="4" t="s">
        <v>35</v>
      </c>
      <c r="F958" s="11">
        <v>2832</v>
      </c>
      <c r="G958" s="9">
        <v>120</v>
      </c>
      <c r="H958" s="9">
        <v>20</v>
      </c>
      <c r="I958" s="9">
        <v>56640</v>
      </c>
      <c r="J958" s="9">
        <v>2832</v>
      </c>
      <c r="K958" s="9">
        <v>53808</v>
      </c>
      <c r="L958" s="9">
        <v>28320</v>
      </c>
      <c r="M958" s="9">
        <v>25488</v>
      </c>
      <c r="N958" s="26">
        <f>financials[[#This Row],[Profit]]/financials[[#This Row],[ Sales]]</f>
        <v>0.47368421052631576</v>
      </c>
      <c r="O958" s="7">
        <v>41852</v>
      </c>
      <c r="P958" s="5">
        <v>8</v>
      </c>
      <c r="Q958" s="4" t="str">
        <f>TEXT(financials[[#This Row],[Date]],"MMMM")</f>
        <v>August</v>
      </c>
      <c r="R958" s="5" t="str">
        <f>_xlfn.SWITCH(financials[[#This Row],[Month Name]],"January","Winter","February","Winter","March","Spring","April","Spring","May","Spring","June","Summer","July","Summer","August","Summer","September","Fall","October","Fall","November","Fall","December","Winter")</f>
        <v>Summer</v>
      </c>
      <c r="S958" s="13" t="s">
        <v>15</v>
      </c>
    </row>
    <row r="959" spans="2:19" x14ac:dyDescent="0.25">
      <c r="B959" s="14" t="s">
        <v>10</v>
      </c>
      <c r="C959" s="1" t="s">
        <v>18</v>
      </c>
      <c r="D959" s="4" t="s">
        <v>29</v>
      </c>
      <c r="E959" s="4" t="s">
        <v>35</v>
      </c>
      <c r="F959" s="11">
        <v>1579</v>
      </c>
      <c r="G959" s="9">
        <v>120</v>
      </c>
      <c r="H959" s="9">
        <v>20</v>
      </c>
      <c r="I959" s="9">
        <v>31580</v>
      </c>
      <c r="J959" s="9">
        <v>1579</v>
      </c>
      <c r="K959" s="9">
        <v>30001</v>
      </c>
      <c r="L959" s="9">
        <v>15790</v>
      </c>
      <c r="M959" s="9">
        <v>14211</v>
      </c>
      <c r="N959" s="26">
        <f>financials[[#This Row],[Profit]]/financials[[#This Row],[ Sales]]</f>
        <v>0.47368421052631576</v>
      </c>
      <c r="O959" s="7">
        <v>41852</v>
      </c>
      <c r="P959" s="5">
        <v>8</v>
      </c>
      <c r="Q959" s="4" t="str">
        <f>TEXT(financials[[#This Row],[Date]],"MMMM")</f>
        <v>August</v>
      </c>
      <c r="R959" s="5" t="str">
        <f>_xlfn.SWITCH(financials[[#This Row],[Month Name]],"January","Winter","February","Winter","March","Spring","April","Spring","May","Spring","June","Summer","July","Summer","August","Summer","September","Fall","October","Fall","November","Fall","December","Winter")</f>
        <v>Summer</v>
      </c>
      <c r="S959" s="13" t="s">
        <v>15</v>
      </c>
    </row>
    <row r="960" spans="2:19" x14ac:dyDescent="0.25">
      <c r="B960" s="14" t="s">
        <v>9</v>
      </c>
      <c r="C960" s="1" t="s">
        <v>17</v>
      </c>
      <c r="D960" s="4" t="s">
        <v>29</v>
      </c>
      <c r="E960" s="4" t="s">
        <v>35</v>
      </c>
      <c r="F960" s="11">
        <v>861</v>
      </c>
      <c r="G960" s="9">
        <v>120</v>
      </c>
      <c r="H960" s="9">
        <v>125</v>
      </c>
      <c r="I960" s="9">
        <v>107625</v>
      </c>
      <c r="J960" s="9">
        <v>5381.25</v>
      </c>
      <c r="K960" s="9">
        <v>102243.75</v>
      </c>
      <c r="L960" s="9">
        <v>103320</v>
      </c>
      <c r="M960" s="9">
        <v>-1076.25</v>
      </c>
      <c r="N960" s="26">
        <f>financials[[#This Row],[Profit]]/financials[[#This Row],[ Sales]]</f>
        <v>-1.0526315789473684E-2</v>
      </c>
      <c r="O960" s="7">
        <v>41913</v>
      </c>
      <c r="P960" s="5">
        <v>10</v>
      </c>
      <c r="Q960" s="4" t="str">
        <f>TEXT(financials[[#This Row],[Date]],"MMMM")</f>
        <v>October</v>
      </c>
      <c r="R960" s="5" t="str">
        <f>_xlfn.SWITCH(financials[[#This Row],[Month Name]],"January","Winter","February","Winter","March","Spring","April","Spring","May","Spring","June","Summer","July","Summer","August","Summer","September","Fall","October","Fall","November","Fall","December","Winter")</f>
        <v>Fall</v>
      </c>
      <c r="S960" s="13" t="s">
        <v>15</v>
      </c>
    </row>
    <row r="961" spans="2:19" x14ac:dyDescent="0.25">
      <c r="B961" s="14" t="s">
        <v>9</v>
      </c>
      <c r="C961" s="1" t="s">
        <v>18</v>
      </c>
      <c r="D961" s="4" t="s">
        <v>29</v>
      </c>
      <c r="E961" s="4" t="s">
        <v>35</v>
      </c>
      <c r="F961" s="11">
        <v>704</v>
      </c>
      <c r="G961" s="9">
        <v>120</v>
      </c>
      <c r="H961" s="9">
        <v>125</v>
      </c>
      <c r="I961" s="9">
        <v>88000</v>
      </c>
      <c r="J961" s="9">
        <v>4400</v>
      </c>
      <c r="K961" s="9">
        <v>83600</v>
      </c>
      <c r="L961" s="9">
        <v>84480</v>
      </c>
      <c r="M961" s="9">
        <v>-880</v>
      </c>
      <c r="N961" s="26">
        <f>financials[[#This Row],[Profit]]/financials[[#This Row],[ Sales]]</f>
        <v>-1.0526315789473684E-2</v>
      </c>
      <c r="O961" s="7">
        <v>41548</v>
      </c>
      <c r="P961" s="5">
        <v>10</v>
      </c>
      <c r="Q961" s="4" t="str">
        <f>TEXT(financials[[#This Row],[Date]],"MMMM")</f>
        <v>October</v>
      </c>
      <c r="R961" s="5" t="str">
        <f>_xlfn.SWITCH(financials[[#This Row],[Month Name]],"January","Winter","February","Winter","March","Spring","April","Spring","May","Spring","June","Summer","July","Summer","August","Summer","September","Fall","October","Fall","November","Fall","December","Winter")</f>
        <v>Fall</v>
      </c>
      <c r="S961" s="13" t="s">
        <v>14</v>
      </c>
    </row>
    <row r="962" spans="2:19" x14ac:dyDescent="0.25">
      <c r="B962" s="14" t="s">
        <v>10</v>
      </c>
      <c r="C962" s="1" t="s">
        <v>18</v>
      </c>
      <c r="D962" s="4" t="s">
        <v>29</v>
      </c>
      <c r="E962" s="4" t="s">
        <v>35</v>
      </c>
      <c r="F962" s="11">
        <v>1033</v>
      </c>
      <c r="G962" s="9">
        <v>120</v>
      </c>
      <c r="H962" s="9">
        <v>20</v>
      </c>
      <c r="I962" s="9">
        <v>20660</v>
      </c>
      <c r="J962" s="9">
        <v>1033</v>
      </c>
      <c r="K962" s="9">
        <v>19627</v>
      </c>
      <c r="L962" s="9">
        <v>10330</v>
      </c>
      <c r="M962" s="9">
        <v>9297</v>
      </c>
      <c r="N962" s="26">
        <f>financials[[#This Row],[Profit]]/financials[[#This Row],[ Sales]]</f>
        <v>0.47368421052631576</v>
      </c>
      <c r="O962" s="7">
        <v>41609</v>
      </c>
      <c r="P962" s="5">
        <v>12</v>
      </c>
      <c r="Q962" s="4" t="str">
        <f>TEXT(financials[[#This Row],[Date]],"MMMM")</f>
        <v>December</v>
      </c>
      <c r="R962" s="5" t="str">
        <f>_xlfn.SWITCH(financials[[#This Row],[Month Name]],"January","Winter","February","Winter","March","Spring","April","Spring","May","Spring","June","Summer","July","Summer","August","Summer","September","Fall","October","Fall","November","Fall","December","Winter")</f>
        <v>Winter</v>
      </c>
      <c r="S962" s="13" t="s">
        <v>14</v>
      </c>
    </row>
    <row r="963" spans="2:19" x14ac:dyDescent="0.25">
      <c r="B963" s="14" t="s">
        <v>7</v>
      </c>
      <c r="C963" s="1" t="s">
        <v>19</v>
      </c>
      <c r="D963" s="4" t="s">
        <v>29</v>
      </c>
      <c r="E963" s="4" t="s">
        <v>35</v>
      </c>
      <c r="F963" s="11">
        <v>1250</v>
      </c>
      <c r="G963" s="9">
        <v>120</v>
      </c>
      <c r="H963" s="9">
        <v>300</v>
      </c>
      <c r="I963" s="9">
        <v>375000</v>
      </c>
      <c r="J963" s="9">
        <v>18750</v>
      </c>
      <c r="K963" s="9">
        <v>356250</v>
      </c>
      <c r="L963" s="9">
        <v>312500</v>
      </c>
      <c r="M963" s="9">
        <v>43750</v>
      </c>
      <c r="N963" s="26">
        <f>financials[[#This Row],[Profit]]/financials[[#This Row],[ Sales]]</f>
        <v>0.12280701754385964</v>
      </c>
      <c r="O963" s="7">
        <v>41974</v>
      </c>
      <c r="P963" s="5">
        <v>12</v>
      </c>
      <c r="Q963" s="4" t="str">
        <f>TEXT(financials[[#This Row],[Date]],"MMMM")</f>
        <v>December</v>
      </c>
      <c r="R963" s="5" t="str">
        <f>_xlfn.SWITCH(financials[[#This Row],[Month Name]],"January","Winter","February","Winter","March","Spring","April","Spring","May","Spring","June","Summer","July","Summer","August","Summer","September","Fall","October","Fall","November","Fall","December","Winter")</f>
        <v>Winter</v>
      </c>
      <c r="S963" s="13" t="s">
        <v>15</v>
      </c>
    </row>
    <row r="964" spans="2:19" x14ac:dyDescent="0.25">
      <c r="B964" s="14" t="s">
        <v>10</v>
      </c>
      <c r="C964" s="1" t="s">
        <v>16</v>
      </c>
      <c r="D964" s="4" t="s">
        <v>30</v>
      </c>
      <c r="E964" s="4" t="s">
        <v>35</v>
      </c>
      <c r="F964" s="11">
        <v>1389</v>
      </c>
      <c r="G964" s="9">
        <v>250</v>
      </c>
      <c r="H964" s="9">
        <v>20</v>
      </c>
      <c r="I964" s="9">
        <v>27780</v>
      </c>
      <c r="J964" s="9">
        <v>1389</v>
      </c>
      <c r="K964" s="9">
        <v>26391</v>
      </c>
      <c r="L964" s="9">
        <v>13890</v>
      </c>
      <c r="M964" s="9">
        <v>12501</v>
      </c>
      <c r="N964" s="26">
        <f>financials[[#This Row],[Profit]]/financials[[#This Row],[ Sales]]</f>
        <v>0.47368421052631576</v>
      </c>
      <c r="O964" s="7">
        <v>41548</v>
      </c>
      <c r="P964" s="5">
        <v>10</v>
      </c>
      <c r="Q964" s="4" t="str">
        <f>TEXT(financials[[#This Row],[Date]],"MMMM")</f>
        <v>October</v>
      </c>
      <c r="R964" s="5" t="str">
        <f>_xlfn.SWITCH(financials[[#This Row],[Month Name]],"January","Winter","February","Winter","March","Spring","April","Spring","May","Spring","June","Summer","July","Summer","August","Summer","September","Fall","October","Fall","November","Fall","December","Winter")</f>
        <v>Fall</v>
      </c>
      <c r="S964" s="13" t="s">
        <v>14</v>
      </c>
    </row>
    <row r="965" spans="2:19" x14ac:dyDescent="0.25">
      <c r="B965" s="14" t="s">
        <v>10</v>
      </c>
      <c r="C965" s="1" t="s">
        <v>17</v>
      </c>
      <c r="D965" s="4" t="s">
        <v>30</v>
      </c>
      <c r="E965" s="4" t="s">
        <v>35</v>
      </c>
      <c r="F965" s="11">
        <v>1265</v>
      </c>
      <c r="G965" s="9">
        <v>250</v>
      </c>
      <c r="H965" s="9">
        <v>20</v>
      </c>
      <c r="I965" s="9">
        <v>25300</v>
      </c>
      <c r="J965" s="9">
        <v>1265</v>
      </c>
      <c r="K965" s="9">
        <v>24035</v>
      </c>
      <c r="L965" s="9">
        <v>12650</v>
      </c>
      <c r="M965" s="9">
        <v>11385</v>
      </c>
      <c r="N965" s="26">
        <f>financials[[#This Row],[Profit]]/financials[[#This Row],[ Sales]]</f>
        <v>0.47368421052631576</v>
      </c>
      <c r="O965" s="7">
        <v>41579</v>
      </c>
      <c r="P965" s="5">
        <v>11</v>
      </c>
      <c r="Q965" s="4" t="str">
        <f>TEXT(financials[[#This Row],[Date]],"MMMM")</f>
        <v>November</v>
      </c>
      <c r="R965" s="5" t="str">
        <f>_xlfn.SWITCH(financials[[#This Row],[Month Name]],"January","Winter","February","Winter","March","Spring","April","Spring","May","Spring","June","Summer","July","Summer","August","Summer","September","Fall","October","Fall","November","Fall","December","Winter")</f>
        <v>Fall</v>
      </c>
      <c r="S965" s="13" t="s">
        <v>14</v>
      </c>
    </row>
    <row r="966" spans="2:19" x14ac:dyDescent="0.25">
      <c r="B966" s="14" t="s">
        <v>10</v>
      </c>
      <c r="C966" s="1" t="s">
        <v>19</v>
      </c>
      <c r="D966" s="4" t="s">
        <v>30</v>
      </c>
      <c r="E966" s="4" t="s">
        <v>35</v>
      </c>
      <c r="F966" s="11">
        <v>2297</v>
      </c>
      <c r="G966" s="9">
        <v>250</v>
      </c>
      <c r="H966" s="9">
        <v>20</v>
      </c>
      <c r="I966" s="9">
        <v>45940</v>
      </c>
      <c r="J966" s="9">
        <v>2297</v>
      </c>
      <c r="K966" s="9">
        <v>43643</v>
      </c>
      <c r="L966" s="9">
        <v>22970</v>
      </c>
      <c r="M966" s="9">
        <v>20673</v>
      </c>
      <c r="N966" s="26">
        <f>financials[[#This Row],[Profit]]/financials[[#This Row],[ Sales]]</f>
        <v>0.47368421052631576</v>
      </c>
      <c r="O966" s="7">
        <v>41579</v>
      </c>
      <c r="P966" s="5">
        <v>11</v>
      </c>
      <c r="Q966" s="4" t="str">
        <f>TEXT(financials[[#This Row],[Date]],"MMMM")</f>
        <v>November</v>
      </c>
      <c r="R966" s="5" t="str">
        <f>_xlfn.SWITCH(financials[[#This Row],[Month Name]],"January","Winter","February","Winter","March","Spring","April","Spring","May","Spring","June","Summer","July","Summer","August","Summer","September","Fall","October","Fall","November","Fall","December","Winter")</f>
        <v>Fall</v>
      </c>
      <c r="S966" s="13" t="s">
        <v>14</v>
      </c>
    </row>
    <row r="967" spans="2:19" x14ac:dyDescent="0.25">
      <c r="B967" s="14" t="s">
        <v>10</v>
      </c>
      <c r="C967" s="1" t="s">
        <v>17</v>
      </c>
      <c r="D967" s="4" t="s">
        <v>30</v>
      </c>
      <c r="E967" s="4" t="s">
        <v>35</v>
      </c>
      <c r="F967" s="11">
        <v>2663</v>
      </c>
      <c r="G967" s="9">
        <v>250</v>
      </c>
      <c r="H967" s="9">
        <v>20</v>
      </c>
      <c r="I967" s="9">
        <v>53260</v>
      </c>
      <c r="J967" s="9">
        <v>2663</v>
      </c>
      <c r="K967" s="9">
        <v>50597</v>
      </c>
      <c r="L967" s="9">
        <v>26630</v>
      </c>
      <c r="M967" s="9">
        <v>23967</v>
      </c>
      <c r="N967" s="26">
        <f>financials[[#This Row],[Profit]]/financials[[#This Row],[ Sales]]</f>
        <v>0.47368421052631576</v>
      </c>
      <c r="O967" s="7">
        <v>41974</v>
      </c>
      <c r="P967" s="5">
        <v>12</v>
      </c>
      <c r="Q967" s="4" t="str">
        <f>TEXT(financials[[#This Row],[Date]],"MMMM")</f>
        <v>December</v>
      </c>
      <c r="R967" s="5" t="str">
        <f>_xlfn.SWITCH(financials[[#This Row],[Month Name]],"January","Winter","February","Winter","March","Spring","April","Spring","May","Spring","June","Summer","July","Summer","August","Summer","September","Fall","October","Fall","November","Fall","December","Winter")</f>
        <v>Winter</v>
      </c>
      <c r="S967" s="13" t="s">
        <v>15</v>
      </c>
    </row>
    <row r="968" spans="2:19" x14ac:dyDescent="0.25">
      <c r="B968" s="14" t="s">
        <v>10</v>
      </c>
      <c r="C968" s="1" t="s">
        <v>17</v>
      </c>
      <c r="D968" s="4" t="s">
        <v>30</v>
      </c>
      <c r="E968" s="4" t="s">
        <v>35</v>
      </c>
      <c r="F968" s="11">
        <v>570</v>
      </c>
      <c r="G968" s="9">
        <v>250</v>
      </c>
      <c r="H968" s="9">
        <v>7</v>
      </c>
      <c r="I968" s="9">
        <v>3990</v>
      </c>
      <c r="J968" s="9">
        <v>199.5</v>
      </c>
      <c r="K968" s="9">
        <v>3790.5</v>
      </c>
      <c r="L968" s="9">
        <v>2850</v>
      </c>
      <c r="M968" s="9">
        <v>940.5</v>
      </c>
      <c r="N968" s="26">
        <f>financials[[#This Row],[Profit]]/financials[[#This Row],[ Sales]]</f>
        <v>0.24812030075187969</v>
      </c>
      <c r="O968" s="7">
        <v>41974</v>
      </c>
      <c r="P968" s="5">
        <v>12</v>
      </c>
      <c r="Q968" s="4" t="str">
        <f>TEXT(financials[[#This Row],[Date]],"MMMM")</f>
        <v>December</v>
      </c>
      <c r="R968" s="5" t="str">
        <f>_xlfn.SWITCH(financials[[#This Row],[Month Name]],"January","Winter","February","Winter","March","Spring","April","Spring","May","Spring","June","Summer","July","Summer","August","Summer","September","Fall","October","Fall","November","Fall","December","Winter")</f>
        <v>Winter</v>
      </c>
      <c r="S968" s="13" t="s">
        <v>15</v>
      </c>
    </row>
    <row r="969" spans="2:19" x14ac:dyDescent="0.25">
      <c r="B969" s="14" t="s">
        <v>10</v>
      </c>
      <c r="C969" s="1" t="s">
        <v>18</v>
      </c>
      <c r="D969" s="4" t="s">
        <v>30</v>
      </c>
      <c r="E969" s="4" t="s">
        <v>35</v>
      </c>
      <c r="F969" s="11">
        <v>2487</v>
      </c>
      <c r="G969" s="9">
        <v>250</v>
      </c>
      <c r="H969" s="9">
        <v>7</v>
      </c>
      <c r="I969" s="9">
        <v>17409</v>
      </c>
      <c r="J969" s="9">
        <v>870.45</v>
      </c>
      <c r="K969" s="9">
        <v>16538.55</v>
      </c>
      <c r="L969" s="9">
        <v>12435</v>
      </c>
      <c r="M969" s="9">
        <v>4103.5499999999993</v>
      </c>
      <c r="N969" s="26">
        <f>financials[[#This Row],[Profit]]/financials[[#This Row],[ Sales]]</f>
        <v>0.24812030075187966</v>
      </c>
      <c r="O969" s="7">
        <v>41974</v>
      </c>
      <c r="P969" s="5">
        <v>12</v>
      </c>
      <c r="Q969" s="4" t="str">
        <f>TEXT(financials[[#This Row],[Date]],"MMMM")</f>
        <v>December</v>
      </c>
      <c r="R969" s="5" t="str">
        <f>_xlfn.SWITCH(financials[[#This Row],[Month Name]],"January","Winter","February","Winter","March","Spring","April","Spring","May","Spring","June","Summer","July","Summer","August","Summer","September","Fall","October","Fall","November","Fall","December","Winter")</f>
        <v>Winter</v>
      </c>
      <c r="S969" s="13" t="s">
        <v>15</v>
      </c>
    </row>
    <row r="970" spans="2:19" x14ac:dyDescent="0.25">
      <c r="B970" s="14" t="s">
        <v>10</v>
      </c>
      <c r="C970" s="1" t="s">
        <v>19</v>
      </c>
      <c r="D970" s="4" t="s">
        <v>31</v>
      </c>
      <c r="E970" s="4" t="s">
        <v>35</v>
      </c>
      <c r="F970" s="11">
        <v>1350</v>
      </c>
      <c r="G970" s="9">
        <v>260</v>
      </c>
      <c r="H970" s="9">
        <v>350</v>
      </c>
      <c r="I970" s="9">
        <v>472500</v>
      </c>
      <c r="J970" s="9">
        <v>23625</v>
      </c>
      <c r="K970" s="9">
        <v>448875</v>
      </c>
      <c r="L970" s="9">
        <v>351000</v>
      </c>
      <c r="M970" s="9">
        <v>97875</v>
      </c>
      <c r="N970" s="26">
        <f>financials[[#This Row],[Profit]]/financials[[#This Row],[ Sales]]</f>
        <v>0.21804511278195488</v>
      </c>
      <c r="O970" s="7">
        <v>41671</v>
      </c>
      <c r="P970" s="5">
        <v>2</v>
      </c>
      <c r="Q970" s="4" t="str">
        <f>TEXT(financials[[#This Row],[Date]],"MMMM")</f>
        <v>February</v>
      </c>
      <c r="R970" s="5" t="str">
        <f>_xlfn.SWITCH(financials[[#This Row],[Month Name]],"January","Winter","February","Winter","March","Spring","April","Spring","May","Spring","June","Summer","July","Summer","August","Summer","September","Fall","October","Fall","November","Fall","December","Winter")</f>
        <v>Winter</v>
      </c>
      <c r="S970" s="13" t="s">
        <v>15</v>
      </c>
    </row>
    <row r="971" spans="2:19" x14ac:dyDescent="0.25">
      <c r="B971" s="14" t="s">
        <v>10</v>
      </c>
      <c r="C971" s="1" t="s">
        <v>16</v>
      </c>
      <c r="D971" s="4" t="s">
        <v>31</v>
      </c>
      <c r="E971" s="4" t="s">
        <v>35</v>
      </c>
      <c r="F971" s="11">
        <v>552</v>
      </c>
      <c r="G971" s="9">
        <v>260</v>
      </c>
      <c r="H971" s="9">
        <v>350</v>
      </c>
      <c r="I971" s="9">
        <v>193200</v>
      </c>
      <c r="J971" s="9">
        <v>9660</v>
      </c>
      <c r="K971" s="9">
        <v>183540</v>
      </c>
      <c r="L971" s="9">
        <v>143520</v>
      </c>
      <c r="M971" s="9">
        <v>40020</v>
      </c>
      <c r="N971" s="26">
        <f>financials[[#This Row],[Profit]]/financials[[#This Row],[ Sales]]</f>
        <v>0.21804511278195488</v>
      </c>
      <c r="O971" s="7">
        <v>41852</v>
      </c>
      <c r="P971" s="5">
        <v>8</v>
      </c>
      <c r="Q971" s="4" t="str">
        <f>TEXT(financials[[#This Row],[Date]],"MMMM")</f>
        <v>August</v>
      </c>
      <c r="R971" s="5" t="str">
        <f>_xlfn.SWITCH(financials[[#This Row],[Month Name]],"January","Winter","February","Winter","March","Spring","April","Spring","May","Spring","June","Summer","July","Summer","August","Summer","September","Fall","October","Fall","November","Fall","December","Winter")</f>
        <v>Summer</v>
      </c>
      <c r="S971" s="13" t="s">
        <v>15</v>
      </c>
    </row>
    <row r="972" spans="2:19" x14ac:dyDescent="0.25">
      <c r="B972" s="14" t="s">
        <v>10</v>
      </c>
      <c r="C972" s="1" t="s">
        <v>16</v>
      </c>
      <c r="D972" s="4" t="s">
        <v>31</v>
      </c>
      <c r="E972" s="4" t="s">
        <v>35</v>
      </c>
      <c r="F972" s="11">
        <v>1228</v>
      </c>
      <c r="G972" s="9">
        <v>260</v>
      </c>
      <c r="H972" s="9">
        <v>350</v>
      </c>
      <c r="I972" s="9">
        <v>429800</v>
      </c>
      <c r="J972" s="9">
        <v>21490</v>
      </c>
      <c r="K972" s="9">
        <v>408310</v>
      </c>
      <c r="L972" s="9">
        <v>319280</v>
      </c>
      <c r="M972" s="9">
        <v>89030</v>
      </c>
      <c r="N972" s="26">
        <f>financials[[#This Row],[Profit]]/financials[[#This Row],[ Sales]]</f>
        <v>0.21804511278195488</v>
      </c>
      <c r="O972" s="7">
        <v>41548</v>
      </c>
      <c r="P972" s="5">
        <v>10</v>
      </c>
      <c r="Q972" s="4" t="str">
        <f>TEXT(financials[[#This Row],[Date]],"MMMM")</f>
        <v>October</v>
      </c>
      <c r="R972" s="5" t="str">
        <f>_xlfn.SWITCH(financials[[#This Row],[Month Name]],"January","Winter","February","Winter","March","Spring","April","Spring","May","Spring","June","Summer","July","Summer","August","Summer","September","Fall","October","Fall","November","Fall","December","Winter")</f>
        <v>Fall</v>
      </c>
      <c r="S972" s="13" t="s">
        <v>14</v>
      </c>
    </row>
    <row r="973" spans="2:19" x14ac:dyDescent="0.25">
      <c r="B973" s="14" t="s">
        <v>7</v>
      </c>
      <c r="C973" s="1" t="s">
        <v>19</v>
      </c>
      <c r="D973" s="4" t="s">
        <v>31</v>
      </c>
      <c r="E973" s="4" t="s">
        <v>35</v>
      </c>
      <c r="F973" s="11">
        <v>1250</v>
      </c>
      <c r="G973" s="9">
        <v>260</v>
      </c>
      <c r="H973" s="9">
        <v>300</v>
      </c>
      <c r="I973" s="9">
        <v>375000</v>
      </c>
      <c r="J973" s="9">
        <v>18750</v>
      </c>
      <c r="K973" s="9">
        <v>356250</v>
      </c>
      <c r="L973" s="9">
        <v>312500</v>
      </c>
      <c r="M973" s="9">
        <v>43750</v>
      </c>
      <c r="N973" s="26">
        <f>financials[[#This Row],[Profit]]/financials[[#This Row],[ Sales]]</f>
        <v>0.12280701754385964</v>
      </c>
      <c r="O973" s="7">
        <v>41974</v>
      </c>
      <c r="P973" s="5">
        <v>12</v>
      </c>
      <c r="Q973" s="4" t="str">
        <f>TEXT(financials[[#This Row],[Date]],"MMMM")</f>
        <v>December</v>
      </c>
      <c r="R973" s="5" t="str">
        <f>_xlfn.SWITCH(financials[[#This Row],[Month Name]],"January","Winter","February","Winter","March","Spring","April","Spring","May","Spring","June","Summer","July","Summer","August","Summer","September","Fall","October","Fall","November","Fall","December","Winter")</f>
        <v>Winter</v>
      </c>
      <c r="S973" s="13" t="s">
        <v>15</v>
      </c>
    </row>
    <row r="974" spans="2:19" x14ac:dyDescent="0.25">
      <c r="B974" s="14" t="s">
        <v>8</v>
      </c>
      <c r="C974" s="1" t="s">
        <v>18</v>
      </c>
      <c r="D974" s="4" t="s">
        <v>28</v>
      </c>
      <c r="E974" s="4" t="s">
        <v>35</v>
      </c>
      <c r="F974" s="11">
        <v>3801</v>
      </c>
      <c r="G974" s="9">
        <v>10</v>
      </c>
      <c r="H974" s="9">
        <v>15</v>
      </c>
      <c r="I974" s="9">
        <v>57015</v>
      </c>
      <c r="J974" s="9">
        <v>3420.8999999999996</v>
      </c>
      <c r="K974" s="9">
        <v>53594.100000000006</v>
      </c>
      <c r="L974" s="9">
        <v>38010</v>
      </c>
      <c r="M974" s="9">
        <v>15584.100000000002</v>
      </c>
      <c r="N974" s="26">
        <f>financials[[#This Row],[Profit]]/financials[[#This Row],[ Sales]]</f>
        <v>0.29078014184397166</v>
      </c>
      <c r="O974" s="7">
        <v>41730</v>
      </c>
      <c r="P974" s="5">
        <v>4</v>
      </c>
      <c r="Q974" s="4" t="str">
        <f>TEXT(financials[[#This Row],[Date]],"MMMM")</f>
        <v>April</v>
      </c>
      <c r="R974" s="5" t="str">
        <f>_xlfn.SWITCH(financials[[#This Row],[Month Name]],"January","Winter","February","Winter","March","Spring","April","Spring","May","Spring","June","Summer","July","Summer","August","Summer","September","Fall","October","Fall","November","Fall","December","Winter")</f>
        <v>Spring</v>
      </c>
      <c r="S974" s="13" t="s">
        <v>15</v>
      </c>
    </row>
    <row r="975" spans="2:19" x14ac:dyDescent="0.25">
      <c r="B975" s="14" t="s">
        <v>10</v>
      </c>
      <c r="C975" s="1" t="s">
        <v>17</v>
      </c>
      <c r="D975" s="4" t="s">
        <v>26</v>
      </c>
      <c r="E975" s="4" t="s">
        <v>35</v>
      </c>
      <c r="F975" s="11">
        <v>1117.5</v>
      </c>
      <c r="G975" s="9">
        <v>3</v>
      </c>
      <c r="H975" s="9">
        <v>20</v>
      </c>
      <c r="I975" s="9">
        <v>22350</v>
      </c>
      <c r="J975" s="9">
        <v>1341</v>
      </c>
      <c r="K975" s="9">
        <v>21009</v>
      </c>
      <c r="L975" s="9">
        <v>11175</v>
      </c>
      <c r="M975" s="9">
        <v>9834</v>
      </c>
      <c r="N975" s="26">
        <f>financials[[#This Row],[Profit]]/financials[[#This Row],[ Sales]]</f>
        <v>0.46808510638297873</v>
      </c>
      <c r="O975" s="7">
        <v>41640</v>
      </c>
      <c r="P975" s="5">
        <v>1</v>
      </c>
      <c r="Q975" s="4" t="str">
        <f>TEXT(financials[[#This Row],[Date]],"MMMM")</f>
        <v>January</v>
      </c>
      <c r="R975" s="5" t="str">
        <f>_xlfn.SWITCH(financials[[#This Row],[Month Name]],"January","Winter","February","Winter","March","Spring","April","Spring","May","Spring","June","Summer","July","Summer","August","Summer","September","Fall","October","Fall","November","Fall","December","Winter")</f>
        <v>Winter</v>
      </c>
      <c r="S975" s="13" t="s">
        <v>15</v>
      </c>
    </row>
    <row r="976" spans="2:19" x14ac:dyDescent="0.25">
      <c r="B976" s="14" t="s">
        <v>8</v>
      </c>
      <c r="C976" s="1" t="s">
        <v>16</v>
      </c>
      <c r="D976" s="4" t="s">
        <v>26</v>
      </c>
      <c r="E976" s="4" t="s">
        <v>35</v>
      </c>
      <c r="F976" s="11">
        <v>2844</v>
      </c>
      <c r="G976" s="9">
        <v>3</v>
      </c>
      <c r="H976" s="9">
        <v>15</v>
      </c>
      <c r="I976" s="9">
        <v>42660</v>
      </c>
      <c r="J976" s="9">
        <v>2559.6</v>
      </c>
      <c r="K976" s="9">
        <v>40100.400000000001</v>
      </c>
      <c r="L976" s="9">
        <v>28440</v>
      </c>
      <c r="M976" s="9">
        <v>11660.400000000001</v>
      </c>
      <c r="N976" s="26">
        <f>financials[[#This Row],[Profit]]/financials[[#This Row],[ Sales]]</f>
        <v>0.29078014184397166</v>
      </c>
      <c r="O976" s="7">
        <v>41791</v>
      </c>
      <c r="P976" s="5">
        <v>6</v>
      </c>
      <c r="Q976" s="4" t="str">
        <f>TEXT(financials[[#This Row],[Date]],"MMMM")</f>
        <v>June</v>
      </c>
      <c r="R976" s="5" t="str">
        <f>_xlfn.SWITCH(financials[[#This Row],[Month Name]],"January","Winter","February","Winter","March","Spring","April","Spring","May","Spring","June","Summer","July","Summer","August","Summer","September","Fall","October","Fall","November","Fall","December","Winter")</f>
        <v>Summer</v>
      </c>
      <c r="S976" s="13" t="s">
        <v>15</v>
      </c>
    </row>
    <row r="977" spans="2:19" x14ac:dyDescent="0.25">
      <c r="B977" s="14" t="s">
        <v>11</v>
      </c>
      <c r="C977" s="1" t="s">
        <v>20</v>
      </c>
      <c r="D977" s="4" t="s">
        <v>26</v>
      </c>
      <c r="E977" s="4" t="s">
        <v>35</v>
      </c>
      <c r="F977" s="11">
        <v>562</v>
      </c>
      <c r="G977" s="9">
        <v>3</v>
      </c>
      <c r="H977" s="9">
        <v>12</v>
      </c>
      <c r="I977" s="9">
        <v>6744</v>
      </c>
      <c r="J977" s="9">
        <v>404.64</v>
      </c>
      <c r="K977" s="9">
        <v>6339.36</v>
      </c>
      <c r="L977" s="9">
        <v>1686</v>
      </c>
      <c r="M977" s="9">
        <v>4653.3599999999997</v>
      </c>
      <c r="N977" s="26">
        <f>financials[[#This Row],[Profit]]/financials[[#This Row],[ Sales]]</f>
        <v>0.73404255319148937</v>
      </c>
      <c r="O977" s="7">
        <v>41883</v>
      </c>
      <c r="P977" s="5">
        <v>9</v>
      </c>
      <c r="Q977" s="4" t="str">
        <f>TEXT(financials[[#This Row],[Date]],"MMMM")</f>
        <v>September</v>
      </c>
      <c r="R977" s="5" t="str">
        <f>_xlfn.SWITCH(financials[[#This Row],[Month Name]],"January","Winter","February","Winter","March","Spring","April","Spring","May","Spring","June","Summer","July","Summer","August","Summer","September","Fall","October","Fall","November","Fall","December","Winter")</f>
        <v>Fall</v>
      </c>
      <c r="S977" s="13" t="s">
        <v>15</v>
      </c>
    </row>
    <row r="978" spans="2:19" x14ac:dyDescent="0.25">
      <c r="B978" s="14" t="s">
        <v>11</v>
      </c>
      <c r="C978" s="1" t="s">
        <v>16</v>
      </c>
      <c r="D978" s="4" t="s">
        <v>26</v>
      </c>
      <c r="E978" s="4" t="s">
        <v>35</v>
      </c>
      <c r="F978" s="11">
        <v>2299</v>
      </c>
      <c r="G978" s="9">
        <v>3</v>
      </c>
      <c r="H978" s="9">
        <v>12</v>
      </c>
      <c r="I978" s="9">
        <v>27588</v>
      </c>
      <c r="J978" s="9">
        <v>1655.28</v>
      </c>
      <c r="K978" s="9">
        <v>25932.720000000001</v>
      </c>
      <c r="L978" s="9">
        <v>6897</v>
      </c>
      <c r="M978" s="9">
        <v>19035.72</v>
      </c>
      <c r="N978" s="26">
        <f>financials[[#This Row],[Profit]]/financials[[#This Row],[ Sales]]</f>
        <v>0.73404255319148937</v>
      </c>
      <c r="O978" s="7">
        <v>41548</v>
      </c>
      <c r="P978" s="5">
        <v>10</v>
      </c>
      <c r="Q978" s="4" t="str">
        <f>TEXT(financials[[#This Row],[Date]],"MMMM")</f>
        <v>October</v>
      </c>
      <c r="R978" s="5" t="str">
        <f>_xlfn.SWITCH(financials[[#This Row],[Month Name]],"January","Winter","February","Winter","March","Spring","April","Spring","May","Spring","June","Summer","July","Summer","August","Summer","September","Fall","October","Fall","November","Fall","December","Winter")</f>
        <v>Fall</v>
      </c>
      <c r="S978" s="13" t="s">
        <v>14</v>
      </c>
    </row>
    <row r="979" spans="2:19" x14ac:dyDescent="0.25">
      <c r="B979" s="14" t="s">
        <v>8</v>
      </c>
      <c r="C979" s="1" t="s">
        <v>17</v>
      </c>
      <c r="D979" s="4" t="s">
        <v>26</v>
      </c>
      <c r="E979" s="4" t="s">
        <v>35</v>
      </c>
      <c r="F979" s="11">
        <v>2030</v>
      </c>
      <c r="G979" s="9">
        <v>3</v>
      </c>
      <c r="H979" s="9">
        <v>15</v>
      </c>
      <c r="I979" s="9">
        <v>30450</v>
      </c>
      <c r="J979" s="9">
        <v>1827</v>
      </c>
      <c r="K979" s="9">
        <v>28623</v>
      </c>
      <c r="L979" s="9">
        <v>20300</v>
      </c>
      <c r="M979" s="9">
        <v>8323</v>
      </c>
      <c r="N979" s="26">
        <f>financials[[#This Row],[Profit]]/financials[[#This Row],[ Sales]]</f>
        <v>0.29078014184397161</v>
      </c>
      <c r="O979" s="7">
        <v>41944</v>
      </c>
      <c r="P979" s="5">
        <v>11</v>
      </c>
      <c r="Q979" s="4" t="str">
        <f>TEXT(financials[[#This Row],[Date]],"MMMM")</f>
        <v>November</v>
      </c>
      <c r="R979" s="5" t="str">
        <f>_xlfn.SWITCH(financials[[#This Row],[Month Name]],"January","Winter","February","Winter","March","Spring","April","Spring","May","Spring","June","Summer","July","Summer","August","Summer","September","Fall","October","Fall","November","Fall","December","Winter")</f>
        <v>Fall</v>
      </c>
      <c r="S979" s="13" t="s">
        <v>15</v>
      </c>
    </row>
    <row r="980" spans="2:19" x14ac:dyDescent="0.25">
      <c r="B980" s="14" t="s">
        <v>10</v>
      </c>
      <c r="C980" s="1" t="s">
        <v>17</v>
      </c>
      <c r="D980" s="4" t="s">
        <v>26</v>
      </c>
      <c r="E980" s="4" t="s">
        <v>35</v>
      </c>
      <c r="F980" s="11">
        <v>263</v>
      </c>
      <c r="G980" s="9">
        <v>3</v>
      </c>
      <c r="H980" s="9">
        <v>7</v>
      </c>
      <c r="I980" s="9">
        <v>1841</v>
      </c>
      <c r="J980" s="9">
        <v>110.46</v>
      </c>
      <c r="K980" s="9">
        <v>1730.54</v>
      </c>
      <c r="L980" s="9">
        <v>1315</v>
      </c>
      <c r="M980" s="9">
        <v>415.53999999999996</v>
      </c>
      <c r="N980" s="26">
        <f>financials[[#This Row],[Profit]]/financials[[#This Row],[ Sales]]</f>
        <v>0.24012158054711244</v>
      </c>
      <c r="O980" s="7">
        <v>41579</v>
      </c>
      <c r="P980" s="5">
        <v>11</v>
      </c>
      <c r="Q980" s="4" t="str">
        <f>TEXT(financials[[#This Row],[Date]],"MMMM")</f>
        <v>November</v>
      </c>
      <c r="R980" s="5" t="str">
        <f>_xlfn.SWITCH(financials[[#This Row],[Month Name]],"January","Winter","February","Winter","March","Spring","April","Spring","May","Spring","June","Summer","July","Summer","August","Summer","September","Fall","October","Fall","November","Fall","December","Winter")</f>
        <v>Fall</v>
      </c>
      <c r="S980" s="13" t="s">
        <v>14</v>
      </c>
    </row>
    <row r="981" spans="2:19" x14ac:dyDescent="0.25">
      <c r="B981" s="14" t="s">
        <v>9</v>
      </c>
      <c r="C981" s="1" t="s">
        <v>19</v>
      </c>
      <c r="D981" s="4" t="s">
        <v>26</v>
      </c>
      <c r="E981" s="4" t="s">
        <v>35</v>
      </c>
      <c r="F981" s="11">
        <v>887</v>
      </c>
      <c r="G981" s="9">
        <v>3</v>
      </c>
      <c r="H981" s="9">
        <v>125</v>
      </c>
      <c r="I981" s="9">
        <v>110875</v>
      </c>
      <c r="J981" s="9">
        <v>6652.5</v>
      </c>
      <c r="K981" s="9">
        <v>104222.5</v>
      </c>
      <c r="L981" s="9">
        <v>106440</v>
      </c>
      <c r="M981" s="9">
        <v>-2217.5</v>
      </c>
      <c r="N981" s="26">
        <f>financials[[#This Row],[Profit]]/financials[[#This Row],[ Sales]]</f>
        <v>-2.1276595744680851E-2</v>
      </c>
      <c r="O981" s="7">
        <v>41609</v>
      </c>
      <c r="P981" s="5">
        <v>12</v>
      </c>
      <c r="Q981" s="4" t="str">
        <f>TEXT(financials[[#This Row],[Date]],"MMMM")</f>
        <v>December</v>
      </c>
      <c r="R981" s="5" t="str">
        <f>_xlfn.SWITCH(financials[[#This Row],[Month Name]],"January","Winter","February","Winter","March","Spring","April","Spring","May","Spring","June","Summer","July","Summer","August","Summer","September","Fall","October","Fall","November","Fall","December","Winter")</f>
        <v>Winter</v>
      </c>
      <c r="S981" s="13" t="s">
        <v>14</v>
      </c>
    </row>
    <row r="982" spans="2:19" x14ac:dyDescent="0.25">
      <c r="B982" s="14" t="s">
        <v>10</v>
      </c>
      <c r="C982" s="1" t="s">
        <v>20</v>
      </c>
      <c r="D982" s="4" t="s">
        <v>27</v>
      </c>
      <c r="E982" s="4" t="s">
        <v>35</v>
      </c>
      <c r="F982" s="11">
        <v>980</v>
      </c>
      <c r="G982" s="9">
        <v>5</v>
      </c>
      <c r="H982" s="9">
        <v>350</v>
      </c>
      <c r="I982" s="9">
        <v>343000</v>
      </c>
      <c r="J982" s="9">
        <v>20580</v>
      </c>
      <c r="K982" s="9">
        <v>322420</v>
      </c>
      <c r="L982" s="9">
        <v>254800</v>
      </c>
      <c r="M982" s="9">
        <v>67620</v>
      </c>
      <c r="N982" s="26">
        <f>financials[[#This Row],[Profit]]/financials[[#This Row],[ Sales]]</f>
        <v>0.20972644376899696</v>
      </c>
      <c r="O982" s="7">
        <v>41730</v>
      </c>
      <c r="P982" s="5">
        <v>4</v>
      </c>
      <c r="Q982" s="4" t="str">
        <f>TEXT(financials[[#This Row],[Date]],"MMMM")</f>
        <v>April</v>
      </c>
      <c r="R982" s="5" t="str">
        <f>_xlfn.SWITCH(financials[[#This Row],[Month Name]],"January","Winter","February","Winter","March","Spring","April","Spring","May","Spring","June","Summer","July","Summer","August","Summer","September","Fall","October","Fall","November","Fall","December","Winter")</f>
        <v>Spring</v>
      </c>
      <c r="S982" s="13" t="s">
        <v>15</v>
      </c>
    </row>
    <row r="983" spans="2:19" x14ac:dyDescent="0.25">
      <c r="B983" s="14" t="s">
        <v>10</v>
      </c>
      <c r="C983" s="1" t="s">
        <v>19</v>
      </c>
      <c r="D983" s="4" t="s">
        <v>27</v>
      </c>
      <c r="E983" s="4" t="s">
        <v>35</v>
      </c>
      <c r="F983" s="11">
        <v>1460</v>
      </c>
      <c r="G983" s="9">
        <v>5</v>
      </c>
      <c r="H983" s="9">
        <v>350</v>
      </c>
      <c r="I983" s="9">
        <v>511000</v>
      </c>
      <c r="J983" s="9">
        <v>30660</v>
      </c>
      <c r="K983" s="9">
        <v>480340</v>
      </c>
      <c r="L983" s="9">
        <v>379600</v>
      </c>
      <c r="M983" s="9">
        <v>100740</v>
      </c>
      <c r="N983" s="26">
        <f>financials[[#This Row],[Profit]]/financials[[#This Row],[ Sales]]</f>
        <v>0.20972644376899696</v>
      </c>
      <c r="O983" s="7">
        <v>41760</v>
      </c>
      <c r="P983" s="5">
        <v>5</v>
      </c>
      <c r="Q983" s="4" t="str">
        <f>TEXT(financials[[#This Row],[Date]],"MMMM")</f>
        <v>May</v>
      </c>
      <c r="R983" s="5" t="str">
        <f>_xlfn.SWITCH(financials[[#This Row],[Month Name]],"January","Winter","February","Winter","March","Spring","April","Spring","May","Spring","June","Summer","July","Summer","August","Summer","September","Fall","October","Fall","November","Fall","December","Winter")</f>
        <v>Spring</v>
      </c>
      <c r="S983" s="13" t="s">
        <v>15</v>
      </c>
    </row>
    <row r="984" spans="2:19" x14ac:dyDescent="0.25">
      <c r="B984" s="14" t="s">
        <v>10</v>
      </c>
      <c r="C984" s="1" t="s">
        <v>18</v>
      </c>
      <c r="D984" s="4" t="s">
        <v>27</v>
      </c>
      <c r="E984" s="4" t="s">
        <v>35</v>
      </c>
      <c r="F984" s="11">
        <v>1403</v>
      </c>
      <c r="G984" s="9">
        <v>5</v>
      </c>
      <c r="H984" s="9">
        <v>7</v>
      </c>
      <c r="I984" s="9">
        <v>9821</v>
      </c>
      <c r="J984" s="9">
        <v>589.26</v>
      </c>
      <c r="K984" s="9">
        <v>9231.74</v>
      </c>
      <c r="L984" s="9">
        <v>7015</v>
      </c>
      <c r="M984" s="9">
        <v>2216.7399999999998</v>
      </c>
      <c r="N984" s="26">
        <f>financials[[#This Row],[Profit]]/financials[[#This Row],[ Sales]]</f>
        <v>0.24012158054711244</v>
      </c>
      <c r="O984" s="7">
        <v>41548</v>
      </c>
      <c r="P984" s="5">
        <v>10</v>
      </c>
      <c r="Q984" s="4" t="str">
        <f>TEXT(financials[[#This Row],[Date]],"MMMM")</f>
        <v>October</v>
      </c>
      <c r="R984" s="5" t="str">
        <f>_xlfn.SWITCH(financials[[#This Row],[Month Name]],"January","Winter","February","Winter","March","Spring","April","Spring","May","Spring","June","Summer","July","Summer","August","Summer","September","Fall","October","Fall","November","Fall","December","Winter")</f>
        <v>Fall</v>
      </c>
      <c r="S984" s="13" t="s">
        <v>14</v>
      </c>
    </row>
    <row r="985" spans="2:19" x14ac:dyDescent="0.25">
      <c r="B985" s="14" t="s">
        <v>11</v>
      </c>
      <c r="C985" s="1" t="s">
        <v>17</v>
      </c>
      <c r="D985" s="4" t="s">
        <v>27</v>
      </c>
      <c r="E985" s="4" t="s">
        <v>35</v>
      </c>
      <c r="F985" s="11">
        <v>2723</v>
      </c>
      <c r="G985" s="9">
        <v>5</v>
      </c>
      <c r="H985" s="9">
        <v>12</v>
      </c>
      <c r="I985" s="9">
        <v>32676</v>
      </c>
      <c r="J985" s="9">
        <v>1960.56</v>
      </c>
      <c r="K985" s="9">
        <v>30715.439999999999</v>
      </c>
      <c r="L985" s="9">
        <v>8169</v>
      </c>
      <c r="M985" s="9">
        <v>22546.44</v>
      </c>
      <c r="N985" s="26">
        <f>financials[[#This Row],[Profit]]/financials[[#This Row],[ Sales]]</f>
        <v>0.73404255319148937</v>
      </c>
      <c r="O985" s="7">
        <v>41944</v>
      </c>
      <c r="P985" s="5">
        <v>11</v>
      </c>
      <c r="Q985" s="4" t="str">
        <f>TEXT(financials[[#This Row],[Date]],"MMMM")</f>
        <v>November</v>
      </c>
      <c r="R985" s="5" t="str">
        <f>_xlfn.SWITCH(financials[[#This Row],[Month Name]],"January","Winter","February","Winter","March","Spring","April","Spring","May","Spring","June","Summer","July","Summer","August","Summer","September","Fall","October","Fall","November","Fall","December","Winter")</f>
        <v>Fall</v>
      </c>
      <c r="S985" s="13" t="s">
        <v>15</v>
      </c>
    </row>
    <row r="986" spans="2:19" x14ac:dyDescent="0.25">
      <c r="B986" s="14" t="s">
        <v>10</v>
      </c>
      <c r="C986" s="1" t="s">
        <v>18</v>
      </c>
      <c r="D986" s="4" t="s">
        <v>28</v>
      </c>
      <c r="E986" s="4" t="s">
        <v>35</v>
      </c>
      <c r="F986" s="11">
        <v>1496</v>
      </c>
      <c r="G986" s="9">
        <v>10</v>
      </c>
      <c r="H986" s="9">
        <v>350</v>
      </c>
      <c r="I986" s="9">
        <v>523600</v>
      </c>
      <c r="J986" s="9">
        <v>31416</v>
      </c>
      <c r="K986" s="9">
        <v>492184</v>
      </c>
      <c r="L986" s="9">
        <v>388960</v>
      </c>
      <c r="M986" s="9">
        <v>103224</v>
      </c>
      <c r="N986" s="26">
        <f>financials[[#This Row],[Profit]]/financials[[#This Row],[ Sales]]</f>
        <v>0.20972644376899696</v>
      </c>
      <c r="O986" s="7">
        <v>41791</v>
      </c>
      <c r="P986" s="5">
        <v>6</v>
      </c>
      <c r="Q986" s="4" t="str">
        <f>TEXT(financials[[#This Row],[Date]],"MMMM")</f>
        <v>June</v>
      </c>
      <c r="R986" s="5" t="str">
        <f>_xlfn.SWITCH(financials[[#This Row],[Month Name]],"January","Winter","February","Winter","March","Spring","April","Spring","May","Spring","June","Summer","July","Summer","August","Summer","September","Fall","October","Fall","November","Fall","December","Winter")</f>
        <v>Summer</v>
      </c>
      <c r="S986" s="13" t="s">
        <v>15</v>
      </c>
    </row>
    <row r="987" spans="2:19" x14ac:dyDescent="0.25">
      <c r="B987" s="14" t="s">
        <v>11</v>
      </c>
      <c r="C987" s="1" t="s">
        <v>16</v>
      </c>
      <c r="D987" s="4" t="s">
        <v>28</v>
      </c>
      <c r="E987" s="4" t="s">
        <v>35</v>
      </c>
      <c r="F987" s="11">
        <v>2299</v>
      </c>
      <c r="G987" s="9">
        <v>10</v>
      </c>
      <c r="H987" s="9">
        <v>12</v>
      </c>
      <c r="I987" s="9">
        <v>27588</v>
      </c>
      <c r="J987" s="9">
        <v>1655.28</v>
      </c>
      <c r="K987" s="9">
        <v>25932.720000000001</v>
      </c>
      <c r="L987" s="9">
        <v>6897</v>
      </c>
      <c r="M987" s="9">
        <v>19035.72</v>
      </c>
      <c r="N987" s="26">
        <f>financials[[#This Row],[Profit]]/financials[[#This Row],[ Sales]]</f>
        <v>0.73404255319148937</v>
      </c>
      <c r="O987" s="7">
        <v>41548</v>
      </c>
      <c r="P987" s="5">
        <v>10</v>
      </c>
      <c r="Q987" s="4" t="str">
        <f>TEXT(financials[[#This Row],[Date]],"MMMM")</f>
        <v>October</v>
      </c>
      <c r="R987" s="5" t="str">
        <f>_xlfn.SWITCH(financials[[#This Row],[Month Name]],"January","Winter","February","Winter","March","Spring","April","Spring","May","Spring","June","Summer","July","Summer","August","Summer","September","Fall","October","Fall","November","Fall","December","Winter")</f>
        <v>Fall</v>
      </c>
      <c r="S987" s="13" t="s">
        <v>14</v>
      </c>
    </row>
    <row r="988" spans="2:19" x14ac:dyDescent="0.25">
      <c r="B988" s="14" t="s">
        <v>10</v>
      </c>
      <c r="C988" s="1" t="s">
        <v>17</v>
      </c>
      <c r="D988" s="4" t="s">
        <v>28</v>
      </c>
      <c r="E988" s="4" t="s">
        <v>35</v>
      </c>
      <c r="F988" s="11">
        <v>727</v>
      </c>
      <c r="G988" s="9">
        <v>10</v>
      </c>
      <c r="H988" s="9">
        <v>350</v>
      </c>
      <c r="I988" s="9">
        <v>254450</v>
      </c>
      <c r="J988" s="9">
        <v>15267</v>
      </c>
      <c r="K988" s="9">
        <v>239183</v>
      </c>
      <c r="L988" s="9">
        <v>189020</v>
      </c>
      <c r="M988" s="9">
        <v>50163</v>
      </c>
      <c r="N988" s="26">
        <f>financials[[#This Row],[Profit]]/financials[[#This Row],[ Sales]]</f>
        <v>0.20972644376899696</v>
      </c>
      <c r="O988" s="7">
        <v>41548</v>
      </c>
      <c r="P988" s="5">
        <v>10</v>
      </c>
      <c r="Q988" s="4" t="str">
        <f>TEXT(financials[[#This Row],[Date]],"MMMM")</f>
        <v>October</v>
      </c>
      <c r="R988" s="5" t="str">
        <f>_xlfn.SWITCH(financials[[#This Row],[Month Name]],"January","Winter","February","Winter","March","Spring","April","Spring","May","Spring","June","Summer","July","Summer","August","Summer","September","Fall","October","Fall","November","Fall","December","Winter")</f>
        <v>Fall</v>
      </c>
      <c r="S988" s="13" t="s">
        <v>14</v>
      </c>
    </row>
    <row r="989" spans="2:19" x14ac:dyDescent="0.25">
      <c r="B989" s="14" t="s">
        <v>9</v>
      </c>
      <c r="C989" s="1" t="s">
        <v>16</v>
      </c>
      <c r="D989" s="4" t="s">
        <v>29</v>
      </c>
      <c r="E989" s="4" t="s">
        <v>35</v>
      </c>
      <c r="F989" s="11">
        <v>952</v>
      </c>
      <c r="G989" s="9">
        <v>120</v>
      </c>
      <c r="H989" s="9">
        <v>125</v>
      </c>
      <c r="I989" s="9">
        <v>119000</v>
      </c>
      <c r="J989" s="9">
        <v>7140</v>
      </c>
      <c r="K989" s="9">
        <v>111860</v>
      </c>
      <c r="L989" s="9">
        <v>114240</v>
      </c>
      <c r="M989" s="9">
        <v>-2380</v>
      </c>
      <c r="N989" s="26">
        <f>financials[[#This Row],[Profit]]/financials[[#This Row],[ Sales]]</f>
        <v>-2.1276595744680851E-2</v>
      </c>
      <c r="O989" s="7">
        <v>41671</v>
      </c>
      <c r="P989" s="5">
        <v>2</v>
      </c>
      <c r="Q989" s="4" t="str">
        <f>TEXT(financials[[#This Row],[Date]],"MMMM")</f>
        <v>February</v>
      </c>
      <c r="R989" s="5" t="str">
        <f>_xlfn.SWITCH(financials[[#This Row],[Month Name]],"January","Winter","February","Winter","March","Spring","April","Spring","May","Spring","June","Summer","July","Summer","August","Summer","September","Fall","October","Fall","November","Fall","December","Winter")</f>
        <v>Winter</v>
      </c>
      <c r="S989" s="13" t="s">
        <v>15</v>
      </c>
    </row>
    <row r="990" spans="2:19" x14ac:dyDescent="0.25">
      <c r="B990" s="14" t="s">
        <v>9</v>
      </c>
      <c r="C990" s="1" t="s">
        <v>17</v>
      </c>
      <c r="D990" s="4" t="s">
        <v>29</v>
      </c>
      <c r="E990" s="4" t="s">
        <v>35</v>
      </c>
      <c r="F990" s="11">
        <v>2755</v>
      </c>
      <c r="G990" s="9">
        <v>120</v>
      </c>
      <c r="H990" s="9">
        <v>125</v>
      </c>
      <c r="I990" s="9">
        <v>344375</v>
      </c>
      <c r="J990" s="9">
        <v>20662.5</v>
      </c>
      <c r="K990" s="9">
        <v>323712.5</v>
      </c>
      <c r="L990" s="9">
        <v>330600</v>
      </c>
      <c r="M990" s="9">
        <v>-6887.5</v>
      </c>
      <c r="N990" s="26">
        <f>financials[[#This Row],[Profit]]/financials[[#This Row],[ Sales]]</f>
        <v>-2.1276595744680851E-2</v>
      </c>
      <c r="O990" s="7">
        <v>41671</v>
      </c>
      <c r="P990" s="5">
        <v>2</v>
      </c>
      <c r="Q990" s="4" t="str">
        <f>TEXT(financials[[#This Row],[Date]],"MMMM")</f>
        <v>February</v>
      </c>
      <c r="R990" s="5" t="str">
        <f>_xlfn.SWITCH(financials[[#This Row],[Month Name]],"January","Winter","February","Winter","March","Spring","April","Spring","May","Spring","June","Summer","July","Summer","August","Summer","September","Fall","October","Fall","November","Fall","December","Winter")</f>
        <v>Winter</v>
      </c>
      <c r="S990" s="13" t="s">
        <v>15</v>
      </c>
    </row>
    <row r="991" spans="2:19" x14ac:dyDescent="0.25">
      <c r="B991" s="14" t="s">
        <v>8</v>
      </c>
      <c r="C991" s="1" t="s">
        <v>19</v>
      </c>
      <c r="D991" s="4" t="s">
        <v>29</v>
      </c>
      <c r="E991" s="4" t="s">
        <v>35</v>
      </c>
      <c r="F991" s="11">
        <v>1530</v>
      </c>
      <c r="G991" s="9">
        <v>120</v>
      </c>
      <c r="H991" s="9">
        <v>15</v>
      </c>
      <c r="I991" s="9">
        <v>22950</v>
      </c>
      <c r="J991" s="9">
        <v>1377</v>
      </c>
      <c r="K991" s="9">
        <v>21573</v>
      </c>
      <c r="L991" s="9">
        <v>15300</v>
      </c>
      <c r="M991" s="9">
        <v>6273</v>
      </c>
      <c r="N991" s="26">
        <f>financials[[#This Row],[Profit]]/financials[[#This Row],[ Sales]]</f>
        <v>0.29078014184397161</v>
      </c>
      <c r="O991" s="7">
        <v>41760</v>
      </c>
      <c r="P991" s="5">
        <v>5</v>
      </c>
      <c r="Q991" s="4" t="str">
        <f>TEXT(financials[[#This Row],[Date]],"MMMM")</f>
        <v>May</v>
      </c>
      <c r="R991" s="5" t="str">
        <f>_xlfn.SWITCH(financials[[#This Row],[Month Name]],"January","Winter","February","Winter","March","Spring","April","Spring","May","Spring","June","Summer","July","Summer","August","Summer","September","Fall","October","Fall","November","Fall","December","Winter")</f>
        <v>Spring</v>
      </c>
      <c r="S991" s="13" t="s">
        <v>15</v>
      </c>
    </row>
    <row r="992" spans="2:19" x14ac:dyDescent="0.25">
      <c r="B992" s="14" t="s">
        <v>10</v>
      </c>
      <c r="C992" s="1" t="s">
        <v>18</v>
      </c>
      <c r="D992" s="4" t="s">
        <v>29</v>
      </c>
      <c r="E992" s="4" t="s">
        <v>35</v>
      </c>
      <c r="F992" s="11">
        <v>1496</v>
      </c>
      <c r="G992" s="9">
        <v>120</v>
      </c>
      <c r="H992" s="9">
        <v>350</v>
      </c>
      <c r="I992" s="9">
        <v>523600</v>
      </c>
      <c r="J992" s="9">
        <v>31416</v>
      </c>
      <c r="K992" s="9">
        <v>492184</v>
      </c>
      <c r="L992" s="9">
        <v>388960</v>
      </c>
      <c r="M992" s="9">
        <v>103224</v>
      </c>
      <c r="N992" s="26">
        <f>financials[[#This Row],[Profit]]/financials[[#This Row],[ Sales]]</f>
        <v>0.20972644376899696</v>
      </c>
      <c r="O992" s="7">
        <v>41791</v>
      </c>
      <c r="P992" s="5">
        <v>6</v>
      </c>
      <c r="Q992" s="4" t="str">
        <f>TEXT(financials[[#This Row],[Date]],"MMMM")</f>
        <v>June</v>
      </c>
      <c r="R992" s="5" t="str">
        <f>_xlfn.SWITCH(financials[[#This Row],[Month Name]],"January","Winter","February","Winter","March","Spring","April","Spring","May","Spring","June","Summer","July","Summer","August","Summer","September","Fall","October","Fall","November","Fall","December","Winter")</f>
        <v>Summer</v>
      </c>
      <c r="S992" s="13" t="s">
        <v>15</v>
      </c>
    </row>
    <row r="993" spans="2:19" x14ac:dyDescent="0.25">
      <c r="B993" s="14" t="s">
        <v>10</v>
      </c>
      <c r="C993" s="1" t="s">
        <v>20</v>
      </c>
      <c r="D993" s="4" t="s">
        <v>29</v>
      </c>
      <c r="E993" s="4" t="s">
        <v>35</v>
      </c>
      <c r="F993" s="11">
        <v>1498</v>
      </c>
      <c r="G993" s="9">
        <v>120</v>
      </c>
      <c r="H993" s="9">
        <v>7</v>
      </c>
      <c r="I993" s="9">
        <v>10486</v>
      </c>
      <c r="J993" s="9">
        <v>629.16</v>
      </c>
      <c r="K993" s="9">
        <v>9856.84</v>
      </c>
      <c r="L993" s="9">
        <v>7490</v>
      </c>
      <c r="M993" s="9">
        <v>2366.84</v>
      </c>
      <c r="N993" s="26">
        <f>financials[[#This Row],[Profit]]/financials[[#This Row],[ Sales]]</f>
        <v>0.24012158054711247</v>
      </c>
      <c r="O993" s="7">
        <v>41791</v>
      </c>
      <c r="P993" s="5">
        <v>6</v>
      </c>
      <c r="Q993" s="4" t="str">
        <f>TEXT(financials[[#This Row],[Date]],"MMMM")</f>
        <v>June</v>
      </c>
      <c r="R993" s="5" t="str">
        <f>_xlfn.SWITCH(financials[[#This Row],[Month Name]],"January","Winter","February","Winter","March","Spring","April","Spring","May","Spring","June","Summer","July","Summer","August","Summer","September","Fall","October","Fall","November","Fall","December","Winter")</f>
        <v>Summer</v>
      </c>
      <c r="S993" s="13" t="s">
        <v>15</v>
      </c>
    </row>
    <row r="994" spans="2:19" x14ac:dyDescent="0.25">
      <c r="B994" s="14" t="s">
        <v>7</v>
      </c>
      <c r="C994" s="1" t="s">
        <v>18</v>
      </c>
      <c r="D994" s="4" t="s">
        <v>29</v>
      </c>
      <c r="E994" s="4" t="s">
        <v>35</v>
      </c>
      <c r="F994" s="11">
        <v>1221</v>
      </c>
      <c r="G994" s="9">
        <v>120</v>
      </c>
      <c r="H994" s="9">
        <v>300</v>
      </c>
      <c r="I994" s="9">
        <v>366300</v>
      </c>
      <c r="J994" s="9">
        <v>21978</v>
      </c>
      <c r="K994" s="9">
        <v>344322</v>
      </c>
      <c r="L994" s="9">
        <v>305250</v>
      </c>
      <c r="M994" s="9">
        <v>39072</v>
      </c>
      <c r="N994" s="26">
        <f>financials[[#This Row],[Profit]]/financials[[#This Row],[ Sales]]</f>
        <v>0.11347517730496454</v>
      </c>
      <c r="O994" s="7">
        <v>41548</v>
      </c>
      <c r="P994" s="5">
        <v>10</v>
      </c>
      <c r="Q994" s="4" t="str">
        <f>TEXT(financials[[#This Row],[Date]],"MMMM")</f>
        <v>October</v>
      </c>
      <c r="R994" s="5" t="str">
        <f>_xlfn.SWITCH(financials[[#This Row],[Month Name]],"January","Winter","February","Winter","March","Spring","April","Spring","May","Spring","June","Summer","July","Summer","August","Summer","September","Fall","October","Fall","November","Fall","December","Winter")</f>
        <v>Fall</v>
      </c>
      <c r="S994" s="13" t="s">
        <v>14</v>
      </c>
    </row>
    <row r="995" spans="2:19" x14ac:dyDescent="0.25">
      <c r="B995" s="14" t="s">
        <v>10</v>
      </c>
      <c r="C995" s="1" t="s">
        <v>18</v>
      </c>
      <c r="D995" s="4" t="s">
        <v>29</v>
      </c>
      <c r="E995" s="4" t="s">
        <v>35</v>
      </c>
      <c r="F995" s="11">
        <v>2076</v>
      </c>
      <c r="G995" s="9">
        <v>120</v>
      </c>
      <c r="H995" s="9">
        <v>350</v>
      </c>
      <c r="I995" s="9">
        <v>726600</v>
      </c>
      <c r="J995" s="9">
        <v>43596</v>
      </c>
      <c r="K995" s="9">
        <v>683004</v>
      </c>
      <c r="L995" s="9">
        <v>539760</v>
      </c>
      <c r="M995" s="9">
        <v>143244</v>
      </c>
      <c r="N995" s="26">
        <f>financials[[#This Row],[Profit]]/financials[[#This Row],[ Sales]]</f>
        <v>0.20972644376899696</v>
      </c>
      <c r="O995" s="7">
        <v>41548</v>
      </c>
      <c r="P995" s="5">
        <v>10</v>
      </c>
      <c r="Q995" s="4" t="str">
        <f>TEXT(financials[[#This Row],[Date]],"MMMM")</f>
        <v>October</v>
      </c>
      <c r="R995" s="5" t="str">
        <f>_xlfn.SWITCH(financials[[#This Row],[Month Name]],"January","Winter","February","Winter","March","Spring","April","Spring","May","Spring","June","Summer","July","Summer","August","Summer","September","Fall","October","Fall","November","Fall","December","Winter")</f>
        <v>Fall</v>
      </c>
      <c r="S995" s="13" t="s">
        <v>14</v>
      </c>
    </row>
    <row r="996" spans="2:19" x14ac:dyDescent="0.25">
      <c r="B996" s="14" t="s">
        <v>8</v>
      </c>
      <c r="C996" s="1" t="s">
        <v>16</v>
      </c>
      <c r="D996" s="4" t="s">
        <v>30</v>
      </c>
      <c r="E996" s="4" t="s">
        <v>35</v>
      </c>
      <c r="F996" s="11">
        <v>2844</v>
      </c>
      <c r="G996" s="9">
        <v>250</v>
      </c>
      <c r="H996" s="9">
        <v>15</v>
      </c>
      <c r="I996" s="9">
        <v>42660</v>
      </c>
      <c r="J996" s="9">
        <v>2559.6</v>
      </c>
      <c r="K996" s="9">
        <v>40100.400000000001</v>
      </c>
      <c r="L996" s="9">
        <v>28440</v>
      </c>
      <c r="M996" s="9">
        <v>11660.400000000001</v>
      </c>
      <c r="N996" s="26">
        <f>financials[[#This Row],[Profit]]/financials[[#This Row],[ Sales]]</f>
        <v>0.29078014184397166</v>
      </c>
      <c r="O996" s="7">
        <v>41791</v>
      </c>
      <c r="P996" s="5">
        <v>6</v>
      </c>
      <c r="Q996" s="4" t="str">
        <f>TEXT(financials[[#This Row],[Date]],"MMMM")</f>
        <v>June</v>
      </c>
      <c r="R996" s="5" t="str">
        <f>_xlfn.SWITCH(financials[[#This Row],[Month Name]],"January","Winter","February","Winter","March","Spring","April","Spring","May","Spring","June","Summer","July","Summer","August","Summer","September","Fall","October","Fall","November","Fall","December","Winter")</f>
        <v>Summer</v>
      </c>
      <c r="S996" s="13" t="s">
        <v>15</v>
      </c>
    </row>
    <row r="997" spans="2:19" x14ac:dyDescent="0.25">
      <c r="B997" s="14" t="s">
        <v>10</v>
      </c>
      <c r="C997" s="1" t="s">
        <v>20</v>
      </c>
      <c r="D997" s="4" t="s">
        <v>30</v>
      </c>
      <c r="E997" s="4" t="s">
        <v>35</v>
      </c>
      <c r="F997" s="11">
        <v>1498</v>
      </c>
      <c r="G997" s="9">
        <v>250</v>
      </c>
      <c r="H997" s="9">
        <v>7</v>
      </c>
      <c r="I997" s="9">
        <v>10486</v>
      </c>
      <c r="J997" s="9">
        <v>629.16</v>
      </c>
      <c r="K997" s="9">
        <v>9856.84</v>
      </c>
      <c r="L997" s="9">
        <v>7490</v>
      </c>
      <c r="M997" s="9">
        <v>2366.84</v>
      </c>
      <c r="N997" s="26">
        <f>financials[[#This Row],[Profit]]/financials[[#This Row],[ Sales]]</f>
        <v>0.24012158054711247</v>
      </c>
      <c r="O997" s="7">
        <v>41791</v>
      </c>
      <c r="P997" s="5">
        <v>6</v>
      </c>
      <c r="Q997" s="4" t="str">
        <f>TEXT(financials[[#This Row],[Date]],"MMMM")</f>
        <v>June</v>
      </c>
      <c r="R997" s="5" t="str">
        <f>_xlfn.SWITCH(financials[[#This Row],[Month Name]],"January","Winter","February","Winter","March","Spring","April","Spring","May","Spring","June","Summer","July","Summer","August","Summer","September","Fall","October","Fall","November","Fall","December","Winter")</f>
        <v>Summer</v>
      </c>
      <c r="S997" s="13" t="s">
        <v>15</v>
      </c>
    </row>
    <row r="998" spans="2:19" x14ac:dyDescent="0.25">
      <c r="B998" s="14" t="s">
        <v>7</v>
      </c>
      <c r="C998" s="1" t="s">
        <v>18</v>
      </c>
      <c r="D998" s="4" t="s">
        <v>30</v>
      </c>
      <c r="E998" s="4" t="s">
        <v>35</v>
      </c>
      <c r="F998" s="11">
        <v>1221</v>
      </c>
      <c r="G998" s="9">
        <v>250</v>
      </c>
      <c r="H998" s="9">
        <v>300</v>
      </c>
      <c r="I998" s="9">
        <v>366300</v>
      </c>
      <c r="J998" s="9">
        <v>21978</v>
      </c>
      <c r="K998" s="9">
        <v>344322</v>
      </c>
      <c r="L998" s="9">
        <v>305250</v>
      </c>
      <c r="M998" s="9">
        <v>39072</v>
      </c>
      <c r="N998" s="26">
        <f>financials[[#This Row],[Profit]]/financials[[#This Row],[ Sales]]</f>
        <v>0.11347517730496454</v>
      </c>
      <c r="O998" s="7">
        <v>41548</v>
      </c>
      <c r="P998" s="5">
        <v>10</v>
      </c>
      <c r="Q998" s="4" t="str">
        <f>TEXT(financials[[#This Row],[Date]],"MMMM")</f>
        <v>October</v>
      </c>
      <c r="R998" s="5" t="str">
        <f>_xlfn.SWITCH(financials[[#This Row],[Month Name]],"January","Winter","February","Winter","March","Spring","April","Spring","May","Spring","June","Summer","July","Summer","August","Summer","September","Fall","October","Fall","November","Fall","December","Winter")</f>
        <v>Fall</v>
      </c>
      <c r="S998" s="13" t="s">
        <v>14</v>
      </c>
    </row>
    <row r="999" spans="2:19" x14ac:dyDescent="0.25">
      <c r="B999" s="14" t="s">
        <v>10</v>
      </c>
      <c r="C999" s="1" t="s">
        <v>20</v>
      </c>
      <c r="D999" s="4" t="s">
        <v>30</v>
      </c>
      <c r="E999" s="4" t="s">
        <v>35</v>
      </c>
      <c r="F999" s="11">
        <v>1123</v>
      </c>
      <c r="G999" s="9">
        <v>250</v>
      </c>
      <c r="H999" s="9">
        <v>20</v>
      </c>
      <c r="I999" s="9">
        <v>22460</v>
      </c>
      <c r="J999" s="9">
        <v>1347.6</v>
      </c>
      <c r="K999" s="9">
        <v>21112.400000000001</v>
      </c>
      <c r="L999" s="9">
        <v>11230</v>
      </c>
      <c r="M999" s="9">
        <v>9882.4000000000015</v>
      </c>
      <c r="N999" s="26">
        <f>financials[[#This Row],[Profit]]/financials[[#This Row],[ Sales]]</f>
        <v>0.46808510638297873</v>
      </c>
      <c r="O999" s="7">
        <v>41579</v>
      </c>
      <c r="P999" s="5">
        <v>11</v>
      </c>
      <c r="Q999" s="4" t="str">
        <f>TEXT(financials[[#This Row],[Date]],"MMMM")</f>
        <v>November</v>
      </c>
      <c r="R999" s="5" t="str">
        <f>_xlfn.SWITCH(financials[[#This Row],[Month Name]],"January","Winter","February","Winter","March","Spring","April","Spring","May","Spring","June","Summer","July","Summer","August","Summer","September","Fall","October","Fall","November","Fall","December","Winter")</f>
        <v>Fall</v>
      </c>
      <c r="S999" s="13" t="s">
        <v>14</v>
      </c>
    </row>
    <row r="1000" spans="2:19" x14ac:dyDescent="0.25">
      <c r="B1000" s="14" t="s">
        <v>7</v>
      </c>
      <c r="C1000" s="1" t="s">
        <v>16</v>
      </c>
      <c r="D1000" s="4" t="s">
        <v>30</v>
      </c>
      <c r="E1000" s="4" t="s">
        <v>35</v>
      </c>
      <c r="F1000" s="11">
        <v>2436</v>
      </c>
      <c r="G1000" s="9">
        <v>250</v>
      </c>
      <c r="H1000" s="9">
        <v>300</v>
      </c>
      <c r="I1000" s="9">
        <v>730800</v>
      </c>
      <c r="J1000" s="9">
        <v>43848</v>
      </c>
      <c r="K1000" s="9">
        <v>686952</v>
      </c>
      <c r="L1000" s="9">
        <v>609000</v>
      </c>
      <c r="M1000" s="9">
        <v>77952</v>
      </c>
      <c r="N1000" s="26">
        <f>financials[[#This Row],[Profit]]/financials[[#This Row],[ Sales]]</f>
        <v>0.11347517730496454</v>
      </c>
      <c r="O1000" s="7">
        <v>41609</v>
      </c>
      <c r="P1000" s="5">
        <v>12</v>
      </c>
      <c r="Q1000" s="4" t="str">
        <f>TEXT(financials[[#This Row],[Date]],"MMMM")</f>
        <v>December</v>
      </c>
      <c r="R1000" s="5" t="str">
        <f>_xlfn.SWITCH(financials[[#This Row],[Month Name]],"January","Winter","February","Winter","March","Spring","April","Spring","May","Spring","June","Summer","July","Summer","August","Summer","September","Fall","October","Fall","November","Fall","December","Winter")</f>
        <v>Winter</v>
      </c>
      <c r="S1000" s="13" t="s">
        <v>14</v>
      </c>
    </row>
    <row r="1001" spans="2:19" x14ac:dyDescent="0.25">
      <c r="B1001" s="14" t="s">
        <v>9</v>
      </c>
      <c r="C1001" s="1" t="s">
        <v>18</v>
      </c>
      <c r="D1001" s="4" t="s">
        <v>31</v>
      </c>
      <c r="E1001" s="4" t="s">
        <v>35</v>
      </c>
      <c r="F1001" s="11">
        <v>1987.5</v>
      </c>
      <c r="G1001" s="9">
        <v>260</v>
      </c>
      <c r="H1001" s="9">
        <v>125</v>
      </c>
      <c r="I1001" s="9">
        <v>248437.5</v>
      </c>
      <c r="J1001" s="9">
        <v>14906.25</v>
      </c>
      <c r="K1001" s="9">
        <v>233531.25</v>
      </c>
      <c r="L1001" s="9">
        <v>238500</v>
      </c>
      <c r="M1001" s="9">
        <v>-4968.75</v>
      </c>
      <c r="N1001" s="26">
        <f>financials[[#This Row],[Profit]]/financials[[#This Row],[ Sales]]</f>
        <v>-2.1276595744680851E-2</v>
      </c>
      <c r="O1001" s="7">
        <v>41640</v>
      </c>
      <c r="P1001" s="5">
        <v>1</v>
      </c>
      <c r="Q1001" s="4" t="str">
        <f>TEXT(financials[[#This Row],[Date]],"MMMM")</f>
        <v>January</v>
      </c>
      <c r="R1001" s="5" t="str">
        <f>_xlfn.SWITCH(financials[[#This Row],[Month Name]],"January","Winter","February","Winter","March","Spring","April","Spring","May","Spring","June","Summer","July","Summer","August","Summer","September","Fall","October","Fall","November","Fall","December","Winter")</f>
        <v>Winter</v>
      </c>
      <c r="S1001" s="13" t="s">
        <v>15</v>
      </c>
    </row>
    <row r="1002" spans="2:19" x14ac:dyDescent="0.25">
      <c r="B1002" s="14" t="s">
        <v>10</v>
      </c>
      <c r="C1002" s="1" t="s">
        <v>20</v>
      </c>
      <c r="D1002" s="4" t="s">
        <v>31</v>
      </c>
      <c r="E1002" s="4" t="s">
        <v>35</v>
      </c>
      <c r="F1002" s="11">
        <v>1679</v>
      </c>
      <c r="G1002" s="9">
        <v>260</v>
      </c>
      <c r="H1002" s="9">
        <v>350</v>
      </c>
      <c r="I1002" s="9">
        <v>587650</v>
      </c>
      <c r="J1002" s="9">
        <v>35259</v>
      </c>
      <c r="K1002" s="9">
        <v>552391</v>
      </c>
      <c r="L1002" s="9">
        <v>436540</v>
      </c>
      <c r="M1002" s="9">
        <v>115851</v>
      </c>
      <c r="N1002" s="26">
        <f>financials[[#This Row],[Profit]]/financials[[#This Row],[ Sales]]</f>
        <v>0.20972644376899696</v>
      </c>
      <c r="O1002" s="7">
        <v>41883</v>
      </c>
      <c r="P1002" s="5">
        <v>9</v>
      </c>
      <c r="Q1002" s="4" t="str">
        <f>TEXT(financials[[#This Row],[Date]],"MMMM")</f>
        <v>September</v>
      </c>
      <c r="R1002" s="5" t="str">
        <f>_xlfn.SWITCH(financials[[#This Row],[Month Name]],"January","Winter","February","Winter","March","Spring","April","Spring","May","Spring","June","Summer","July","Summer","August","Summer","September","Fall","October","Fall","November","Fall","December","Winter")</f>
        <v>Fall</v>
      </c>
      <c r="S1002" s="13" t="s">
        <v>15</v>
      </c>
    </row>
    <row r="1003" spans="2:19" x14ac:dyDescent="0.25">
      <c r="B1003" s="14" t="s">
        <v>10</v>
      </c>
      <c r="C1003" s="1" t="s">
        <v>17</v>
      </c>
      <c r="D1003" s="4" t="s">
        <v>31</v>
      </c>
      <c r="E1003" s="4" t="s">
        <v>35</v>
      </c>
      <c r="F1003" s="11">
        <v>727</v>
      </c>
      <c r="G1003" s="9">
        <v>260</v>
      </c>
      <c r="H1003" s="9">
        <v>350</v>
      </c>
      <c r="I1003" s="9">
        <v>254450</v>
      </c>
      <c r="J1003" s="9">
        <v>15267</v>
      </c>
      <c r="K1003" s="9">
        <v>239183</v>
      </c>
      <c r="L1003" s="9">
        <v>189020</v>
      </c>
      <c r="M1003" s="9">
        <v>50163</v>
      </c>
      <c r="N1003" s="26">
        <f>financials[[#This Row],[Profit]]/financials[[#This Row],[ Sales]]</f>
        <v>0.20972644376899696</v>
      </c>
      <c r="O1003" s="7">
        <v>41548</v>
      </c>
      <c r="P1003" s="5">
        <v>10</v>
      </c>
      <c r="Q1003" s="4" t="str">
        <f>TEXT(financials[[#This Row],[Date]],"MMMM")</f>
        <v>October</v>
      </c>
      <c r="R1003" s="5" t="str">
        <f>_xlfn.SWITCH(financials[[#This Row],[Month Name]],"January","Winter","February","Winter","March","Spring","April","Spring","May","Spring","June","Summer","July","Summer","August","Summer","September","Fall","October","Fall","November","Fall","December","Winter")</f>
        <v>Fall</v>
      </c>
      <c r="S1003" s="13" t="s">
        <v>14</v>
      </c>
    </row>
    <row r="1004" spans="2:19" x14ac:dyDescent="0.25">
      <c r="B1004" s="14" t="s">
        <v>10</v>
      </c>
      <c r="C1004" s="1" t="s">
        <v>18</v>
      </c>
      <c r="D1004" s="4" t="s">
        <v>31</v>
      </c>
      <c r="E1004" s="4" t="s">
        <v>35</v>
      </c>
      <c r="F1004" s="11">
        <v>1403</v>
      </c>
      <c r="G1004" s="9">
        <v>260</v>
      </c>
      <c r="H1004" s="9">
        <v>7</v>
      </c>
      <c r="I1004" s="9">
        <v>9821</v>
      </c>
      <c r="J1004" s="9">
        <v>589.26</v>
      </c>
      <c r="K1004" s="9">
        <v>9231.74</v>
      </c>
      <c r="L1004" s="9">
        <v>7015</v>
      </c>
      <c r="M1004" s="9">
        <v>2216.7399999999998</v>
      </c>
      <c r="N1004" s="26">
        <f>financials[[#This Row],[Profit]]/financials[[#This Row],[ Sales]]</f>
        <v>0.24012158054711244</v>
      </c>
      <c r="O1004" s="7">
        <v>41548</v>
      </c>
      <c r="P1004" s="5">
        <v>10</v>
      </c>
      <c r="Q1004" s="4" t="str">
        <f>TEXT(financials[[#This Row],[Date]],"MMMM")</f>
        <v>October</v>
      </c>
      <c r="R1004" s="5" t="str">
        <f>_xlfn.SWITCH(financials[[#This Row],[Month Name]],"January","Winter","February","Winter","March","Spring","April","Spring","May","Spring","June","Summer","July","Summer","August","Summer","September","Fall","October","Fall","November","Fall","December","Winter")</f>
        <v>Fall</v>
      </c>
      <c r="S1004" s="13" t="s">
        <v>14</v>
      </c>
    </row>
    <row r="1005" spans="2:19" x14ac:dyDescent="0.25">
      <c r="B1005" s="14" t="s">
        <v>10</v>
      </c>
      <c r="C1005" s="1" t="s">
        <v>18</v>
      </c>
      <c r="D1005" s="4" t="s">
        <v>31</v>
      </c>
      <c r="E1005" s="4" t="s">
        <v>35</v>
      </c>
      <c r="F1005" s="11">
        <v>2076</v>
      </c>
      <c r="G1005" s="9">
        <v>260</v>
      </c>
      <c r="H1005" s="9">
        <v>350</v>
      </c>
      <c r="I1005" s="9">
        <v>726600</v>
      </c>
      <c r="J1005" s="9">
        <v>43596</v>
      </c>
      <c r="K1005" s="9">
        <v>683004</v>
      </c>
      <c r="L1005" s="9">
        <v>539760</v>
      </c>
      <c r="M1005" s="9">
        <v>143244</v>
      </c>
      <c r="N1005" s="26">
        <f>financials[[#This Row],[Profit]]/financials[[#This Row],[ Sales]]</f>
        <v>0.20972644376899696</v>
      </c>
      <c r="O1005" s="7">
        <v>41548</v>
      </c>
      <c r="P1005" s="5">
        <v>10</v>
      </c>
      <c r="Q1005" s="4" t="str">
        <f>TEXT(financials[[#This Row],[Date]],"MMMM")</f>
        <v>October</v>
      </c>
      <c r="R1005" s="5" t="str">
        <f>_xlfn.SWITCH(financials[[#This Row],[Month Name]],"January","Winter","February","Winter","March","Spring","April","Spring","May","Spring","June","Summer","July","Summer","August","Summer","September","Fall","October","Fall","November","Fall","December","Winter")</f>
        <v>Fall</v>
      </c>
      <c r="S1005" s="13" t="s">
        <v>14</v>
      </c>
    </row>
    <row r="1006" spans="2:19" x14ac:dyDescent="0.25">
      <c r="B1006" s="14" t="s">
        <v>10</v>
      </c>
      <c r="C1006" s="1" t="s">
        <v>18</v>
      </c>
      <c r="D1006" s="4" t="s">
        <v>27</v>
      </c>
      <c r="E1006" s="4" t="s">
        <v>35</v>
      </c>
      <c r="F1006" s="11">
        <v>1757</v>
      </c>
      <c r="G1006" s="9">
        <v>5</v>
      </c>
      <c r="H1006" s="9">
        <v>20</v>
      </c>
      <c r="I1006" s="9">
        <v>35140</v>
      </c>
      <c r="J1006" s="9">
        <v>2108.4</v>
      </c>
      <c r="K1006" s="9">
        <v>33031.599999999999</v>
      </c>
      <c r="L1006" s="9">
        <v>17570</v>
      </c>
      <c r="M1006" s="9">
        <v>15461.599999999999</v>
      </c>
      <c r="N1006" s="26">
        <f>financials[[#This Row],[Profit]]/financials[[#This Row],[ Sales]]</f>
        <v>0.46808510638297868</v>
      </c>
      <c r="O1006" s="7">
        <v>41548</v>
      </c>
      <c r="P1006" s="5">
        <v>10</v>
      </c>
      <c r="Q1006" s="4" t="str">
        <f>TEXT(financials[[#This Row],[Date]],"MMMM")</f>
        <v>October</v>
      </c>
      <c r="R1006" s="5" t="str">
        <f>_xlfn.SWITCH(financials[[#This Row],[Month Name]],"January","Winter","February","Winter","March","Spring","April","Spring","May","Spring","June","Summer","July","Summer","August","Summer","September","Fall","October","Fall","November","Fall","December","Winter")</f>
        <v>Fall</v>
      </c>
      <c r="S1006" s="13" t="s">
        <v>14</v>
      </c>
    </row>
    <row r="1007" spans="2:19" x14ac:dyDescent="0.25">
      <c r="B1007" s="14" t="s">
        <v>8</v>
      </c>
      <c r="C1007" s="1" t="s">
        <v>17</v>
      </c>
      <c r="D1007" s="4" t="s">
        <v>28</v>
      </c>
      <c r="E1007" s="4" t="s">
        <v>35</v>
      </c>
      <c r="F1007" s="11">
        <v>2198</v>
      </c>
      <c r="G1007" s="9">
        <v>10</v>
      </c>
      <c r="H1007" s="9">
        <v>15</v>
      </c>
      <c r="I1007" s="9">
        <v>32970</v>
      </c>
      <c r="J1007" s="9">
        <v>1978.2</v>
      </c>
      <c r="K1007" s="9">
        <v>30991.8</v>
      </c>
      <c r="L1007" s="9">
        <v>21980</v>
      </c>
      <c r="M1007" s="9">
        <v>9011.7999999999993</v>
      </c>
      <c r="N1007" s="26">
        <f>financials[[#This Row],[Profit]]/financials[[#This Row],[ Sales]]</f>
        <v>0.29078014184397161</v>
      </c>
      <c r="O1007" s="7">
        <v>41852</v>
      </c>
      <c r="P1007" s="5">
        <v>8</v>
      </c>
      <c r="Q1007" s="4" t="str">
        <f>TEXT(financials[[#This Row],[Date]],"MMMM")</f>
        <v>August</v>
      </c>
      <c r="R1007" s="5" t="str">
        <f>_xlfn.SWITCH(financials[[#This Row],[Month Name]],"January","Winter","February","Winter","March","Spring","April","Spring","May","Spring","June","Summer","July","Summer","August","Summer","September","Fall","October","Fall","November","Fall","December","Winter")</f>
        <v>Summer</v>
      </c>
      <c r="S1007" s="13" t="s">
        <v>15</v>
      </c>
    </row>
    <row r="1008" spans="2:19" x14ac:dyDescent="0.25">
      <c r="B1008" s="14" t="s">
        <v>8</v>
      </c>
      <c r="C1008" s="1" t="s">
        <v>19</v>
      </c>
      <c r="D1008" s="4" t="s">
        <v>28</v>
      </c>
      <c r="E1008" s="4" t="s">
        <v>35</v>
      </c>
      <c r="F1008" s="11">
        <v>1743</v>
      </c>
      <c r="G1008" s="9">
        <v>10</v>
      </c>
      <c r="H1008" s="9">
        <v>15</v>
      </c>
      <c r="I1008" s="9">
        <v>26145</v>
      </c>
      <c r="J1008" s="9">
        <v>1568.7</v>
      </c>
      <c r="K1008" s="9">
        <v>24576.3</v>
      </c>
      <c r="L1008" s="9">
        <v>17430</v>
      </c>
      <c r="M1008" s="9">
        <v>7146.2999999999993</v>
      </c>
      <c r="N1008" s="26">
        <f>financials[[#This Row],[Profit]]/financials[[#This Row],[ Sales]]</f>
        <v>0.29078014184397161</v>
      </c>
      <c r="O1008" s="7">
        <v>41852</v>
      </c>
      <c r="P1008" s="5">
        <v>8</v>
      </c>
      <c r="Q1008" s="4" t="str">
        <f>TEXT(financials[[#This Row],[Date]],"MMMM")</f>
        <v>August</v>
      </c>
      <c r="R1008" s="5" t="str">
        <f>_xlfn.SWITCH(financials[[#This Row],[Month Name]],"January","Winter","February","Winter","March","Spring","April","Spring","May","Spring","June","Summer","July","Summer","August","Summer","September","Fall","October","Fall","November","Fall","December","Winter")</f>
        <v>Summer</v>
      </c>
      <c r="S1008" s="13" t="s">
        <v>15</v>
      </c>
    </row>
    <row r="1009" spans="2:19" x14ac:dyDescent="0.25">
      <c r="B1009" s="14" t="s">
        <v>8</v>
      </c>
      <c r="C1009" s="1" t="s">
        <v>17</v>
      </c>
      <c r="D1009" s="4" t="s">
        <v>28</v>
      </c>
      <c r="E1009" s="4" t="s">
        <v>35</v>
      </c>
      <c r="F1009" s="11">
        <v>1153</v>
      </c>
      <c r="G1009" s="9">
        <v>10</v>
      </c>
      <c r="H1009" s="9">
        <v>15</v>
      </c>
      <c r="I1009" s="9">
        <v>17295</v>
      </c>
      <c r="J1009" s="9">
        <v>1037.7</v>
      </c>
      <c r="K1009" s="9">
        <v>16257.3</v>
      </c>
      <c r="L1009" s="9">
        <v>11530</v>
      </c>
      <c r="M1009" s="9">
        <v>4727.2999999999993</v>
      </c>
      <c r="N1009" s="26">
        <f>financials[[#This Row],[Profit]]/financials[[#This Row],[ Sales]]</f>
        <v>0.29078014184397161</v>
      </c>
      <c r="O1009" s="7">
        <v>41913</v>
      </c>
      <c r="P1009" s="5">
        <v>10</v>
      </c>
      <c r="Q1009" s="4" t="str">
        <f>TEXT(financials[[#This Row],[Date]],"MMMM")</f>
        <v>October</v>
      </c>
      <c r="R1009" s="5" t="str">
        <f>_xlfn.SWITCH(financials[[#This Row],[Month Name]],"January","Winter","February","Winter","March","Spring","April","Spring","May","Spring","June","Summer","July","Summer","August","Summer","September","Fall","October","Fall","November","Fall","December","Winter")</f>
        <v>Fall</v>
      </c>
      <c r="S1009" s="13" t="s">
        <v>15</v>
      </c>
    </row>
    <row r="1010" spans="2:19" x14ac:dyDescent="0.25">
      <c r="B1010" s="14" t="s">
        <v>10</v>
      </c>
      <c r="C1010" s="1" t="s">
        <v>18</v>
      </c>
      <c r="D1010" s="4" t="s">
        <v>28</v>
      </c>
      <c r="E1010" s="4" t="s">
        <v>35</v>
      </c>
      <c r="F1010" s="11">
        <v>1757</v>
      </c>
      <c r="G1010" s="9">
        <v>10</v>
      </c>
      <c r="H1010" s="9">
        <v>20</v>
      </c>
      <c r="I1010" s="9">
        <v>35140</v>
      </c>
      <c r="J1010" s="9">
        <v>2108.4</v>
      </c>
      <c r="K1010" s="9">
        <v>33031.599999999999</v>
      </c>
      <c r="L1010" s="9">
        <v>17570</v>
      </c>
      <c r="M1010" s="9">
        <v>15461.599999999999</v>
      </c>
      <c r="N1010" s="26">
        <f>financials[[#This Row],[Profit]]/financials[[#This Row],[ Sales]]</f>
        <v>0.46808510638297868</v>
      </c>
      <c r="O1010" s="7">
        <v>41548</v>
      </c>
      <c r="P1010" s="5">
        <v>10</v>
      </c>
      <c r="Q1010" s="4" t="str">
        <f>TEXT(financials[[#This Row],[Date]],"MMMM")</f>
        <v>October</v>
      </c>
      <c r="R1010" s="5" t="str">
        <f>_xlfn.SWITCH(financials[[#This Row],[Month Name]],"January","Winter","February","Winter","March","Spring","April","Spring","May","Spring","June","Summer","July","Summer","August","Summer","September","Fall","October","Fall","November","Fall","December","Winter")</f>
        <v>Fall</v>
      </c>
      <c r="S1010" s="13" t="s">
        <v>14</v>
      </c>
    </row>
    <row r="1011" spans="2:19" x14ac:dyDescent="0.25">
      <c r="B1011" s="14" t="s">
        <v>10</v>
      </c>
      <c r="C1011" s="1" t="s">
        <v>19</v>
      </c>
      <c r="D1011" s="4" t="s">
        <v>29</v>
      </c>
      <c r="E1011" s="4" t="s">
        <v>35</v>
      </c>
      <c r="F1011" s="11">
        <v>1001</v>
      </c>
      <c r="G1011" s="9">
        <v>120</v>
      </c>
      <c r="H1011" s="9">
        <v>20</v>
      </c>
      <c r="I1011" s="9">
        <v>20020</v>
      </c>
      <c r="J1011" s="9">
        <v>1201.2</v>
      </c>
      <c r="K1011" s="9">
        <v>18818.8</v>
      </c>
      <c r="L1011" s="9">
        <v>10010</v>
      </c>
      <c r="M1011" s="9">
        <v>8808.7999999999993</v>
      </c>
      <c r="N1011" s="26">
        <f>financials[[#This Row],[Profit]]/financials[[#This Row],[ Sales]]</f>
        <v>0.46808510638297868</v>
      </c>
      <c r="O1011" s="7">
        <v>41852</v>
      </c>
      <c r="P1011" s="5">
        <v>8</v>
      </c>
      <c r="Q1011" s="4" t="str">
        <f>TEXT(financials[[#This Row],[Date]],"MMMM")</f>
        <v>August</v>
      </c>
      <c r="R1011" s="5" t="str">
        <f>_xlfn.SWITCH(financials[[#This Row],[Month Name]],"January","Winter","February","Winter","March","Spring","April","Spring","May","Spring","June","Summer","July","Summer","August","Summer","September","Fall","October","Fall","November","Fall","December","Winter")</f>
        <v>Summer</v>
      </c>
      <c r="S1011" s="13" t="s">
        <v>15</v>
      </c>
    </row>
    <row r="1012" spans="2:19" x14ac:dyDescent="0.25">
      <c r="B1012" s="14" t="s">
        <v>10</v>
      </c>
      <c r="C1012" s="1" t="s">
        <v>20</v>
      </c>
      <c r="D1012" s="4" t="s">
        <v>29</v>
      </c>
      <c r="E1012" s="4" t="s">
        <v>35</v>
      </c>
      <c r="F1012" s="11">
        <v>1333</v>
      </c>
      <c r="G1012" s="9">
        <v>120</v>
      </c>
      <c r="H1012" s="9">
        <v>7</v>
      </c>
      <c r="I1012" s="9">
        <v>9331</v>
      </c>
      <c r="J1012" s="9">
        <v>559.86</v>
      </c>
      <c r="K1012" s="9">
        <v>8771.14</v>
      </c>
      <c r="L1012" s="9">
        <v>6665</v>
      </c>
      <c r="M1012" s="9">
        <v>2106.1399999999994</v>
      </c>
      <c r="N1012" s="26">
        <f>financials[[#This Row],[Profit]]/financials[[#This Row],[ Sales]]</f>
        <v>0.24012158054711241</v>
      </c>
      <c r="O1012" s="7">
        <v>41944</v>
      </c>
      <c r="P1012" s="5">
        <v>11</v>
      </c>
      <c r="Q1012" s="4" t="str">
        <f>TEXT(financials[[#This Row],[Date]],"MMMM")</f>
        <v>November</v>
      </c>
      <c r="R1012" s="5" t="str">
        <f>_xlfn.SWITCH(financials[[#This Row],[Month Name]],"January","Winter","February","Winter","March","Spring","April","Spring","May","Spring","June","Summer","July","Summer","August","Summer","September","Fall","October","Fall","November","Fall","December","Winter")</f>
        <v>Fall</v>
      </c>
      <c r="S1012" s="13" t="s">
        <v>15</v>
      </c>
    </row>
    <row r="1013" spans="2:19" x14ac:dyDescent="0.25">
      <c r="B1013" s="14" t="s">
        <v>8</v>
      </c>
      <c r="C1013" s="1" t="s">
        <v>17</v>
      </c>
      <c r="D1013" s="4" t="s">
        <v>30</v>
      </c>
      <c r="E1013" s="4" t="s">
        <v>35</v>
      </c>
      <c r="F1013" s="11">
        <v>1153</v>
      </c>
      <c r="G1013" s="9">
        <v>250</v>
      </c>
      <c r="H1013" s="9">
        <v>15</v>
      </c>
      <c r="I1013" s="9">
        <v>17295</v>
      </c>
      <c r="J1013" s="9">
        <v>1037.7</v>
      </c>
      <c r="K1013" s="9">
        <v>16257.3</v>
      </c>
      <c r="L1013" s="9">
        <v>11530</v>
      </c>
      <c r="M1013" s="9">
        <v>4727.2999999999993</v>
      </c>
      <c r="N1013" s="26">
        <f>financials[[#This Row],[Profit]]/financials[[#This Row],[ Sales]]</f>
        <v>0.29078014184397161</v>
      </c>
      <c r="O1013" s="7">
        <v>41913</v>
      </c>
      <c r="P1013" s="5">
        <v>10</v>
      </c>
      <c r="Q1013" s="4" t="str">
        <f>TEXT(financials[[#This Row],[Date]],"MMMM")</f>
        <v>October</v>
      </c>
      <c r="R1013" s="5" t="str">
        <f>_xlfn.SWITCH(financials[[#This Row],[Month Name]],"January","Winter","February","Winter","March","Spring","April","Spring","May","Spring","June","Summer","July","Summer","August","Summer","September","Fall","October","Fall","November","Fall","December","Winter")</f>
        <v>Fall</v>
      </c>
      <c r="S1013" s="13" t="s">
        <v>15</v>
      </c>
    </row>
    <row r="1014" spans="2:19" x14ac:dyDescent="0.25">
      <c r="B1014" s="14" t="s">
        <v>11</v>
      </c>
      <c r="C1014" s="1" t="s">
        <v>20</v>
      </c>
      <c r="D1014" s="4" t="s">
        <v>26</v>
      </c>
      <c r="E1014" s="4" t="s">
        <v>35</v>
      </c>
      <c r="F1014" s="11">
        <v>727</v>
      </c>
      <c r="G1014" s="9">
        <v>3</v>
      </c>
      <c r="H1014" s="9">
        <v>12</v>
      </c>
      <c r="I1014" s="9">
        <v>8724</v>
      </c>
      <c r="J1014" s="9">
        <v>610.67999999999995</v>
      </c>
      <c r="K1014" s="9">
        <v>8113.32</v>
      </c>
      <c r="L1014" s="9">
        <v>2181</v>
      </c>
      <c r="M1014" s="9">
        <v>5932.32</v>
      </c>
      <c r="N1014" s="26">
        <f>financials[[#This Row],[Profit]]/financials[[#This Row],[ Sales]]</f>
        <v>0.73118279569892475</v>
      </c>
      <c r="O1014" s="7">
        <v>41671</v>
      </c>
      <c r="P1014" s="5">
        <v>2</v>
      </c>
      <c r="Q1014" s="4" t="str">
        <f>TEXT(financials[[#This Row],[Date]],"MMMM")</f>
        <v>February</v>
      </c>
      <c r="R1014" s="5" t="str">
        <f>_xlfn.SWITCH(financials[[#This Row],[Month Name]],"January","Winter","February","Winter","March","Spring","April","Spring","May","Spring","June","Summer","July","Summer","August","Summer","September","Fall","October","Fall","November","Fall","December","Winter")</f>
        <v>Winter</v>
      </c>
      <c r="S1014" s="13" t="s">
        <v>15</v>
      </c>
    </row>
    <row r="1015" spans="2:19" x14ac:dyDescent="0.25">
      <c r="B1015" s="14" t="s">
        <v>11</v>
      </c>
      <c r="C1015" s="1" t="s">
        <v>16</v>
      </c>
      <c r="D1015" s="4" t="s">
        <v>26</v>
      </c>
      <c r="E1015" s="4" t="s">
        <v>35</v>
      </c>
      <c r="F1015" s="11">
        <v>1884</v>
      </c>
      <c r="G1015" s="9">
        <v>3</v>
      </c>
      <c r="H1015" s="9">
        <v>12</v>
      </c>
      <c r="I1015" s="9">
        <v>22608</v>
      </c>
      <c r="J1015" s="9">
        <v>1582.56</v>
      </c>
      <c r="K1015" s="9">
        <v>21025.439999999999</v>
      </c>
      <c r="L1015" s="9">
        <v>5652</v>
      </c>
      <c r="M1015" s="9">
        <v>15373.439999999999</v>
      </c>
      <c r="N1015" s="26">
        <f>financials[[#This Row],[Profit]]/financials[[#This Row],[ Sales]]</f>
        <v>0.73118279569892475</v>
      </c>
      <c r="O1015" s="7">
        <v>41852</v>
      </c>
      <c r="P1015" s="5">
        <v>8</v>
      </c>
      <c r="Q1015" s="4" t="str">
        <f>TEXT(financials[[#This Row],[Date]],"MMMM")</f>
        <v>August</v>
      </c>
      <c r="R1015" s="5" t="str">
        <f>_xlfn.SWITCH(financials[[#This Row],[Month Name]],"January","Winter","February","Winter","March","Spring","April","Spring","May","Spring","June","Summer","July","Summer","August","Summer","September","Fall","October","Fall","November","Fall","December","Winter")</f>
        <v>Summer</v>
      </c>
      <c r="S1015" s="13" t="s">
        <v>15</v>
      </c>
    </row>
    <row r="1016" spans="2:19" x14ac:dyDescent="0.25">
      <c r="B1016" s="14" t="s">
        <v>10</v>
      </c>
      <c r="C1016" s="1" t="s">
        <v>20</v>
      </c>
      <c r="D1016" s="4" t="s">
        <v>26</v>
      </c>
      <c r="E1016" s="4" t="s">
        <v>35</v>
      </c>
      <c r="F1016" s="11">
        <v>1834</v>
      </c>
      <c r="G1016" s="9">
        <v>3</v>
      </c>
      <c r="H1016" s="9">
        <v>20</v>
      </c>
      <c r="I1016" s="9">
        <v>36680</v>
      </c>
      <c r="J1016" s="9">
        <v>2567.6</v>
      </c>
      <c r="K1016" s="9">
        <v>34112.400000000001</v>
      </c>
      <c r="L1016" s="9">
        <v>18340</v>
      </c>
      <c r="M1016" s="9">
        <v>15772.400000000001</v>
      </c>
      <c r="N1016" s="26">
        <f>financials[[#This Row],[Profit]]/financials[[#This Row],[ Sales]]</f>
        <v>0.4623655913978495</v>
      </c>
      <c r="O1016" s="7">
        <v>41518</v>
      </c>
      <c r="P1016" s="5">
        <v>9</v>
      </c>
      <c r="Q1016" s="4" t="str">
        <f>TEXT(financials[[#This Row],[Date]],"MMMM")</f>
        <v>September</v>
      </c>
      <c r="R1016" s="5" t="str">
        <f>_xlfn.SWITCH(financials[[#This Row],[Month Name]],"January","Winter","February","Winter","March","Spring","April","Spring","May","Spring","June","Summer","July","Summer","August","Summer","September","Fall","October","Fall","November","Fall","December","Winter")</f>
        <v>Fall</v>
      </c>
      <c r="S1016" s="13" t="s">
        <v>14</v>
      </c>
    </row>
    <row r="1017" spans="2:19" x14ac:dyDescent="0.25">
      <c r="B1017" s="14" t="s">
        <v>11</v>
      </c>
      <c r="C1017" s="1" t="s">
        <v>20</v>
      </c>
      <c r="D1017" s="4" t="s">
        <v>27</v>
      </c>
      <c r="E1017" s="4" t="s">
        <v>35</v>
      </c>
      <c r="F1017" s="11">
        <v>2340</v>
      </c>
      <c r="G1017" s="9">
        <v>5</v>
      </c>
      <c r="H1017" s="9">
        <v>12</v>
      </c>
      <c r="I1017" s="9">
        <v>28080</v>
      </c>
      <c r="J1017" s="9">
        <v>1965.6</v>
      </c>
      <c r="K1017" s="9">
        <v>26114.400000000001</v>
      </c>
      <c r="L1017" s="9">
        <v>7020</v>
      </c>
      <c r="M1017" s="9">
        <v>19094.400000000001</v>
      </c>
      <c r="N1017" s="26">
        <f>financials[[#This Row],[Profit]]/financials[[#This Row],[ Sales]]</f>
        <v>0.73118279569892475</v>
      </c>
      <c r="O1017" s="7">
        <v>41640</v>
      </c>
      <c r="P1017" s="5">
        <v>1</v>
      </c>
      <c r="Q1017" s="4" t="str">
        <f>TEXT(financials[[#This Row],[Date]],"MMMM")</f>
        <v>January</v>
      </c>
      <c r="R1017" s="5" t="str">
        <f>_xlfn.SWITCH(financials[[#This Row],[Month Name]],"January","Winter","February","Winter","March","Spring","April","Spring","May","Spring","June","Summer","July","Summer","August","Summer","September","Fall","October","Fall","November","Fall","December","Winter")</f>
        <v>Winter</v>
      </c>
      <c r="S1017" s="13" t="s">
        <v>15</v>
      </c>
    </row>
    <row r="1018" spans="2:19" x14ac:dyDescent="0.25">
      <c r="B1018" s="14" t="s">
        <v>11</v>
      </c>
      <c r="C1018" s="1" t="s">
        <v>18</v>
      </c>
      <c r="D1018" s="4" t="s">
        <v>27</v>
      </c>
      <c r="E1018" s="4" t="s">
        <v>35</v>
      </c>
      <c r="F1018" s="11">
        <v>2342</v>
      </c>
      <c r="G1018" s="9">
        <v>5</v>
      </c>
      <c r="H1018" s="9">
        <v>12</v>
      </c>
      <c r="I1018" s="9">
        <v>28104</v>
      </c>
      <c r="J1018" s="9">
        <v>1967.28</v>
      </c>
      <c r="K1018" s="9">
        <v>26136.720000000001</v>
      </c>
      <c r="L1018" s="9">
        <v>7026</v>
      </c>
      <c r="M1018" s="9">
        <v>19110.72</v>
      </c>
      <c r="N1018" s="26">
        <f>financials[[#This Row],[Profit]]/financials[[#This Row],[ Sales]]</f>
        <v>0.73118279569892475</v>
      </c>
      <c r="O1018" s="7">
        <v>41944</v>
      </c>
      <c r="P1018" s="5">
        <v>11</v>
      </c>
      <c r="Q1018" s="4" t="str">
        <f>TEXT(financials[[#This Row],[Date]],"MMMM")</f>
        <v>November</v>
      </c>
      <c r="R1018" s="5" t="str">
        <f>_xlfn.SWITCH(financials[[#This Row],[Month Name]],"January","Winter","February","Winter","March","Spring","April","Spring","May","Spring","June","Summer","July","Summer","August","Summer","September","Fall","October","Fall","November","Fall","December","Winter")</f>
        <v>Fall</v>
      </c>
      <c r="S1018" s="13" t="s">
        <v>15</v>
      </c>
    </row>
    <row r="1019" spans="2:19" x14ac:dyDescent="0.25">
      <c r="B1019" s="14" t="s">
        <v>10</v>
      </c>
      <c r="C1019" s="1" t="s">
        <v>18</v>
      </c>
      <c r="D1019" s="4" t="s">
        <v>28</v>
      </c>
      <c r="E1019" s="4" t="s">
        <v>35</v>
      </c>
      <c r="F1019" s="11">
        <v>1031</v>
      </c>
      <c r="G1019" s="9">
        <v>10</v>
      </c>
      <c r="H1019" s="9">
        <v>7</v>
      </c>
      <c r="I1019" s="9">
        <v>7217</v>
      </c>
      <c r="J1019" s="9">
        <v>505.19</v>
      </c>
      <c r="K1019" s="9">
        <v>6711.81</v>
      </c>
      <c r="L1019" s="9">
        <v>5155</v>
      </c>
      <c r="M1019" s="9">
        <v>1556.8100000000004</v>
      </c>
      <c r="N1019" s="26">
        <f>financials[[#This Row],[Profit]]/financials[[#This Row],[ Sales]]</f>
        <v>0.23195084485407072</v>
      </c>
      <c r="O1019" s="7">
        <v>41518</v>
      </c>
      <c r="P1019" s="5">
        <v>9</v>
      </c>
      <c r="Q1019" s="4" t="str">
        <f>TEXT(financials[[#This Row],[Date]],"MMMM")</f>
        <v>September</v>
      </c>
      <c r="R1019" s="5" t="str">
        <f>_xlfn.SWITCH(financials[[#This Row],[Month Name]],"January","Winter","February","Winter","March","Spring","April","Spring","May","Spring","June","Summer","July","Summer","August","Summer","September","Fall","October","Fall","November","Fall","December","Winter")</f>
        <v>Fall</v>
      </c>
      <c r="S1019" s="13" t="s">
        <v>14</v>
      </c>
    </row>
    <row r="1020" spans="2:19" x14ac:dyDescent="0.25">
      <c r="B1020" s="14" t="s">
        <v>8</v>
      </c>
      <c r="C1020" s="1" t="s">
        <v>16</v>
      </c>
      <c r="D1020" s="4" t="s">
        <v>29</v>
      </c>
      <c r="E1020" s="4" t="s">
        <v>35</v>
      </c>
      <c r="F1020" s="11">
        <v>1262</v>
      </c>
      <c r="G1020" s="9">
        <v>120</v>
      </c>
      <c r="H1020" s="9">
        <v>15</v>
      </c>
      <c r="I1020" s="9">
        <v>18930</v>
      </c>
      <c r="J1020" s="9">
        <v>1325.1</v>
      </c>
      <c r="K1020" s="9">
        <v>17604.900000000001</v>
      </c>
      <c r="L1020" s="9">
        <v>12620</v>
      </c>
      <c r="M1020" s="9">
        <v>4984.9000000000015</v>
      </c>
      <c r="N1020" s="26">
        <f>financials[[#This Row],[Profit]]/financials[[#This Row],[ Sales]]</f>
        <v>0.28315412186379935</v>
      </c>
      <c r="O1020" s="7">
        <v>41760</v>
      </c>
      <c r="P1020" s="5">
        <v>5</v>
      </c>
      <c r="Q1020" s="4" t="str">
        <f>TEXT(financials[[#This Row],[Date]],"MMMM")</f>
        <v>May</v>
      </c>
      <c r="R1020" s="5" t="str">
        <f>_xlfn.SWITCH(financials[[#This Row],[Month Name]],"January","Winter","February","Winter","March","Spring","April","Spring","May","Spring","June","Summer","July","Summer","August","Summer","September","Fall","October","Fall","November","Fall","December","Winter")</f>
        <v>Spring</v>
      </c>
      <c r="S1020" s="13" t="s">
        <v>15</v>
      </c>
    </row>
    <row r="1021" spans="2:19" x14ac:dyDescent="0.25">
      <c r="B1021" s="14" t="s">
        <v>10</v>
      </c>
      <c r="C1021" s="1" t="s">
        <v>16</v>
      </c>
      <c r="D1021" s="4" t="s">
        <v>29</v>
      </c>
      <c r="E1021" s="4" t="s">
        <v>35</v>
      </c>
      <c r="F1021" s="11">
        <v>1135</v>
      </c>
      <c r="G1021" s="9">
        <v>120</v>
      </c>
      <c r="H1021" s="9">
        <v>7</v>
      </c>
      <c r="I1021" s="9">
        <v>7945</v>
      </c>
      <c r="J1021" s="9">
        <v>556.15</v>
      </c>
      <c r="K1021" s="9">
        <v>7388.85</v>
      </c>
      <c r="L1021" s="9">
        <v>5675</v>
      </c>
      <c r="M1021" s="9">
        <v>1713.8500000000004</v>
      </c>
      <c r="N1021" s="26">
        <f>financials[[#This Row],[Profit]]/financials[[#This Row],[ Sales]]</f>
        <v>0.23195084485407069</v>
      </c>
      <c r="O1021" s="7">
        <v>41791</v>
      </c>
      <c r="P1021" s="5">
        <v>6</v>
      </c>
      <c r="Q1021" s="4" t="str">
        <f>TEXT(financials[[#This Row],[Date]],"MMMM")</f>
        <v>June</v>
      </c>
      <c r="R1021" s="5" t="str">
        <f>_xlfn.SWITCH(financials[[#This Row],[Month Name]],"January","Winter","February","Winter","March","Spring","April","Spring","May","Spring","June","Summer","July","Summer","August","Summer","September","Fall","October","Fall","November","Fall","December","Winter")</f>
        <v>Summer</v>
      </c>
      <c r="S1021" s="13" t="s">
        <v>15</v>
      </c>
    </row>
    <row r="1022" spans="2:19" x14ac:dyDescent="0.25">
      <c r="B1022" s="14" t="s">
        <v>10</v>
      </c>
      <c r="C1022" s="1" t="s">
        <v>17</v>
      </c>
      <c r="D1022" s="4" t="s">
        <v>29</v>
      </c>
      <c r="E1022" s="4" t="s">
        <v>35</v>
      </c>
      <c r="F1022" s="11">
        <v>547</v>
      </c>
      <c r="G1022" s="9">
        <v>120</v>
      </c>
      <c r="H1022" s="9">
        <v>7</v>
      </c>
      <c r="I1022" s="9">
        <v>3829</v>
      </c>
      <c r="J1022" s="9">
        <v>268.02999999999997</v>
      </c>
      <c r="K1022" s="9">
        <v>3560.9700000000003</v>
      </c>
      <c r="L1022" s="9">
        <v>2735</v>
      </c>
      <c r="M1022" s="9">
        <v>825.97000000000025</v>
      </c>
      <c r="N1022" s="26">
        <f>financials[[#This Row],[Profit]]/financials[[#This Row],[ Sales]]</f>
        <v>0.23195084485407072</v>
      </c>
      <c r="O1022" s="7">
        <v>41944</v>
      </c>
      <c r="P1022" s="5">
        <v>11</v>
      </c>
      <c r="Q1022" s="4" t="str">
        <f>TEXT(financials[[#This Row],[Date]],"MMMM")</f>
        <v>November</v>
      </c>
      <c r="R1022" s="5" t="str">
        <f>_xlfn.SWITCH(financials[[#This Row],[Month Name]],"January","Winter","February","Winter","March","Spring","April","Spring","May","Spring","June","Summer","July","Summer","August","Summer","September","Fall","October","Fall","November","Fall","December","Winter")</f>
        <v>Fall</v>
      </c>
      <c r="S1022" s="13" t="s">
        <v>15</v>
      </c>
    </row>
    <row r="1023" spans="2:19" x14ac:dyDescent="0.25">
      <c r="B1023" s="14" t="s">
        <v>10</v>
      </c>
      <c r="C1023" s="1" t="s">
        <v>16</v>
      </c>
      <c r="D1023" s="4" t="s">
        <v>29</v>
      </c>
      <c r="E1023" s="4" t="s">
        <v>35</v>
      </c>
      <c r="F1023" s="11">
        <v>1582</v>
      </c>
      <c r="G1023" s="9">
        <v>120</v>
      </c>
      <c r="H1023" s="9">
        <v>7</v>
      </c>
      <c r="I1023" s="9">
        <v>11074</v>
      </c>
      <c r="J1023" s="9">
        <v>775.18</v>
      </c>
      <c r="K1023" s="9">
        <v>10298.82</v>
      </c>
      <c r="L1023" s="9">
        <v>7910</v>
      </c>
      <c r="M1023" s="9">
        <v>2388.8199999999997</v>
      </c>
      <c r="N1023" s="26">
        <f>financials[[#This Row],[Profit]]/financials[[#This Row],[ Sales]]</f>
        <v>0.23195084485407064</v>
      </c>
      <c r="O1023" s="7">
        <v>41974</v>
      </c>
      <c r="P1023" s="5">
        <v>12</v>
      </c>
      <c r="Q1023" s="4" t="str">
        <f>TEXT(financials[[#This Row],[Date]],"MMMM")</f>
        <v>December</v>
      </c>
      <c r="R1023" s="5" t="str">
        <f>_xlfn.SWITCH(financials[[#This Row],[Month Name]],"January","Winter","February","Winter","March","Spring","April","Spring","May","Spring","June","Summer","July","Summer","August","Summer","September","Fall","October","Fall","November","Fall","December","Winter")</f>
        <v>Winter</v>
      </c>
      <c r="S1023" s="13" t="s">
        <v>15</v>
      </c>
    </row>
    <row r="1024" spans="2:19" x14ac:dyDescent="0.25">
      <c r="B1024" s="14" t="s">
        <v>11</v>
      </c>
      <c r="C1024" s="1" t="s">
        <v>18</v>
      </c>
      <c r="D1024" s="4" t="s">
        <v>30</v>
      </c>
      <c r="E1024" s="4" t="s">
        <v>35</v>
      </c>
      <c r="F1024" s="11">
        <v>1738.5</v>
      </c>
      <c r="G1024" s="9">
        <v>250</v>
      </c>
      <c r="H1024" s="9">
        <v>12</v>
      </c>
      <c r="I1024" s="9">
        <v>20862</v>
      </c>
      <c r="J1024" s="9">
        <v>1460.34</v>
      </c>
      <c r="K1024" s="9">
        <v>19401.66</v>
      </c>
      <c r="L1024" s="9">
        <v>5215.5</v>
      </c>
      <c r="M1024" s="9">
        <v>14186.16</v>
      </c>
      <c r="N1024" s="26">
        <f>financials[[#This Row],[Profit]]/financials[[#This Row],[ Sales]]</f>
        <v>0.73118279569892475</v>
      </c>
      <c r="O1024" s="7">
        <v>41730</v>
      </c>
      <c r="P1024" s="5">
        <v>4</v>
      </c>
      <c r="Q1024" s="4" t="str">
        <f>TEXT(financials[[#This Row],[Date]],"MMMM")</f>
        <v>April</v>
      </c>
      <c r="R1024" s="5" t="str">
        <f>_xlfn.SWITCH(financials[[#This Row],[Month Name]],"January","Winter","February","Winter","March","Spring","April","Spring","May","Spring","June","Summer","July","Summer","August","Summer","September","Fall","October","Fall","November","Fall","December","Winter")</f>
        <v>Spring</v>
      </c>
      <c r="S1024" s="13" t="s">
        <v>15</v>
      </c>
    </row>
    <row r="1025" spans="2:19" x14ac:dyDescent="0.25">
      <c r="B1025" s="14" t="s">
        <v>11</v>
      </c>
      <c r="C1025" s="1" t="s">
        <v>19</v>
      </c>
      <c r="D1025" s="4" t="s">
        <v>30</v>
      </c>
      <c r="E1025" s="4" t="s">
        <v>35</v>
      </c>
      <c r="F1025" s="11">
        <v>2215</v>
      </c>
      <c r="G1025" s="9">
        <v>250</v>
      </c>
      <c r="H1025" s="9">
        <v>12</v>
      </c>
      <c r="I1025" s="9">
        <v>26580</v>
      </c>
      <c r="J1025" s="9">
        <v>1860.6</v>
      </c>
      <c r="K1025" s="9">
        <v>24719.4</v>
      </c>
      <c r="L1025" s="9">
        <v>6645</v>
      </c>
      <c r="M1025" s="9">
        <v>18074.400000000001</v>
      </c>
      <c r="N1025" s="26">
        <f>financials[[#This Row],[Profit]]/financials[[#This Row],[ Sales]]</f>
        <v>0.73118279569892475</v>
      </c>
      <c r="O1025" s="7">
        <v>41518</v>
      </c>
      <c r="P1025" s="5">
        <v>9</v>
      </c>
      <c r="Q1025" s="4" t="str">
        <f>TEXT(financials[[#This Row],[Date]],"MMMM")</f>
        <v>September</v>
      </c>
      <c r="R1025" s="5" t="str">
        <f>_xlfn.SWITCH(financials[[#This Row],[Month Name]],"January","Winter","February","Winter","March","Spring","April","Spring","May","Spring","June","Summer","July","Summer","August","Summer","September","Fall","October","Fall","November","Fall","December","Winter")</f>
        <v>Fall</v>
      </c>
      <c r="S1025" s="13" t="s">
        <v>14</v>
      </c>
    </row>
    <row r="1026" spans="2:19" x14ac:dyDescent="0.25">
      <c r="B1026" s="14" t="s">
        <v>10</v>
      </c>
      <c r="C1026" s="1" t="s">
        <v>16</v>
      </c>
      <c r="D1026" s="4" t="s">
        <v>30</v>
      </c>
      <c r="E1026" s="4" t="s">
        <v>35</v>
      </c>
      <c r="F1026" s="11">
        <v>1582</v>
      </c>
      <c r="G1026" s="9">
        <v>250</v>
      </c>
      <c r="H1026" s="9">
        <v>7</v>
      </c>
      <c r="I1026" s="9">
        <v>11074</v>
      </c>
      <c r="J1026" s="9">
        <v>775.18</v>
      </c>
      <c r="K1026" s="9">
        <v>10298.82</v>
      </c>
      <c r="L1026" s="9">
        <v>7910</v>
      </c>
      <c r="M1026" s="9">
        <v>2388.8199999999997</v>
      </c>
      <c r="N1026" s="26">
        <f>financials[[#This Row],[Profit]]/financials[[#This Row],[ Sales]]</f>
        <v>0.23195084485407064</v>
      </c>
      <c r="O1026" s="7">
        <v>41974</v>
      </c>
      <c r="P1026" s="5">
        <v>12</v>
      </c>
      <c r="Q1026" s="4" t="str">
        <f>TEXT(financials[[#This Row],[Date]],"MMMM")</f>
        <v>December</v>
      </c>
      <c r="R1026" s="5" t="str">
        <f>_xlfn.SWITCH(financials[[#This Row],[Month Name]],"January","Winter","February","Winter","March","Spring","April","Spring","May","Spring","June","Summer","July","Summer","August","Summer","September","Fall","October","Fall","November","Fall","December","Winter")</f>
        <v>Winter</v>
      </c>
      <c r="S1026" s="13" t="s">
        <v>15</v>
      </c>
    </row>
    <row r="1027" spans="2:19" x14ac:dyDescent="0.25">
      <c r="B1027" s="14" t="s">
        <v>10</v>
      </c>
      <c r="C1027" s="1" t="s">
        <v>16</v>
      </c>
      <c r="D1027" s="4" t="s">
        <v>31</v>
      </c>
      <c r="E1027" s="4" t="s">
        <v>35</v>
      </c>
      <c r="F1027" s="11">
        <v>1135</v>
      </c>
      <c r="G1027" s="9">
        <v>260</v>
      </c>
      <c r="H1027" s="9">
        <v>7</v>
      </c>
      <c r="I1027" s="9">
        <v>7945</v>
      </c>
      <c r="J1027" s="9">
        <v>556.15</v>
      </c>
      <c r="K1027" s="9">
        <v>7388.85</v>
      </c>
      <c r="L1027" s="9">
        <v>5675</v>
      </c>
      <c r="M1027" s="9">
        <v>1713.8500000000004</v>
      </c>
      <c r="N1027" s="26">
        <f>financials[[#This Row],[Profit]]/financials[[#This Row],[ Sales]]</f>
        <v>0.23195084485407069</v>
      </c>
      <c r="O1027" s="7">
        <v>41791</v>
      </c>
      <c r="P1027" s="5">
        <v>6</v>
      </c>
      <c r="Q1027" s="4" t="str">
        <f>TEXT(financials[[#This Row],[Date]],"MMMM")</f>
        <v>June</v>
      </c>
      <c r="R1027" s="5" t="str">
        <f>_xlfn.SWITCH(financials[[#This Row],[Month Name]],"January","Winter","February","Winter","March","Spring","April","Spring","May","Spring","June","Summer","July","Summer","August","Summer","September","Fall","October","Fall","November","Fall","December","Winter")</f>
        <v>Summer</v>
      </c>
      <c r="S1027" s="13" t="s">
        <v>15</v>
      </c>
    </row>
    <row r="1028" spans="2:19" x14ac:dyDescent="0.25">
      <c r="B1028" s="14" t="s">
        <v>10</v>
      </c>
      <c r="C1028" s="1" t="s">
        <v>17</v>
      </c>
      <c r="D1028" s="4" t="s">
        <v>26</v>
      </c>
      <c r="E1028" s="4" t="s">
        <v>35</v>
      </c>
      <c r="F1028" s="11">
        <v>1761</v>
      </c>
      <c r="G1028" s="9">
        <v>3</v>
      </c>
      <c r="H1028" s="9">
        <v>350</v>
      </c>
      <c r="I1028" s="9">
        <v>616350</v>
      </c>
      <c r="J1028" s="9">
        <v>43144.5</v>
      </c>
      <c r="K1028" s="9">
        <v>573205.5</v>
      </c>
      <c r="L1028" s="9">
        <v>457860</v>
      </c>
      <c r="M1028" s="9">
        <v>115345.5</v>
      </c>
      <c r="N1028" s="26">
        <f>financials[[#This Row],[Profit]]/financials[[#This Row],[ Sales]]</f>
        <v>0.20122887864823349</v>
      </c>
      <c r="O1028" s="7">
        <v>41699</v>
      </c>
      <c r="P1028" s="5">
        <v>3</v>
      </c>
      <c r="Q1028" s="4" t="str">
        <f>TEXT(financials[[#This Row],[Date]],"MMMM")</f>
        <v>March</v>
      </c>
      <c r="R1028" s="5" t="str">
        <f>_xlfn.SWITCH(financials[[#This Row],[Month Name]],"January","Winter","February","Winter","March","Spring","April","Spring","May","Spring","June","Summer","July","Summer","August","Summer","September","Fall","October","Fall","November","Fall","December","Winter")</f>
        <v>Spring</v>
      </c>
      <c r="S1028" s="13" t="s">
        <v>15</v>
      </c>
    </row>
    <row r="1029" spans="2:19" x14ac:dyDescent="0.25">
      <c r="B1029" s="14" t="s">
        <v>7</v>
      </c>
      <c r="C1029" s="1" t="s">
        <v>18</v>
      </c>
      <c r="D1029" s="4" t="s">
        <v>26</v>
      </c>
      <c r="E1029" s="4" t="s">
        <v>35</v>
      </c>
      <c r="F1029" s="11">
        <v>448</v>
      </c>
      <c r="G1029" s="9">
        <v>3</v>
      </c>
      <c r="H1029" s="9">
        <v>300</v>
      </c>
      <c r="I1029" s="9">
        <v>134400</v>
      </c>
      <c r="J1029" s="9">
        <v>9408</v>
      </c>
      <c r="K1029" s="9">
        <v>124992</v>
      </c>
      <c r="L1029" s="9">
        <v>112000</v>
      </c>
      <c r="M1029" s="9">
        <v>12992</v>
      </c>
      <c r="N1029" s="26">
        <f>financials[[#This Row],[Profit]]/financials[[#This Row],[ Sales]]</f>
        <v>0.1039426523297491</v>
      </c>
      <c r="O1029" s="7">
        <v>41791</v>
      </c>
      <c r="P1029" s="5">
        <v>6</v>
      </c>
      <c r="Q1029" s="4" t="str">
        <f>TEXT(financials[[#This Row],[Date]],"MMMM")</f>
        <v>June</v>
      </c>
      <c r="R1029" s="5" t="str">
        <f>_xlfn.SWITCH(financials[[#This Row],[Month Name]],"January","Winter","February","Winter","March","Spring","April","Spring","May","Spring","June","Summer","July","Summer","August","Summer","September","Fall","October","Fall","November","Fall","December","Winter")</f>
        <v>Summer</v>
      </c>
      <c r="S1029" s="13" t="s">
        <v>15</v>
      </c>
    </row>
    <row r="1030" spans="2:19" x14ac:dyDescent="0.25">
      <c r="B1030" s="14" t="s">
        <v>7</v>
      </c>
      <c r="C1030" s="1" t="s">
        <v>18</v>
      </c>
      <c r="D1030" s="4" t="s">
        <v>26</v>
      </c>
      <c r="E1030" s="4" t="s">
        <v>35</v>
      </c>
      <c r="F1030" s="11">
        <v>2181</v>
      </c>
      <c r="G1030" s="9">
        <v>3</v>
      </c>
      <c r="H1030" s="9">
        <v>300</v>
      </c>
      <c r="I1030" s="9">
        <v>654300</v>
      </c>
      <c r="J1030" s="9">
        <v>45801</v>
      </c>
      <c r="K1030" s="9">
        <v>608499</v>
      </c>
      <c r="L1030" s="9">
        <v>545250</v>
      </c>
      <c r="M1030" s="9">
        <v>63249</v>
      </c>
      <c r="N1030" s="26">
        <f>financials[[#This Row],[Profit]]/financials[[#This Row],[ Sales]]</f>
        <v>0.1039426523297491</v>
      </c>
      <c r="O1030" s="7">
        <v>41913</v>
      </c>
      <c r="P1030" s="5">
        <v>10</v>
      </c>
      <c r="Q1030" s="4" t="str">
        <f>TEXT(financials[[#This Row],[Date]],"MMMM")</f>
        <v>October</v>
      </c>
      <c r="R1030" s="5" t="str">
        <f>_xlfn.SWITCH(financials[[#This Row],[Month Name]],"January","Winter","February","Winter","March","Spring","April","Spring","May","Spring","June","Summer","July","Summer","August","Summer","September","Fall","October","Fall","November","Fall","December","Winter")</f>
        <v>Fall</v>
      </c>
      <c r="S1030" s="13" t="s">
        <v>15</v>
      </c>
    </row>
    <row r="1031" spans="2:19" x14ac:dyDescent="0.25">
      <c r="B1031" s="14" t="s">
        <v>10</v>
      </c>
      <c r="C1031" s="1" t="s">
        <v>18</v>
      </c>
      <c r="D1031" s="4" t="s">
        <v>27</v>
      </c>
      <c r="E1031" s="4" t="s">
        <v>35</v>
      </c>
      <c r="F1031" s="11">
        <v>1976</v>
      </c>
      <c r="G1031" s="9">
        <v>5</v>
      </c>
      <c r="H1031" s="9">
        <v>20</v>
      </c>
      <c r="I1031" s="9">
        <v>39520</v>
      </c>
      <c r="J1031" s="9">
        <v>2766.4</v>
      </c>
      <c r="K1031" s="9">
        <v>36753.599999999999</v>
      </c>
      <c r="L1031" s="9">
        <v>19760</v>
      </c>
      <c r="M1031" s="9">
        <v>16993.599999999999</v>
      </c>
      <c r="N1031" s="26">
        <f>financials[[#This Row],[Profit]]/financials[[#This Row],[ Sales]]</f>
        <v>0.46236559139784944</v>
      </c>
      <c r="O1031" s="7">
        <v>41913</v>
      </c>
      <c r="P1031" s="5">
        <v>10</v>
      </c>
      <c r="Q1031" s="4" t="str">
        <f>TEXT(financials[[#This Row],[Date]],"MMMM")</f>
        <v>October</v>
      </c>
      <c r="R1031" s="5" t="str">
        <f>_xlfn.SWITCH(financials[[#This Row],[Month Name]],"January","Winter","February","Winter","March","Spring","April","Spring","May","Spring","June","Summer","July","Summer","August","Summer","September","Fall","October","Fall","November","Fall","December","Winter")</f>
        <v>Fall</v>
      </c>
      <c r="S1031" s="13" t="s">
        <v>15</v>
      </c>
    </row>
    <row r="1032" spans="2:19" x14ac:dyDescent="0.25">
      <c r="B1032" s="14" t="s">
        <v>7</v>
      </c>
      <c r="C1032" s="1" t="s">
        <v>18</v>
      </c>
      <c r="D1032" s="4" t="s">
        <v>27</v>
      </c>
      <c r="E1032" s="4" t="s">
        <v>35</v>
      </c>
      <c r="F1032" s="11">
        <v>2181</v>
      </c>
      <c r="G1032" s="9">
        <v>5</v>
      </c>
      <c r="H1032" s="9">
        <v>300</v>
      </c>
      <c r="I1032" s="9">
        <v>654300</v>
      </c>
      <c r="J1032" s="9">
        <v>45801</v>
      </c>
      <c r="K1032" s="9">
        <v>608499</v>
      </c>
      <c r="L1032" s="9">
        <v>545250</v>
      </c>
      <c r="M1032" s="9">
        <v>63249</v>
      </c>
      <c r="N1032" s="26">
        <f>financials[[#This Row],[Profit]]/financials[[#This Row],[ Sales]]</f>
        <v>0.1039426523297491</v>
      </c>
      <c r="O1032" s="7">
        <v>41913</v>
      </c>
      <c r="P1032" s="5">
        <v>10</v>
      </c>
      <c r="Q1032" s="4" t="str">
        <f>TEXT(financials[[#This Row],[Date]],"MMMM")</f>
        <v>October</v>
      </c>
      <c r="R1032" s="5" t="str">
        <f>_xlfn.SWITCH(financials[[#This Row],[Month Name]],"January","Winter","February","Winter","March","Spring","April","Spring","May","Spring","June","Summer","July","Summer","August","Summer","September","Fall","October","Fall","November","Fall","December","Winter")</f>
        <v>Fall</v>
      </c>
      <c r="S1032" s="13" t="s">
        <v>15</v>
      </c>
    </row>
    <row r="1033" spans="2:19" x14ac:dyDescent="0.25">
      <c r="B1033" s="14" t="s">
        <v>9</v>
      </c>
      <c r="C1033" s="1" t="s">
        <v>19</v>
      </c>
      <c r="D1033" s="4" t="s">
        <v>27</v>
      </c>
      <c r="E1033" s="4" t="s">
        <v>35</v>
      </c>
      <c r="F1033" s="11">
        <v>2500</v>
      </c>
      <c r="G1033" s="9">
        <v>5</v>
      </c>
      <c r="H1033" s="9">
        <v>125</v>
      </c>
      <c r="I1033" s="9">
        <v>312500</v>
      </c>
      <c r="J1033" s="9">
        <v>21875</v>
      </c>
      <c r="K1033" s="9">
        <v>290625</v>
      </c>
      <c r="L1033" s="9">
        <v>300000</v>
      </c>
      <c r="M1033" s="9">
        <v>-9375</v>
      </c>
      <c r="N1033" s="26">
        <f>financials[[#This Row],[Profit]]/financials[[#This Row],[ Sales]]</f>
        <v>-3.2258064516129031E-2</v>
      </c>
      <c r="O1033" s="7">
        <v>41579</v>
      </c>
      <c r="P1033" s="5">
        <v>11</v>
      </c>
      <c r="Q1033" s="4" t="str">
        <f>TEXT(financials[[#This Row],[Date]],"MMMM")</f>
        <v>November</v>
      </c>
      <c r="R1033" s="5" t="str">
        <f>_xlfn.SWITCH(financials[[#This Row],[Month Name]],"January","Winter","February","Winter","March","Spring","April","Spring","May","Spring","June","Summer","July","Summer","August","Summer","September","Fall","October","Fall","November","Fall","December","Winter")</f>
        <v>Fall</v>
      </c>
      <c r="S1033" s="13" t="s">
        <v>14</v>
      </c>
    </row>
    <row r="1034" spans="2:19" x14ac:dyDescent="0.25">
      <c r="B1034" s="14" t="s">
        <v>7</v>
      </c>
      <c r="C1034" s="1" t="s">
        <v>16</v>
      </c>
      <c r="D1034" s="4" t="s">
        <v>28</v>
      </c>
      <c r="E1034" s="4" t="s">
        <v>35</v>
      </c>
      <c r="F1034" s="11">
        <v>1702</v>
      </c>
      <c r="G1034" s="9">
        <v>10</v>
      </c>
      <c r="H1034" s="9">
        <v>300</v>
      </c>
      <c r="I1034" s="9">
        <v>510600</v>
      </c>
      <c r="J1034" s="9">
        <v>35742</v>
      </c>
      <c r="K1034" s="9">
        <v>474858</v>
      </c>
      <c r="L1034" s="9">
        <v>425500</v>
      </c>
      <c r="M1034" s="9">
        <v>49358</v>
      </c>
      <c r="N1034" s="26">
        <f>financials[[#This Row],[Profit]]/financials[[#This Row],[ Sales]]</f>
        <v>0.1039426523297491</v>
      </c>
      <c r="O1034" s="7">
        <v>41760</v>
      </c>
      <c r="P1034" s="5">
        <v>5</v>
      </c>
      <c r="Q1034" s="4" t="str">
        <f>TEXT(financials[[#This Row],[Date]],"MMMM")</f>
        <v>May</v>
      </c>
      <c r="R1034" s="5" t="str">
        <f>_xlfn.SWITCH(financials[[#This Row],[Month Name]],"January","Winter","February","Winter","March","Spring","April","Spring","May","Spring","June","Summer","July","Summer","August","Summer","September","Fall","October","Fall","November","Fall","December","Winter")</f>
        <v>Spring</v>
      </c>
      <c r="S1034" s="13" t="s">
        <v>15</v>
      </c>
    </row>
    <row r="1035" spans="2:19" x14ac:dyDescent="0.25">
      <c r="B1035" s="14" t="s">
        <v>7</v>
      </c>
      <c r="C1035" s="1" t="s">
        <v>18</v>
      </c>
      <c r="D1035" s="4" t="s">
        <v>28</v>
      </c>
      <c r="E1035" s="4" t="s">
        <v>35</v>
      </c>
      <c r="F1035" s="11">
        <v>448</v>
      </c>
      <c r="G1035" s="9">
        <v>10</v>
      </c>
      <c r="H1035" s="9">
        <v>300</v>
      </c>
      <c r="I1035" s="9">
        <v>134400</v>
      </c>
      <c r="J1035" s="9">
        <v>9408</v>
      </c>
      <c r="K1035" s="9">
        <v>124992</v>
      </c>
      <c r="L1035" s="9">
        <v>112000</v>
      </c>
      <c r="M1035" s="9">
        <v>12992</v>
      </c>
      <c r="N1035" s="26">
        <f>financials[[#This Row],[Profit]]/financials[[#This Row],[ Sales]]</f>
        <v>0.1039426523297491</v>
      </c>
      <c r="O1035" s="7">
        <v>41791</v>
      </c>
      <c r="P1035" s="5">
        <v>6</v>
      </c>
      <c r="Q1035" s="4" t="str">
        <f>TEXT(financials[[#This Row],[Date]],"MMMM")</f>
        <v>June</v>
      </c>
      <c r="R1035" s="5" t="str">
        <f>_xlfn.SWITCH(financials[[#This Row],[Month Name]],"January","Winter","February","Winter","March","Spring","April","Spring","May","Spring","June","Summer","July","Summer","August","Summer","September","Fall","October","Fall","November","Fall","December","Winter")</f>
        <v>Summer</v>
      </c>
      <c r="S1035" s="13" t="s">
        <v>15</v>
      </c>
    </row>
    <row r="1036" spans="2:19" x14ac:dyDescent="0.25">
      <c r="B1036" s="14" t="s">
        <v>9</v>
      </c>
      <c r="C1036" s="1" t="s">
        <v>19</v>
      </c>
      <c r="D1036" s="4" t="s">
        <v>28</v>
      </c>
      <c r="E1036" s="4" t="s">
        <v>35</v>
      </c>
      <c r="F1036" s="11">
        <v>3513</v>
      </c>
      <c r="G1036" s="9">
        <v>10</v>
      </c>
      <c r="H1036" s="9">
        <v>125</v>
      </c>
      <c r="I1036" s="9">
        <v>439125</v>
      </c>
      <c r="J1036" s="9">
        <v>30738.75</v>
      </c>
      <c r="K1036" s="9">
        <v>408386.25</v>
      </c>
      <c r="L1036" s="9">
        <v>421560</v>
      </c>
      <c r="M1036" s="9">
        <v>-13173.75</v>
      </c>
      <c r="N1036" s="26">
        <f>financials[[#This Row],[Profit]]/financials[[#This Row],[ Sales]]</f>
        <v>-3.2258064516129031E-2</v>
      </c>
      <c r="O1036" s="7">
        <v>41821</v>
      </c>
      <c r="P1036" s="5">
        <v>7</v>
      </c>
      <c r="Q1036" s="4" t="str">
        <f>TEXT(financials[[#This Row],[Date]],"MMMM")</f>
        <v>July</v>
      </c>
      <c r="R1036" s="5" t="str">
        <f>_xlfn.SWITCH(financials[[#This Row],[Month Name]],"January","Winter","February","Winter","March","Spring","April","Spring","May","Spring","June","Summer","July","Summer","August","Summer","September","Fall","October","Fall","November","Fall","December","Winter")</f>
        <v>Summer</v>
      </c>
      <c r="S1036" s="13" t="s">
        <v>15</v>
      </c>
    </row>
    <row r="1037" spans="2:19" x14ac:dyDescent="0.25">
      <c r="B1037" s="14" t="s">
        <v>8</v>
      </c>
      <c r="C1037" s="1" t="s">
        <v>18</v>
      </c>
      <c r="D1037" s="4" t="s">
        <v>28</v>
      </c>
      <c r="E1037" s="4" t="s">
        <v>35</v>
      </c>
      <c r="F1037" s="11">
        <v>2101</v>
      </c>
      <c r="G1037" s="9">
        <v>10</v>
      </c>
      <c r="H1037" s="9">
        <v>15</v>
      </c>
      <c r="I1037" s="9">
        <v>31515</v>
      </c>
      <c r="J1037" s="9">
        <v>2206.0500000000002</v>
      </c>
      <c r="K1037" s="9">
        <v>29308.95</v>
      </c>
      <c r="L1037" s="9">
        <v>21010</v>
      </c>
      <c r="M1037" s="9">
        <v>8298.9500000000007</v>
      </c>
      <c r="N1037" s="26">
        <f>financials[[#This Row],[Profit]]/financials[[#This Row],[ Sales]]</f>
        <v>0.28315412186379929</v>
      </c>
      <c r="O1037" s="7">
        <v>41852</v>
      </c>
      <c r="P1037" s="5">
        <v>8</v>
      </c>
      <c r="Q1037" s="4" t="str">
        <f>TEXT(financials[[#This Row],[Date]],"MMMM")</f>
        <v>August</v>
      </c>
      <c r="R1037" s="5" t="str">
        <f>_xlfn.SWITCH(financials[[#This Row],[Month Name]],"January","Winter","February","Winter","March","Spring","April","Spring","May","Spring","June","Summer","July","Summer","August","Summer","September","Fall","October","Fall","November","Fall","December","Winter")</f>
        <v>Summer</v>
      </c>
      <c r="S1037" s="13" t="s">
        <v>15</v>
      </c>
    </row>
    <row r="1038" spans="2:19" x14ac:dyDescent="0.25">
      <c r="B1038" s="14" t="s">
        <v>8</v>
      </c>
      <c r="C1038" s="1" t="s">
        <v>17</v>
      </c>
      <c r="D1038" s="4" t="s">
        <v>28</v>
      </c>
      <c r="E1038" s="4" t="s">
        <v>35</v>
      </c>
      <c r="F1038" s="11">
        <v>2931</v>
      </c>
      <c r="G1038" s="9">
        <v>10</v>
      </c>
      <c r="H1038" s="9">
        <v>15</v>
      </c>
      <c r="I1038" s="9">
        <v>43965</v>
      </c>
      <c r="J1038" s="9">
        <v>3077.55</v>
      </c>
      <c r="K1038" s="9">
        <v>40887.449999999997</v>
      </c>
      <c r="L1038" s="9">
        <v>29310</v>
      </c>
      <c r="M1038" s="9">
        <v>11577.449999999997</v>
      </c>
      <c r="N1038" s="26">
        <f>financials[[#This Row],[Profit]]/financials[[#This Row],[ Sales]]</f>
        <v>0.28315412186379924</v>
      </c>
      <c r="O1038" s="7">
        <v>41518</v>
      </c>
      <c r="P1038" s="5">
        <v>9</v>
      </c>
      <c r="Q1038" s="4" t="str">
        <f>TEXT(financials[[#This Row],[Date]],"MMMM")</f>
        <v>September</v>
      </c>
      <c r="R1038" s="5" t="str">
        <f>_xlfn.SWITCH(financials[[#This Row],[Month Name]],"January","Winter","February","Winter","March","Spring","April","Spring","May","Spring","June","Summer","July","Summer","August","Summer","September","Fall","October","Fall","November","Fall","December","Winter")</f>
        <v>Fall</v>
      </c>
      <c r="S1038" s="13" t="s">
        <v>14</v>
      </c>
    </row>
    <row r="1039" spans="2:19" x14ac:dyDescent="0.25">
      <c r="B1039" s="14" t="s">
        <v>10</v>
      </c>
      <c r="C1039" s="1" t="s">
        <v>18</v>
      </c>
      <c r="D1039" s="4" t="s">
        <v>28</v>
      </c>
      <c r="E1039" s="4" t="s">
        <v>35</v>
      </c>
      <c r="F1039" s="11">
        <v>1535</v>
      </c>
      <c r="G1039" s="9">
        <v>10</v>
      </c>
      <c r="H1039" s="9">
        <v>20</v>
      </c>
      <c r="I1039" s="9">
        <v>30700</v>
      </c>
      <c r="J1039" s="9">
        <v>2149</v>
      </c>
      <c r="K1039" s="9">
        <v>28551</v>
      </c>
      <c r="L1039" s="9">
        <v>15350</v>
      </c>
      <c r="M1039" s="9">
        <v>13201</v>
      </c>
      <c r="N1039" s="26">
        <f>financials[[#This Row],[Profit]]/financials[[#This Row],[ Sales]]</f>
        <v>0.46236559139784944</v>
      </c>
      <c r="O1039" s="7">
        <v>41883</v>
      </c>
      <c r="P1039" s="5">
        <v>9</v>
      </c>
      <c r="Q1039" s="4" t="str">
        <f>TEXT(financials[[#This Row],[Date]],"MMMM")</f>
        <v>September</v>
      </c>
      <c r="R1039" s="5" t="str">
        <f>_xlfn.SWITCH(financials[[#This Row],[Month Name]],"January","Winter","February","Winter","March","Spring","April","Spring","May","Spring","June","Summer","July","Summer","August","Summer","September","Fall","October","Fall","November","Fall","December","Winter")</f>
        <v>Fall</v>
      </c>
      <c r="S1039" s="13" t="s">
        <v>15</v>
      </c>
    </row>
    <row r="1040" spans="2:19" x14ac:dyDescent="0.25">
      <c r="B1040" s="14" t="s">
        <v>7</v>
      </c>
      <c r="C1040" s="1" t="s">
        <v>19</v>
      </c>
      <c r="D1040" s="4" t="s">
        <v>28</v>
      </c>
      <c r="E1040" s="4" t="s">
        <v>35</v>
      </c>
      <c r="F1040" s="11">
        <v>1123</v>
      </c>
      <c r="G1040" s="9">
        <v>10</v>
      </c>
      <c r="H1040" s="9">
        <v>300</v>
      </c>
      <c r="I1040" s="9">
        <v>336900</v>
      </c>
      <c r="J1040" s="9">
        <v>23583</v>
      </c>
      <c r="K1040" s="9">
        <v>313317</v>
      </c>
      <c r="L1040" s="9">
        <v>280750</v>
      </c>
      <c r="M1040" s="9">
        <v>32567</v>
      </c>
      <c r="N1040" s="26">
        <f>financials[[#This Row],[Profit]]/financials[[#This Row],[ Sales]]</f>
        <v>0.1039426523297491</v>
      </c>
      <c r="O1040" s="7">
        <v>41518</v>
      </c>
      <c r="P1040" s="5">
        <v>9</v>
      </c>
      <c r="Q1040" s="4" t="str">
        <f>TEXT(financials[[#This Row],[Date]],"MMMM")</f>
        <v>September</v>
      </c>
      <c r="R1040" s="5" t="str">
        <f>_xlfn.SWITCH(financials[[#This Row],[Month Name]],"January","Winter","February","Winter","March","Spring","April","Spring","May","Spring","June","Summer","July","Summer","August","Summer","September","Fall","October","Fall","November","Fall","December","Winter")</f>
        <v>Fall</v>
      </c>
      <c r="S1040" s="13" t="s">
        <v>14</v>
      </c>
    </row>
    <row r="1041" spans="2:19" x14ac:dyDescent="0.25">
      <c r="B1041" s="14" t="s">
        <v>7</v>
      </c>
      <c r="C1041" s="1" t="s">
        <v>16</v>
      </c>
      <c r="D1041" s="4" t="s">
        <v>28</v>
      </c>
      <c r="E1041" s="4" t="s">
        <v>35</v>
      </c>
      <c r="F1041" s="11">
        <v>1404</v>
      </c>
      <c r="G1041" s="9">
        <v>10</v>
      </c>
      <c r="H1041" s="9">
        <v>300</v>
      </c>
      <c r="I1041" s="9">
        <v>421200</v>
      </c>
      <c r="J1041" s="9">
        <v>29484</v>
      </c>
      <c r="K1041" s="9">
        <v>391716</v>
      </c>
      <c r="L1041" s="9">
        <v>351000</v>
      </c>
      <c r="M1041" s="9">
        <v>40716</v>
      </c>
      <c r="N1041" s="26">
        <f>financials[[#This Row],[Profit]]/financials[[#This Row],[ Sales]]</f>
        <v>0.1039426523297491</v>
      </c>
      <c r="O1041" s="7">
        <v>41579</v>
      </c>
      <c r="P1041" s="5">
        <v>11</v>
      </c>
      <c r="Q1041" s="4" t="str">
        <f>TEXT(financials[[#This Row],[Date]],"MMMM")</f>
        <v>November</v>
      </c>
      <c r="R1041" s="5" t="str">
        <f>_xlfn.SWITCH(financials[[#This Row],[Month Name]],"January","Winter","February","Winter","March","Spring","April","Spring","May","Spring","June","Summer","July","Summer","August","Summer","September","Fall","October","Fall","November","Fall","December","Winter")</f>
        <v>Fall</v>
      </c>
      <c r="S1041" s="13" t="s">
        <v>14</v>
      </c>
    </row>
    <row r="1042" spans="2:19" x14ac:dyDescent="0.25">
      <c r="B1042" s="14" t="s">
        <v>11</v>
      </c>
      <c r="C1042" s="1" t="s">
        <v>20</v>
      </c>
      <c r="D1042" s="4" t="s">
        <v>28</v>
      </c>
      <c r="E1042" s="4" t="s">
        <v>35</v>
      </c>
      <c r="F1042" s="11">
        <v>2763</v>
      </c>
      <c r="G1042" s="9">
        <v>10</v>
      </c>
      <c r="H1042" s="9">
        <v>12</v>
      </c>
      <c r="I1042" s="9">
        <v>33156</v>
      </c>
      <c r="J1042" s="9">
        <v>2320.92</v>
      </c>
      <c r="K1042" s="9">
        <v>30835.08</v>
      </c>
      <c r="L1042" s="9">
        <v>8289</v>
      </c>
      <c r="M1042" s="9">
        <v>22546.080000000002</v>
      </c>
      <c r="N1042" s="26">
        <f>financials[[#This Row],[Profit]]/financials[[#This Row],[ Sales]]</f>
        <v>0.73118279569892475</v>
      </c>
      <c r="O1042" s="7">
        <v>41579</v>
      </c>
      <c r="P1042" s="5">
        <v>11</v>
      </c>
      <c r="Q1042" s="4" t="str">
        <f>TEXT(financials[[#This Row],[Date]],"MMMM")</f>
        <v>November</v>
      </c>
      <c r="R1042" s="5" t="str">
        <f>_xlfn.SWITCH(financials[[#This Row],[Month Name]],"January","Winter","February","Winter","March","Spring","April","Spring","May","Spring","June","Summer","July","Summer","August","Summer","September","Fall","October","Fall","November","Fall","December","Winter")</f>
        <v>Fall</v>
      </c>
      <c r="S1042" s="13" t="s">
        <v>14</v>
      </c>
    </row>
    <row r="1043" spans="2:19" x14ac:dyDescent="0.25">
      <c r="B1043" s="14" t="s">
        <v>10</v>
      </c>
      <c r="C1043" s="1" t="s">
        <v>19</v>
      </c>
      <c r="D1043" s="4" t="s">
        <v>28</v>
      </c>
      <c r="E1043" s="4" t="s">
        <v>35</v>
      </c>
      <c r="F1043" s="11">
        <v>2125</v>
      </c>
      <c r="G1043" s="9">
        <v>10</v>
      </c>
      <c r="H1043" s="9">
        <v>7</v>
      </c>
      <c r="I1043" s="9">
        <v>14875</v>
      </c>
      <c r="J1043" s="9">
        <v>1041.25</v>
      </c>
      <c r="K1043" s="9">
        <v>13833.75</v>
      </c>
      <c r="L1043" s="9">
        <v>10625</v>
      </c>
      <c r="M1043" s="9">
        <v>3208.75</v>
      </c>
      <c r="N1043" s="26">
        <f>financials[[#This Row],[Profit]]/financials[[#This Row],[ Sales]]</f>
        <v>0.23195084485407066</v>
      </c>
      <c r="O1043" s="7">
        <v>41609</v>
      </c>
      <c r="P1043" s="5">
        <v>12</v>
      </c>
      <c r="Q1043" s="4" t="str">
        <f>TEXT(financials[[#This Row],[Date]],"MMMM")</f>
        <v>December</v>
      </c>
      <c r="R1043" s="5" t="str">
        <f>_xlfn.SWITCH(financials[[#This Row],[Month Name]],"January","Winter","February","Winter","March","Spring","April","Spring","May","Spring","June","Summer","July","Summer","August","Summer","September","Fall","October","Fall","November","Fall","December","Winter")</f>
        <v>Winter</v>
      </c>
      <c r="S1043" s="13" t="s">
        <v>14</v>
      </c>
    </row>
    <row r="1044" spans="2:19" x14ac:dyDescent="0.25">
      <c r="B1044" s="14" t="s">
        <v>7</v>
      </c>
      <c r="C1044" s="1" t="s">
        <v>18</v>
      </c>
      <c r="D1044" s="4" t="s">
        <v>29</v>
      </c>
      <c r="E1044" s="4" t="s">
        <v>35</v>
      </c>
      <c r="F1044" s="11">
        <v>1659</v>
      </c>
      <c r="G1044" s="9">
        <v>120</v>
      </c>
      <c r="H1044" s="9">
        <v>300</v>
      </c>
      <c r="I1044" s="9">
        <v>497700</v>
      </c>
      <c r="J1044" s="9">
        <v>34839</v>
      </c>
      <c r="K1044" s="9">
        <v>462861</v>
      </c>
      <c r="L1044" s="9">
        <v>414750</v>
      </c>
      <c r="M1044" s="9">
        <v>48111</v>
      </c>
      <c r="N1044" s="26">
        <f>financials[[#This Row],[Profit]]/financials[[#This Row],[ Sales]]</f>
        <v>0.1039426523297491</v>
      </c>
      <c r="O1044" s="7">
        <v>41821</v>
      </c>
      <c r="P1044" s="5">
        <v>7</v>
      </c>
      <c r="Q1044" s="4" t="str">
        <f>TEXT(financials[[#This Row],[Date]],"MMMM")</f>
        <v>July</v>
      </c>
      <c r="R1044" s="5" t="str">
        <f>_xlfn.SWITCH(financials[[#This Row],[Month Name]],"January","Winter","February","Winter","March","Spring","April","Spring","May","Spring","June","Summer","July","Summer","August","Summer","September","Fall","October","Fall","November","Fall","December","Winter")</f>
        <v>Summer</v>
      </c>
      <c r="S1044" s="13" t="s">
        <v>15</v>
      </c>
    </row>
    <row r="1045" spans="2:19" x14ac:dyDescent="0.25">
      <c r="B1045" s="14" t="s">
        <v>10</v>
      </c>
      <c r="C1045" s="1" t="s">
        <v>20</v>
      </c>
      <c r="D1045" s="4" t="s">
        <v>29</v>
      </c>
      <c r="E1045" s="4" t="s">
        <v>35</v>
      </c>
      <c r="F1045" s="11">
        <v>609</v>
      </c>
      <c r="G1045" s="9">
        <v>120</v>
      </c>
      <c r="H1045" s="9">
        <v>20</v>
      </c>
      <c r="I1045" s="9">
        <v>12180</v>
      </c>
      <c r="J1045" s="9">
        <v>852.6</v>
      </c>
      <c r="K1045" s="9">
        <v>11327.4</v>
      </c>
      <c r="L1045" s="9">
        <v>6090</v>
      </c>
      <c r="M1045" s="9">
        <v>5237.3999999999996</v>
      </c>
      <c r="N1045" s="26">
        <f>financials[[#This Row],[Profit]]/financials[[#This Row],[ Sales]]</f>
        <v>0.46236559139784944</v>
      </c>
      <c r="O1045" s="7">
        <v>41852</v>
      </c>
      <c r="P1045" s="5">
        <v>8</v>
      </c>
      <c r="Q1045" s="4" t="str">
        <f>TEXT(financials[[#This Row],[Date]],"MMMM")</f>
        <v>August</v>
      </c>
      <c r="R1045" s="5" t="str">
        <f>_xlfn.SWITCH(financials[[#This Row],[Month Name]],"January","Winter","February","Winter","March","Spring","April","Spring","May","Spring","June","Summer","July","Summer","August","Summer","September","Fall","October","Fall","November","Fall","December","Winter")</f>
        <v>Summer</v>
      </c>
      <c r="S1045" s="13" t="s">
        <v>15</v>
      </c>
    </row>
    <row r="1046" spans="2:19" x14ac:dyDescent="0.25">
      <c r="B1046" s="14" t="s">
        <v>9</v>
      </c>
      <c r="C1046" s="1" t="s">
        <v>19</v>
      </c>
      <c r="D1046" s="4" t="s">
        <v>29</v>
      </c>
      <c r="E1046" s="4" t="s">
        <v>35</v>
      </c>
      <c r="F1046" s="11">
        <v>2087</v>
      </c>
      <c r="G1046" s="9">
        <v>120</v>
      </c>
      <c r="H1046" s="9">
        <v>125</v>
      </c>
      <c r="I1046" s="9">
        <v>260875</v>
      </c>
      <c r="J1046" s="9">
        <v>18261.25</v>
      </c>
      <c r="K1046" s="9">
        <v>242613.75</v>
      </c>
      <c r="L1046" s="9">
        <v>250440</v>
      </c>
      <c r="M1046" s="9">
        <v>-7826.25</v>
      </c>
      <c r="N1046" s="26">
        <f>financials[[#This Row],[Profit]]/financials[[#This Row],[ Sales]]</f>
        <v>-3.2258064516129031E-2</v>
      </c>
      <c r="O1046" s="7">
        <v>41883</v>
      </c>
      <c r="P1046" s="5">
        <v>9</v>
      </c>
      <c r="Q1046" s="4" t="str">
        <f>TEXT(financials[[#This Row],[Date]],"MMMM")</f>
        <v>September</v>
      </c>
      <c r="R1046" s="5" t="str">
        <f>_xlfn.SWITCH(financials[[#This Row],[Month Name]],"January","Winter","February","Winter","March","Spring","April","Spring","May","Spring","June","Summer","July","Summer","August","Summer","September","Fall","October","Fall","November","Fall","December","Winter")</f>
        <v>Fall</v>
      </c>
      <c r="S1046" s="13" t="s">
        <v>15</v>
      </c>
    </row>
    <row r="1047" spans="2:19" x14ac:dyDescent="0.25">
      <c r="B1047" s="14" t="s">
        <v>10</v>
      </c>
      <c r="C1047" s="1" t="s">
        <v>18</v>
      </c>
      <c r="D1047" s="4" t="s">
        <v>29</v>
      </c>
      <c r="E1047" s="4" t="s">
        <v>35</v>
      </c>
      <c r="F1047" s="11">
        <v>1976</v>
      </c>
      <c r="G1047" s="9">
        <v>120</v>
      </c>
      <c r="H1047" s="9">
        <v>20</v>
      </c>
      <c r="I1047" s="9">
        <v>39520</v>
      </c>
      <c r="J1047" s="9">
        <v>2766.4</v>
      </c>
      <c r="K1047" s="9">
        <v>36753.599999999999</v>
      </c>
      <c r="L1047" s="9">
        <v>19760</v>
      </c>
      <c r="M1047" s="9">
        <v>16993.599999999999</v>
      </c>
      <c r="N1047" s="26">
        <f>financials[[#This Row],[Profit]]/financials[[#This Row],[ Sales]]</f>
        <v>0.46236559139784944</v>
      </c>
      <c r="O1047" s="7">
        <v>41913</v>
      </c>
      <c r="P1047" s="5">
        <v>10</v>
      </c>
      <c r="Q1047" s="4" t="str">
        <f>TEXT(financials[[#This Row],[Date]],"MMMM")</f>
        <v>October</v>
      </c>
      <c r="R1047" s="5" t="str">
        <f>_xlfn.SWITCH(financials[[#This Row],[Month Name]],"January","Winter","February","Winter","March","Spring","April","Spring","May","Spring","June","Summer","July","Summer","August","Summer","September","Fall","October","Fall","November","Fall","December","Winter")</f>
        <v>Fall</v>
      </c>
      <c r="S1047" s="13" t="s">
        <v>15</v>
      </c>
    </row>
    <row r="1048" spans="2:19" x14ac:dyDescent="0.25">
      <c r="B1048" s="14" t="s">
        <v>10</v>
      </c>
      <c r="C1048" s="1" t="s">
        <v>17</v>
      </c>
      <c r="D1048" s="4" t="s">
        <v>29</v>
      </c>
      <c r="E1048" s="4" t="s">
        <v>35</v>
      </c>
      <c r="F1048" s="11">
        <v>1421</v>
      </c>
      <c r="G1048" s="9">
        <v>120</v>
      </c>
      <c r="H1048" s="9">
        <v>20</v>
      </c>
      <c r="I1048" s="9">
        <v>28420</v>
      </c>
      <c r="J1048" s="9">
        <v>1989.4</v>
      </c>
      <c r="K1048" s="9">
        <v>26430.6</v>
      </c>
      <c r="L1048" s="9">
        <v>14210</v>
      </c>
      <c r="M1048" s="9">
        <v>12220.599999999999</v>
      </c>
      <c r="N1048" s="26">
        <f>financials[[#This Row],[Profit]]/financials[[#This Row],[ Sales]]</f>
        <v>0.46236559139784944</v>
      </c>
      <c r="O1048" s="7">
        <v>41609</v>
      </c>
      <c r="P1048" s="5">
        <v>12</v>
      </c>
      <c r="Q1048" s="4" t="str">
        <f>TEXT(financials[[#This Row],[Date]],"MMMM")</f>
        <v>December</v>
      </c>
      <c r="R1048" s="5" t="str">
        <f>_xlfn.SWITCH(financials[[#This Row],[Month Name]],"January","Winter","February","Winter","March","Spring","April","Spring","May","Spring","June","Summer","July","Summer","August","Summer","September","Fall","October","Fall","November","Fall","December","Winter")</f>
        <v>Winter</v>
      </c>
      <c r="S1048" s="13" t="s">
        <v>14</v>
      </c>
    </row>
    <row r="1049" spans="2:19" x14ac:dyDescent="0.25">
      <c r="B1049" s="14" t="s">
        <v>7</v>
      </c>
      <c r="C1049" s="1" t="s">
        <v>17</v>
      </c>
      <c r="D1049" s="4" t="s">
        <v>29</v>
      </c>
      <c r="E1049" s="4" t="s">
        <v>35</v>
      </c>
      <c r="F1049" s="11">
        <v>1372</v>
      </c>
      <c r="G1049" s="9">
        <v>120</v>
      </c>
      <c r="H1049" s="9">
        <v>300</v>
      </c>
      <c r="I1049" s="9">
        <v>411600</v>
      </c>
      <c r="J1049" s="9">
        <v>28812</v>
      </c>
      <c r="K1049" s="9">
        <v>382788</v>
      </c>
      <c r="L1049" s="9">
        <v>343000</v>
      </c>
      <c r="M1049" s="9">
        <v>39788</v>
      </c>
      <c r="N1049" s="26">
        <f>financials[[#This Row],[Profit]]/financials[[#This Row],[ Sales]]</f>
        <v>0.1039426523297491</v>
      </c>
      <c r="O1049" s="7">
        <v>41974</v>
      </c>
      <c r="P1049" s="5">
        <v>12</v>
      </c>
      <c r="Q1049" s="4" t="str">
        <f>TEXT(financials[[#This Row],[Date]],"MMMM")</f>
        <v>December</v>
      </c>
      <c r="R1049" s="5" t="str">
        <f>_xlfn.SWITCH(financials[[#This Row],[Month Name]],"January","Winter","February","Winter","March","Spring","April","Spring","May","Spring","June","Summer","July","Summer","August","Summer","September","Fall","October","Fall","November","Fall","December","Winter")</f>
        <v>Winter</v>
      </c>
      <c r="S1049" s="13" t="s">
        <v>15</v>
      </c>
    </row>
    <row r="1050" spans="2:19" x14ac:dyDescent="0.25">
      <c r="B1050" s="14" t="s">
        <v>10</v>
      </c>
      <c r="C1050" s="1" t="s">
        <v>19</v>
      </c>
      <c r="D1050" s="4" t="s">
        <v>29</v>
      </c>
      <c r="E1050" s="4" t="s">
        <v>35</v>
      </c>
      <c r="F1050" s="11">
        <v>588</v>
      </c>
      <c r="G1050" s="9">
        <v>120</v>
      </c>
      <c r="H1050" s="9">
        <v>20</v>
      </c>
      <c r="I1050" s="9">
        <v>11760</v>
      </c>
      <c r="J1050" s="9">
        <v>823.2</v>
      </c>
      <c r="K1050" s="9">
        <v>10936.8</v>
      </c>
      <c r="L1050" s="9">
        <v>5880</v>
      </c>
      <c r="M1050" s="9">
        <v>5056.7999999999993</v>
      </c>
      <c r="N1050" s="26">
        <f>financials[[#This Row],[Profit]]/financials[[#This Row],[ Sales]]</f>
        <v>0.46236559139784944</v>
      </c>
      <c r="O1050" s="7">
        <v>41609</v>
      </c>
      <c r="P1050" s="5">
        <v>12</v>
      </c>
      <c r="Q1050" s="4" t="str">
        <f>TEXT(financials[[#This Row],[Date]],"MMMM")</f>
        <v>December</v>
      </c>
      <c r="R1050" s="5" t="str">
        <f>_xlfn.SWITCH(financials[[#This Row],[Month Name]],"January","Winter","February","Winter","March","Spring","April","Spring","May","Spring","June","Summer","July","Summer","August","Summer","September","Fall","October","Fall","November","Fall","December","Winter")</f>
        <v>Winter</v>
      </c>
      <c r="S1050" s="13" t="s">
        <v>14</v>
      </c>
    </row>
    <row r="1051" spans="2:19" x14ac:dyDescent="0.25">
      <c r="B1051" s="14" t="s">
        <v>11</v>
      </c>
      <c r="C1051" s="1" t="s">
        <v>16</v>
      </c>
      <c r="D1051" s="4" t="s">
        <v>30</v>
      </c>
      <c r="E1051" s="4" t="s">
        <v>35</v>
      </c>
      <c r="F1051" s="11">
        <v>3244.5</v>
      </c>
      <c r="G1051" s="9">
        <v>250</v>
      </c>
      <c r="H1051" s="9">
        <v>12</v>
      </c>
      <c r="I1051" s="9">
        <v>38934</v>
      </c>
      <c r="J1051" s="9">
        <v>2725.38</v>
      </c>
      <c r="K1051" s="9">
        <v>36208.620000000003</v>
      </c>
      <c r="L1051" s="9">
        <v>9733.5</v>
      </c>
      <c r="M1051" s="9">
        <v>26475.120000000003</v>
      </c>
      <c r="N1051" s="26">
        <f>financials[[#This Row],[Profit]]/financials[[#This Row],[ Sales]]</f>
        <v>0.73118279569892475</v>
      </c>
      <c r="O1051" s="7">
        <v>41640</v>
      </c>
      <c r="P1051" s="5">
        <v>1</v>
      </c>
      <c r="Q1051" s="4" t="str">
        <f>TEXT(financials[[#This Row],[Date]],"MMMM")</f>
        <v>January</v>
      </c>
      <c r="R1051" s="5" t="str">
        <f>_xlfn.SWITCH(financials[[#This Row],[Month Name]],"January","Winter","February","Winter","March","Spring","April","Spring","May","Spring","June","Summer","July","Summer","August","Summer","September","Fall","October","Fall","November","Fall","December","Winter")</f>
        <v>Winter</v>
      </c>
      <c r="S1051" s="13" t="s">
        <v>15</v>
      </c>
    </row>
    <row r="1052" spans="2:19" x14ac:dyDescent="0.25">
      <c r="B1052" s="14" t="s">
        <v>7</v>
      </c>
      <c r="C1052" s="1" t="s">
        <v>18</v>
      </c>
      <c r="D1052" s="4" t="s">
        <v>30</v>
      </c>
      <c r="E1052" s="4" t="s">
        <v>35</v>
      </c>
      <c r="F1052" s="11">
        <v>959</v>
      </c>
      <c r="G1052" s="9">
        <v>250</v>
      </c>
      <c r="H1052" s="9">
        <v>300</v>
      </c>
      <c r="I1052" s="9">
        <v>287700</v>
      </c>
      <c r="J1052" s="9">
        <v>20139</v>
      </c>
      <c r="K1052" s="9">
        <v>267561</v>
      </c>
      <c r="L1052" s="9">
        <v>239750</v>
      </c>
      <c r="M1052" s="9">
        <v>27811</v>
      </c>
      <c r="N1052" s="26">
        <f>financials[[#This Row],[Profit]]/financials[[#This Row],[ Sales]]</f>
        <v>0.1039426523297491</v>
      </c>
      <c r="O1052" s="7">
        <v>41671</v>
      </c>
      <c r="P1052" s="5">
        <v>2</v>
      </c>
      <c r="Q1052" s="4" t="str">
        <f>TEXT(financials[[#This Row],[Date]],"MMMM")</f>
        <v>February</v>
      </c>
      <c r="R1052" s="5" t="str">
        <f>_xlfn.SWITCH(financials[[#This Row],[Month Name]],"January","Winter","February","Winter","March","Spring","April","Spring","May","Spring","June","Summer","July","Summer","August","Summer","September","Fall","October","Fall","November","Fall","December","Winter")</f>
        <v>Winter</v>
      </c>
      <c r="S1052" s="13" t="s">
        <v>15</v>
      </c>
    </row>
    <row r="1053" spans="2:19" x14ac:dyDescent="0.25">
      <c r="B1053" s="14" t="s">
        <v>7</v>
      </c>
      <c r="C1053" s="1" t="s">
        <v>20</v>
      </c>
      <c r="D1053" s="4" t="s">
        <v>30</v>
      </c>
      <c r="E1053" s="4" t="s">
        <v>35</v>
      </c>
      <c r="F1053" s="11">
        <v>2747</v>
      </c>
      <c r="G1053" s="9">
        <v>250</v>
      </c>
      <c r="H1053" s="9">
        <v>300</v>
      </c>
      <c r="I1053" s="9">
        <v>824100</v>
      </c>
      <c r="J1053" s="9">
        <v>57687</v>
      </c>
      <c r="K1053" s="9">
        <v>766413</v>
      </c>
      <c r="L1053" s="9">
        <v>686750</v>
      </c>
      <c r="M1053" s="9">
        <v>79663</v>
      </c>
      <c r="N1053" s="26">
        <f>financials[[#This Row],[Profit]]/financials[[#This Row],[ Sales]]</f>
        <v>0.1039426523297491</v>
      </c>
      <c r="O1053" s="7">
        <v>41671</v>
      </c>
      <c r="P1053" s="5">
        <v>2</v>
      </c>
      <c r="Q1053" s="4" t="str">
        <f>TEXT(financials[[#This Row],[Date]],"MMMM")</f>
        <v>February</v>
      </c>
      <c r="R1053" s="5" t="str">
        <f>_xlfn.SWITCH(financials[[#This Row],[Month Name]],"January","Winter","February","Winter","March","Spring","April","Spring","May","Spring","June","Summer","July","Summer","August","Summer","September","Fall","October","Fall","November","Fall","December","Winter")</f>
        <v>Winter</v>
      </c>
      <c r="S1053" s="13" t="s">
        <v>15</v>
      </c>
    </row>
    <row r="1054" spans="2:19" x14ac:dyDescent="0.25">
      <c r="B1054" s="14" t="s">
        <v>9</v>
      </c>
      <c r="C1054" s="1" t="s">
        <v>16</v>
      </c>
      <c r="D1054" s="4" t="s">
        <v>31</v>
      </c>
      <c r="E1054" s="4" t="s">
        <v>35</v>
      </c>
      <c r="F1054" s="11">
        <v>1645</v>
      </c>
      <c r="G1054" s="9">
        <v>260</v>
      </c>
      <c r="H1054" s="9">
        <v>125</v>
      </c>
      <c r="I1054" s="9">
        <v>205625</v>
      </c>
      <c r="J1054" s="9">
        <v>14393.75</v>
      </c>
      <c r="K1054" s="9">
        <v>191231.25</v>
      </c>
      <c r="L1054" s="9">
        <v>197400</v>
      </c>
      <c r="M1054" s="9">
        <v>-6168.75</v>
      </c>
      <c r="N1054" s="26">
        <f>financials[[#This Row],[Profit]]/financials[[#This Row],[ Sales]]</f>
        <v>-3.2258064516129031E-2</v>
      </c>
      <c r="O1054" s="7">
        <v>41760</v>
      </c>
      <c r="P1054" s="5">
        <v>5</v>
      </c>
      <c r="Q1054" s="4" t="str">
        <f>TEXT(financials[[#This Row],[Date]],"MMMM")</f>
        <v>May</v>
      </c>
      <c r="R1054" s="5" t="str">
        <f>_xlfn.SWITCH(financials[[#This Row],[Month Name]],"January","Winter","February","Winter","March","Spring","April","Spring","May","Spring","June","Summer","July","Summer","August","Summer","September","Fall","October","Fall","November","Fall","December","Winter")</f>
        <v>Spring</v>
      </c>
      <c r="S1054" s="13" t="s">
        <v>15</v>
      </c>
    </row>
    <row r="1055" spans="2:19" x14ac:dyDescent="0.25">
      <c r="B1055" s="14" t="s">
        <v>10</v>
      </c>
      <c r="C1055" s="1" t="s">
        <v>18</v>
      </c>
      <c r="D1055" s="4" t="s">
        <v>31</v>
      </c>
      <c r="E1055" s="4" t="s">
        <v>35</v>
      </c>
      <c r="F1055" s="11">
        <v>2876</v>
      </c>
      <c r="G1055" s="9">
        <v>260</v>
      </c>
      <c r="H1055" s="9">
        <v>350</v>
      </c>
      <c r="I1055" s="9">
        <v>1006600</v>
      </c>
      <c r="J1055" s="9">
        <v>70462</v>
      </c>
      <c r="K1055" s="9">
        <v>936138</v>
      </c>
      <c r="L1055" s="9">
        <v>747760</v>
      </c>
      <c r="M1055" s="9">
        <v>188378</v>
      </c>
      <c r="N1055" s="26">
        <f>financials[[#This Row],[Profit]]/financials[[#This Row],[ Sales]]</f>
        <v>0.20122887864823349</v>
      </c>
      <c r="O1055" s="7">
        <v>41883</v>
      </c>
      <c r="P1055" s="5">
        <v>9</v>
      </c>
      <c r="Q1055" s="4" t="str">
        <f>TEXT(financials[[#This Row],[Date]],"MMMM")</f>
        <v>September</v>
      </c>
      <c r="R1055" s="5" t="str">
        <f>_xlfn.SWITCH(financials[[#This Row],[Month Name]],"January","Winter","February","Winter","March","Spring","April","Spring","May","Spring","June","Summer","July","Summer","August","Summer","September","Fall","October","Fall","November","Fall","December","Winter")</f>
        <v>Fall</v>
      </c>
      <c r="S1055" s="13" t="s">
        <v>15</v>
      </c>
    </row>
    <row r="1056" spans="2:19" x14ac:dyDescent="0.25">
      <c r="B1056" s="14" t="s">
        <v>9</v>
      </c>
      <c r="C1056" s="1" t="s">
        <v>19</v>
      </c>
      <c r="D1056" s="4" t="s">
        <v>31</v>
      </c>
      <c r="E1056" s="4" t="s">
        <v>35</v>
      </c>
      <c r="F1056" s="11">
        <v>994</v>
      </c>
      <c r="G1056" s="9">
        <v>260</v>
      </c>
      <c r="H1056" s="9">
        <v>125</v>
      </c>
      <c r="I1056" s="9">
        <v>124250</v>
      </c>
      <c r="J1056" s="9">
        <v>8697.5</v>
      </c>
      <c r="K1056" s="9">
        <v>115552.5</v>
      </c>
      <c r="L1056" s="9">
        <v>119280</v>
      </c>
      <c r="M1056" s="9">
        <v>-3727.5</v>
      </c>
      <c r="N1056" s="26">
        <f>financials[[#This Row],[Profit]]/financials[[#This Row],[ Sales]]</f>
        <v>-3.2258064516129031E-2</v>
      </c>
      <c r="O1056" s="7">
        <v>41518</v>
      </c>
      <c r="P1056" s="5">
        <v>9</v>
      </c>
      <c r="Q1056" s="4" t="str">
        <f>TEXT(financials[[#This Row],[Date]],"MMMM")</f>
        <v>September</v>
      </c>
      <c r="R1056" s="5" t="str">
        <f>_xlfn.SWITCH(financials[[#This Row],[Month Name]],"January","Winter","February","Winter","March","Spring","April","Spring","May","Spring","June","Summer","July","Summer","August","Summer","September","Fall","October","Fall","November","Fall","December","Winter")</f>
        <v>Fall</v>
      </c>
      <c r="S1056" s="13" t="s">
        <v>14</v>
      </c>
    </row>
    <row r="1057" spans="2:19" x14ac:dyDescent="0.25">
      <c r="B1057" s="14" t="s">
        <v>10</v>
      </c>
      <c r="C1057" s="1" t="s">
        <v>16</v>
      </c>
      <c r="D1057" s="4" t="s">
        <v>31</v>
      </c>
      <c r="E1057" s="4" t="s">
        <v>35</v>
      </c>
      <c r="F1057" s="11">
        <v>1118</v>
      </c>
      <c r="G1057" s="9">
        <v>260</v>
      </c>
      <c r="H1057" s="9">
        <v>20</v>
      </c>
      <c r="I1057" s="9">
        <v>22360</v>
      </c>
      <c r="J1057" s="9">
        <v>1565.2</v>
      </c>
      <c r="K1057" s="9">
        <v>20794.8</v>
      </c>
      <c r="L1057" s="9">
        <v>11180</v>
      </c>
      <c r="M1057" s="9">
        <v>9614.7999999999993</v>
      </c>
      <c r="N1057" s="26">
        <f>financials[[#This Row],[Profit]]/financials[[#This Row],[ Sales]]</f>
        <v>0.46236559139784944</v>
      </c>
      <c r="O1057" s="7">
        <v>41944</v>
      </c>
      <c r="P1057" s="5">
        <v>11</v>
      </c>
      <c r="Q1057" s="4" t="str">
        <f>TEXT(financials[[#This Row],[Date]],"MMMM")</f>
        <v>November</v>
      </c>
      <c r="R1057" s="5" t="str">
        <f>_xlfn.SWITCH(financials[[#This Row],[Month Name]],"January","Winter","February","Winter","March","Spring","April","Spring","May","Spring","June","Summer","July","Summer","August","Summer","September","Fall","October","Fall","November","Fall","December","Winter")</f>
        <v>Fall</v>
      </c>
      <c r="S1057" s="13" t="s">
        <v>15</v>
      </c>
    </row>
    <row r="1058" spans="2:19" x14ac:dyDescent="0.25">
      <c r="B1058" s="14" t="s">
        <v>7</v>
      </c>
      <c r="C1058" s="1" t="s">
        <v>17</v>
      </c>
      <c r="D1058" s="4" t="s">
        <v>31</v>
      </c>
      <c r="E1058" s="4" t="s">
        <v>35</v>
      </c>
      <c r="F1058" s="11">
        <v>1372</v>
      </c>
      <c r="G1058" s="9">
        <v>260</v>
      </c>
      <c r="H1058" s="9">
        <v>300</v>
      </c>
      <c r="I1058" s="9">
        <v>411600</v>
      </c>
      <c r="J1058" s="9">
        <v>28812</v>
      </c>
      <c r="K1058" s="9">
        <v>382788</v>
      </c>
      <c r="L1058" s="9">
        <v>343000</v>
      </c>
      <c r="M1058" s="9">
        <v>39788</v>
      </c>
      <c r="N1058" s="26">
        <f>financials[[#This Row],[Profit]]/financials[[#This Row],[ Sales]]</f>
        <v>0.1039426523297491</v>
      </c>
      <c r="O1058" s="7">
        <v>41974</v>
      </c>
      <c r="P1058" s="5">
        <v>12</v>
      </c>
      <c r="Q1058" s="4" t="str">
        <f>TEXT(financials[[#This Row],[Date]],"MMMM")</f>
        <v>December</v>
      </c>
      <c r="R1058" s="5" t="str">
        <f>_xlfn.SWITCH(financials[[#This Row],[Month Name]],"January","Winter","February","Winter","March","Spring","April","Spring","May","Spring","June","Summer","July","Summer","August","Summer","September","Fall","October","Fall","November","Fall","December","Winter")</f>
        <v>Winter</v>
      </c>
      <c r="S1058" s="13" t="s">
        <v>15</v>
      </c>
    </row>
    <row r="1059" spans="2:19" x14ac:dyDescent="0.25">
      <c r="B1059" s="14" t="s">
        <v>10</v>
      </c>
      <c r="C1059" s="1" t="s">
        <v>16</v>
      </c>
      <c r="D1059" s="4" t="s">
        <v>27</v>
      </c>
      <c r="E1059" s="4" t="s">
        <v>35</v>
      </c>
      <c r="F1059" s="11">
        <v>488</v>
      </c>
      <c r="G1059" s="9">
        <v>5</v>
      </c>
      <c r="H1059" s="9">
        <v>7</v>
      </c>
      <c r="I1059" s="9">
        <v>3416</v>
      </c>
      <c r="J1059" s="9">
        <v>273.27999999999997</v>
      </c>
      <c r="K1059" s="9">
        <v>3142.7200000000003</v>
      </c>
      <c r="L1059" s="9">
        <v>2440</v>
      </c>
      <c r="M1059" s="9">
        <v>702.72000000000025</v>
      </c>
      <c r="N1059" s="26">
        <f>financials[[#This Row],[Profit]]/financials[[#This Row],[ Sales]]</f>
        <v>0.22360248447204975</v>
      </c>
      <c r="O1059" s="7">
        <v>41671</v>
      </c>
      <c r="P1059" s="5">
        <v>2</v>
      </c>
      <c r="Q1059" s="4" t="str">
        <f>TEXT(financials[[#This Row],[Date]],"MMMM")</f>
        <v>February</v>
      </c>
      <c r="R1059" s="5" t="str">
        <f>_xlfn.SWITCH(financials[[#This Row],[Month Name]],"January","Winter","February","Winter","March","Spring","April","Spring","May","Spring","June","Summer","July","Summer","August","Summer","September","Fall","October","Fall","November","Fall","December","Winter")</f>
        <v>Winter</v>
      </c>
      <c r="S1059" s="13" t="s">
        <v>15</v>
      </c>
    </row>
    <row r="1060" spans="2:19" x14ac:dyDescent="0.25">
      <c r="B1060" s="14" t="s">
        <v>10</v>
      </c>
      <c r="C1060" s="1" t="s">
        <v>17</v>
      </c>
      <c r="D1060" s="4" t="s">
        <v>27</v>
      </c>
      <c r="E1060" s="4" t="s">
        <v>35</v>
      </c>
      <c r="F1060" s="11">
        <v>1282</v>
      </c>
      <c r="G1060" s="9">
        <v>5</v>
      </c>
      <c r="H1060" s="9">
        <v>20</v>
      </c>
      <c r="I1060" s="9">
        <v>25640</v>
      </c>
      <c r="J1060" s="9">
        <v>2051.1999999999998</v>
      </c>
      <c r="K1060" s="9">
        <v>23588.799999999999</v>
      </c>
      <c r="L1060" s="9">
        <v>12820</v>
      </c>
      <c r="M1060" s="9">
        <v>10768.8</v>
      </c>
      <c r="N1060" s="26">
        <f>financials[[#This Row],[Profit]]/financials[[#This Row],[ Sales]]</f>
        <v>0.45652173913043476</v>
      </c>
      <c r="O1060" s="7">
        <v>41791</v>
      </c>
      <c r="P1060" s="5">
        <v>6</v>
      </c>
      <c r="Q1060" s="4" t="str">
        <f>TEXT(financials[[#This Row],[Date]],"MMMM")</f>
        <v>June</v>
      </c>
      <c r="R1060" s="5" t="str">
        <f>_xlfn.SWITCH(financials[[#This Row],[Month Name]],"January","Winter","February","Winter","March","Spring","April","Spring","May","Spring","June","Summer","July","Summer","August","Summer","September","Fall","October","Fall","November","Fall","December","Winter")</f>
        <v>Summer</v>
      </c>
      <c r="S1060" s="13" t="s">
        <v>15</v>
      </c>
    </row>
    <row r="1061" spans="2:19" x14ac:dyDescent="0.25">
      <c r="B1061" s="14" t="s">
        <v>10</v>
      </c>
      <c r="C1061" s="1" t="s">
        <v>16</v>
      </c>
      <c r="D1061" s="4" t="s">
        <v>28</v>
      </c>
      <c r="E1061" s="4" t="s">
        <v>35</v>
      </c>
      <c r="F1061" s="11">
        <v>257</v>
      </c>
      <c r="G1061" s="9">
        <v>10</v>
      </c>
      <c r="H1061" s="9">
        <v>7</v>
      </c>
      <c r="I1061" s="9">
        <v>1799</v>
      </c>
      <c r="J1061" s="9">
        <v>143.91999999999999</v>
      </c>
      <c r="K1061" s="9">
        <v>1655.08</v>
      </c>
      <c r="L1061" s="9">
        <v>1285</v>
      </c>
      <c r="M1061" s="9">
        <v>370.07999999999993</v>
      </c>
      <c r="N1061" s="26">
        <f>financials[[#This Row],[Profit]]/financials[[#This Row],[ Sales]]</f>
        <v>0.22360248447204967</v>
      </c>
      <c r="O1061" s="7">
        <v>41760</v>
      </c>
      <c r="P1061" s="5">
        <v>5</v>
      </c>
      <c r="Q1061" s="4" t="str">
        <f>TEXT(financials[[#This Row],[Date]],"MMMM")</f>
        <v>May</v>
      </c>
      <c r="R1061" s="5" t="str">
        <f>_xlfn.SWITCH(financials[[#This Row],[Month Name]],"January","Winter","February","Winter","March","Spring","April","Spring","May","Spring","June","Summer","July","Summer","August","Summer","September","Fall","October","Fall","November","Fall","December","Winter")</f>
        <v>Spring</v>
      </c>
      <c r="S1061" s="13" t="s">
        <v>15</v>
      </c>
    </row>
    <row r="1062" spans="2:19" x14ac:dyDescent="0.25">
      <c r="B1062" s="14" t="s">
        <v>10</v>
      </c>
      <c r="C1062" s="1" t="s">
        <v>17</v>
      </c>
      <c r="D1062" s="4" t="s">
        <v>31</v>
      </c>
      <c r="E1062" s="4" t="s">
        <v>35</v>
      </c>
      <c r="F1062" s="11">
        <v>1282</v>
      </c>
      <c r="G1062" s="9">
        <v>260</v>
      </c>
      <c r="H1062" s="9">
        <v>20</v>
      </c>
      <c r="I1062" s="9">
        <v>25640</v>
      </c>
      <c r="J1062" s="9">
        <v>2051.1999999999998</v>
      </c>
      <c r="K1062" s="9">
        <v>23588.799999999999</v>
      </c>
      <c r="L1062" s="9">
        <v>12820</v>
      </c>
      <c r="M1062" s="9">
        <v>10768.8</v>
      </c>
      <c r="N1062" s="26">
        <f>financials[[#This Row],[Profit]]/financials[[#This Row],[ Sales]]</f>
        <v>0.45652173913043476</v>
      </c>
      <c r="O1062" s="7">
        <v>41791</v>
      </c>
      <c r="P1062" s="5">
        <v>6</v>
      </c>
      <c r="Q1062" s="4" t="str">
        <f>TEXT(financials[[#This Row],[Date]],"MMMM")</f>
        <v>June</v>
      </c>
      <c r="R1062" s="5" t="str">
        <f>_xlfn.SWITCH(financials[[#This Row],[Month Name]],"January","Winter","February","Winter","March","Spring","April","Spring","May","Spring","June","Summer","July","Summer","August","Summer","September","Fall","October","Fall","November","Fall","December","Winter")</f>
        <v>Summer</v>
      </c>
      <c r="S1062" s="13" t="s">
        <v>15</v>
      </c>
    </row>
    <row r="1063" spans="2:19" x14ac:dyDescent="0.25">
      <c r="B1063" s="14" t="s">
        <v>9</v>
      </c>
      <c r="C1063" s="1" t="s">
        <v>20</v>
      </c>
      <c r="D1063" s="4" t="s">
        <v>26</v>
      </c>
      <c r="E1063" s="4" t="s">
        <v>35</v>
      </c>
      <c r="F1063" s="11">
        <v>1540</v>
      </c>
      <c r="G1063" s="9">
        <v>3</v>
      </c>
      <c r="H1063" s="9">
        <v>125</v>
      </c>
      <c r="I1063" s="9">
        <v>192500</v>
      </c>
      <c r="J1063" s="9">
        <v>15400</v>
      </c>
      <c r="K1063" s="9">
        <v>177100</v>
      </c>
      <c r="L1063" s="9">
        <v>184800</v>
      </c>
      <c r="M1063" s="9">
        <v>-7700</v>
      </c>
      <c r="N1063" s="26">
        <f>financials[[#This Row],[Profit]]/financials[[#This Row],[ Sales]]</f>
        <v>-4.3478260869565216E-2</v>
      </c>
      <c r="O1063" s="7">
        <v>41852</v>
      </c>
      <c r="P1063" s="5">
        <v>8</v>
      </c>
      <c r="Q1063" s="4" t="str">
        <f>TEXT(financials[[#This Row],[Date]],"MMMM")</f>
        <v>August</v>
      </c>
      <c r="R1063" s="5" t="str">
        <f>_xlfn.SWITCH(financials[[#This Row],[Month Name]],"January","Winter","February","Winter","March","Spring","April","Spring","May","Spring","June","Summer","July","Summer","August","Summer","September","Fall","October","Fall","November","Fall","December","Winter")</f>
        <v>Summer</v>
      </c>
      <c r="S1063" s="13" t="s">
        <v>15</v>
      </c>
    </row>
    <row r="1064" spans="2:19" x14ac:dyDescent="0.25">
      <c r="B1064" s="14" t="s">
        <v>8</v>
      </c>
      <c r="C1064" s="1" t="s">
        <v>18</v>
      </c>
      <c r="D1064" s="4" t="s">
        <v>26</v>
      </c>
      <c r="E1064" s="4" t="s">
        <v>35</v>
      </c>
      <c r="F1064" s="11">
        <v>490</v>
      </c>
      <c r="G1064" s="9">
        <v>3</v>
      </c>
      <c r="H1064" s="9">
        <v>15</v>
      </c>
      <c r="I1064" s="9">
        <v>7350</v>
      </c>
      <c r="J1064" s="9">
        <v>588</v>
      </c>
      <c r="K1064" s="9">
        <v>6762</v>
      </c>
      <c r="L1064" s="9">
        <v>4900</v>
      </c>
      <c r="M1064" s="9">
        <v>1862</v>
      </c>
      <c r="N1064" s="26">
        <f>financials[[#This Row],[Profit]]/financials[[#This Row],[ Sales]]</f>
        <v>0.27536231884057971</v>
      </c>
      <c r="O1064" s="7">
        <v>41944</v>
      </c>
      <c r="P1064" s="5">
        <v>11</v>
      </c>
      <c r="Q1064" s="4" t="str">
        <f>TEXT(financials[[#This Row],[Date]],"MMMM")</f>
        <v>November</v>
      </c>
      <c r="R1064" s="5" t="str">
        <f>_xlfn.SWITCH(financials[[#This Row],[Month Name]],"January","Winter","February","Winter","March","Spring","April","Spring","May","Spring","June","Summer","July","Summer","August","Summer","September","Fall","October","Fall","November","Fall","December","Winter")</f>
        <v>Fall</v>
      </c>
      <c r="S1064" s="13" t="s">
        <v>15</v>
      </c>
    </row>
    <row r="1065" spans="2:19" x14ac:dyDescent="0.25">
      <c r="B1065" s="14" t="s">
        <v>10</v>
      </c>
      <c r="C1065" s="1" t="s">
        <v>20</v>
      </c>
      <c r="D1065" s="4" t="s">
        <v>26</v>
      </c>
      <c r="E1065" s="4" t="s">
        <v>35</v>
      </c>
      <c r="F1065" s="11">
        <v>1362</v>
      </c>
      <c r="G1065" s="9">
        <v>3</v>
      </c>
      <c r="H1065" s="9">
        <v>350</v>
      </c>
      <c r="I1065" s="9">
        <v>476700</v>
      </c>
      <c r="J1065" s="9">
        <v>38136</v>
      </c>
      <c r="K1065" s="9">
        <v>438564</v>
      </c>
      <c r="L1065" s="9">
        <v>354120</v>
      </c>
      <c r="M1065" s="9">
        <v>84444</v>
      </c>
      <c r="N1065" s="26">
        <f>financials[[#This Row],[Profit]]/financials[[#This Row],[ Sales]]</f>
        <v>0.19254658385093168</v>
      </c>
      <c r="O1065" s="7">
        <v>41974</v>
      </c>
      <c r="P1065" s="5">
        <v>12</v>
      </c>
      <c r="Q1065" s="4" t="str">
        <f>TEXT(financials[[#This Row],[Date]],"MMMM")</f>
        <v>December</v>
      </c>
      <c r="R1065" s="5" t="str">
        <f>_xlfn.SWITCH(financials[[#This Row],[Month Name]],"January","Winter","February","Winter","March","Spring","April","Spring","May","Spring","June","Summer","July","Summer","August","Summer","September","Fall","October","Fall","November","Fall","December","Winter")</f>
        <v>Winter</v>
      </c>
      <c r="S1065" s="13" t="s">
        <v>15</v>
      </c>
    </row>
    <row r="1066" spans="2:19" x14ac:dyDescent="0.25">
      <c r="B1066" s="14" t="s">
        <v>8</v>
      </c>
      <c r="C1066" s="1" t="s">
        <v>18</v>
      </c>
      <c r="D1066" s="4" t="s">
        <v>27</v>
      </c>
      <c r="E1066" s="4" t="s">
        <v>35</v>
      </c>
      <c r="F1066" s="11">
        <v>2501</v>
      </c>
      <c r="G1066" s="9">
        <v>5</v>
      </c>
      <c r="H1066" s="9">
        <v>15</v>
      </c>
      <c r="I1066" s="9">
        <v>37515</v>
      </c>
      <c r="J1066" s="9">
        <v>3001.2</v>
      </c>
      <c r="K1066" s="9">
        <v>34513.800000000003</v>
      </c>
      <c r="L1066" s="9">
        <v>25010</v>
      </c>
      <c r="M1066" s="9">
        <v>9503.8000000000029</v>
      </c>
      <c r="N1066" s="26">
        <f>financials[[#This Row],[Profit]]/financials[[#This Row],[ Sales]]</f>
        <v>0.27536231884057977</v>
      </c>
      <c r="O1066" s="7">
        <v>41699</v>
      </c>
      <c r="P1066" s="5">
        <v>3</v>
      </c>
      <c r="Q1066" s="4" t="str">
        <f>TEXT(financials[[#This Row],[Date]],"MMMM")</f>
        <v>March</v>
      </c>
      <c r="R1066" s="5" t="str">
        <f>_xlfn.SWITCH(financials[[#This Row],[Month Name]],"January","Winter","February","Winter","March","Spring","April","Spring","May","Spring","June","Summer","July","Summer","August","Summer","September","Fall","October","Fall","November","Fall","December","Winter")</f>
        <v>Spring</v>
      </c>
      <c r="S1066" s="13" t="s">
        <v>15</v>
      </c>
    </row>
    <row r="1067" spans="2:19" x14ac:dyDescent="0.25">
      <c r="B1067" s="14" t="s">
        <v>10</v>
      </c>
      <c r="C1067" s="1" t="s">
        <v>16</v>
      </c>
      <c r="D1067" s="4" t="s">
        <v>27</v>
      </c>
      <c r="E1067" s="4" t="s">
        <v>35</v>
      </c>
      <c r="F1067" s="11">
        <v>708</v>
      </c>
      <c r="G1067" s="9">
        <v>5</v>
      </c>
      <c r="H1067" s="9">
        <v>20</v>
      </c>
      <c r="I1067" s="9">
        <v>14160</v>
      </c>
      <c r="J1067" s="9">
        <v>1132.8</v>
      </c>
      <c r="K1067" s="9">
        <v>13027.2</v>
      </c>
      <c r="L1067" s="9">
        <v>7080</v>
      </c>
      <c r="M1067" s="9">
        <v>5947.2000000000007</v>
      </c>
      <c r="N1067" s="26">
        <f>financials[[#This Row],[Profit]]/financials[[#This Row],[ Sales]]</f>
        <v>0.45652173913043481</v>
      </c>
      <c r="O1067" s="7">
        <v>41791</v>
      </c>
      <c r="P1067" s="5">
        <v>6</v>
      </c>
      <c r="Q1067" s="4" t="str">
        <f>TEXT(financials[[#This Row],[Date]],"MMMM")</f>
        <v>June</v>
      </c>
      <c r="R1067" s="5" t="str">
        <f>_xlfn.SWITCH(financials[[#This Row],[Month Name]],"January","Winter","February","Winter","March","Spring","April","Spring","May","Spring","June","Summer","July","Summer","August","Summer","September","Fall","October","Fall","November","Fall","December","Winter")</f>
        <v>Summer</v>
      </c>
      <c r="S1067" s="13" t="s">
        <v>15</v>
      </c>
    </row>
    <row r="1068" spans="2:19" x14ac:dyDescent="0.25">
      <c r="B1068" s="14" t="s">
        <v>10</v>
      </c>
      <c r="C1068" s="1" t="s">
        <v>19</v>
      </c>
      <c r="D1068" s="4" t="s">
        <v>27</v>
      </c>
      <c r="E1068" s="4" t="s">
        <v>35</v>
      </c>
      <c r="F1068" s="11">
        <v>645</v>
      </c>
      <c r="G1068" s="9">
        <v>5</v>
      </c>
      <c r="H1068" s="9">
        <v>20</v>
      </c>
      <c r="I1068" s="9">
        <v>12900</v>
      </c>
      <c r="J1068" s="9">
        <v>1032</v>
      </c>
      <c r="K1068" s="9">
        <v>11868</v>
      </c>
      <c r="L1068" s="9">
        <v>6450</v>
      </c>
      <c r="M1068" s="9">
        <v>5418</v>
      </c>
      <c r="N1068" s="26">
        <f>financials[[#This Row],[Profit]]/financials[[#This Row],[ Sales]]</f>
        <v>0.45652173913043476</v>
      </c>
      <c r="O1068" s="7">
        <v>41821</v>
      </c>
      <c r="P1068" s="5">
        <v>7</v>
      </c>
      <c r="Q1068" s="4" t="str">
        <f>TEXT(financials[[#This Row],[Date]],"MMMM")</f>
        <v>July</v>
      </c>
      <c r="R1068" s="5" t="str">
        <f>_xlfn.SWITCH(financials[[#This Row],[Month Name]],"January","Winter","February","Winter","March","Spring","April","Spring","May","Spring","June","Summer","July","Summer","August","Summer","September","Fall","October","Fall","November","Fall","December","Winter")</f>
        <v>Summer</v>
      </c>
      <c r="S1068" s="13" t="s">
        <v>15</v>
      </c>
    </row>
    <row r="1069" spans="2:19" x14ac:dyDescent="0.25">
      <c r="B1069" s="14" t="s">
        <v>7</v>
      </c>
      <c r="C1069" s="1" t="s">
        <v>18</v>
      </c>
      <c r="D1069" s="4" t="s">
        <v>27</v>
      </c>
      <c r="E1069" s="4" t="s">
        <v>35</v>
      </c>
      <c r="F1069" s="11">
        <v>1562</v>
      </c>
      <c r="G1069" s="9">
        <v>5</v>
      </c>
      <c r="H1069" s="9">
        <v>300</v>
      </c>
      <c r="I1069" s="9">
        <v>468600</v>
      </c>
      <c r="J1069" s="9">
        <v>37488</v>
      </c>
      <c r="K1069" s="9">
        <v>431112</v>
      </c>
      <c r="L1069" s="9">
        <v>390500</v>
      </c>
      <c r="M1069" s="9">
        <v>40612</v>
      </c>
      <c r="N1069" s="26">
        <f>financials[[#This Row],[Profit]]/financials[[#This Row],[ Sales]]</f>
        <v>9.420289855072464E-2</v>
      </c>
      <c r="O1069" s="7">
        <v>41852</v>
      </c>
      <c r="P1069" s="5">
        <v>8</v>
      </c>
      <c r="Q1069" s="4" t="str">
        <f>TEXT(financials[[#This Row],[Date]],"MMMM")</f>
        <v>August</v>
      </c>
      <c r="R1069" s="5" t="str">
        <f>_xlfn.SWITCH(financials[[#This Row],[Month Name]],"January","Winter","February","Winter","March","Spring","April","Spring","May","Spring","June","Summer","July","Summer","August","Summer","September","Fall","October","Fall","November","Fall","December","Winter")</f>
        <v>Summer</v>
      </c>
      <c r="S1069" s="13" t="s">
        <v>15</v>
      </c>
    </row>
    <row r="1070" spans="2:19" x14ac:dyDescent="0.25">
      <c r="B1070" s="14" t="s">
        <v>7</v>
      </c>
      <c r="C1070" s="1" t="s">
        <v>16</v>
      </c>
      <c r="D1070" s="4" t="s">
        <v>27</v>
      </c>
      <c r="E1070" s="4" t="s">
        <v>35</v>
      </c>
      <c r="F1070" s="11">
        <v>1283</v>
      </c>
      <c r="G1070" s="9">
        <v>5</v>
      </c>
      <c r="H1070" s="9">
        <v>300</v>
      </c>
      <c r="I1070" s="9">
        <v>384900</v>
      </c>
      <c r="J1070" s="9">
        <v>30792</v>
      </c>
      <c r="K1070" s="9">
        <v>354108</v>
      </c>
      <c r="L1070" s="9">
        <v>320750</v>
      </c>
      <c r="M1070" s="9">
        <v>33358</v>
      </c>
      <c r="N1070" s="26">
        <f>financials[[#This Row],[Profit]]/financials[[#This Row],[ Sales]]</f>
        <v>9.420289855072464E-2</v>
      </c>
      <c r="O1070" s="7">
        <v>41518</v>
      </c>
      <c r="P1070" s="5">
        <v>9</v>
      </c>
      <c r="Q1070" s="4" t="str">
        <f>TEXT(financials[[#This Row],[Date]],"MMMM")</f>
        <v>September</v>
      </c>
      <c r="R1070" s="5" t="str">
        <f>_xlfn.SWITCH(financials[[#This Row],[Month Name]],"January","Winter","February","Winter","March","Spring","April","Spring","May","Spring","June","Summer","July","Summer","August","Summer","September","Fall","October","Fall","November","Fall","December","Winter")</f>
        <v>Fall</v>
      </c>
      <c r="S1070" s="13" t="s">
        <v>14</v>
      </c>
    </row>
    <row r="1071" spans="2:19" x14ac:dyDescent="0.25">
      <c r="B1071" s="14" t="s">
        <v>8</v>
      </c>
      <c r="C1071" s="1" t="s">
        <v>19</v>
      </c>
      <c r="D1071" s="4" t="s">
        <v>27</v>
      </c>
      <c r="E1071" s="4" t="s">
        <v>35</v>
      </c>
      <c r="F1071" s="11">
        <v>711</v>
      </c>
      <c r="G1071" s="9">
        <v>5</v>
      </c>
      <c r="H1071" s="9">
        <v>15</v>
      </c>
      <c r="I1071" s="9">
        <v>10665</v>
      </c>
      <c r="J1071" s="9">
        <v>853.2</v>
      </c>
      <c r="K1071" s="9">
        <v>9811.7999999999993</v>
      </c>
      <c r="L1071" s="9">
        <v>7110</v>
      </c>
      <c r="M1071" s="9">
        <v>2701.7999999999993</v>
      </c>
      <c r="N1071" s="26">
        <f>financials[[#This Row],[Profit]]/financials[[#This Row],[ Sales]]</f>
        <v>0.27536231884057966</v>
      </c>
      <c r="O1071" s="7">
        <v>41974</v>
      </c>
      <c r="P1071" s="5">
        <v>12</v>
      </c>
      <c r="Q1071" s="4" t="str">
        <f>TEXT(financials[[#This Row],[Date]],"MMMM")</f>
        <v>December</v>
      </c>
      <c r="R1071" s="5" t="str">
        <f>_xlfn.SWITCH(financials[[#This Row],[Month Name]],"January","Winter","February","Winter","March","Spring","April","Spring","May","Spring","June","Summer","July","Summer","August","Summer","September","Fall","October","Fall","November","Fall","December","Winter")</f>
        <v>Winter</v>
      </c>
      <c r="S1071" s="13" t="s">
        <v>15</v>
      </c>
    </row>
    <row r="1072" spans="2:19" x14ac:dyDescent="0.25">
      <c r="B1072" s="14" t="s">
        <v>9</v>
      </c>
      <c r="C1072" s="1" t="s">
        <v>20</v>
      </c>
      <c r="D1072" s="4" t="s">
        <v>28</v>
      </c>
      <c r="E1072" s="4" t="s">
        <v>35</v>
      </c>
      <c r="F1072" s="11">
        <v>1114</v>
      </c>
      <c r="G1072" s="9">
        <v>10</v>
      </c>
      <c r="H1072" s="9">
        <v>125</v>
      </c>
      <c r="I1072" s="9">
        <v>139250</v>
      </c>
      <c r="J1072" s="9">
        <v>11140</v>
      </c>
      <c r="K1072" s="9">
        <v>128110</v>
      </c>
      <c r="L1072" s="9">
        <v>133680</v>
      </c>
      <c r="M1072" s="9">
        <v>-5570</v>
      </c>
      <c r="N1072" s="26">
        <f>financials[[#This Row],[Profit]]/financials[[#This Row],[ Sales]]</f>
        <v>-4.3478260869565216E-2</v>
      </c>
      <c r="O1072" s="7">
        <v>41699</v>
      </c>
      <c r="P1072" s="5">
        <v>3</v>
      </c>
      <c r="Q1072" s="4" t="str">
        <f>TEXT(financials[[#This Row],[Date]],"MMMM")</f>
        <v>March</v>
      </c>
      <c r="R1072" s="5" t="str">
        <f>_xlfn.SWITCH(financials[[#This Row],[Month Name]],"January","Winter","February","Winter","March","Spring","April","Spring","May","Spring","June","Summer","July","Summer","August","Summer","September","Fall","October","Fall","November","Fall","December","Winter")</f>
        <v>Spring</v>
      </c>
      <c r="S1072" s="13" t="s">
        <v>15</v>
      </c>
    </row>
    <row r="1073" spans="2:19" x14ac:dyDescent="0.25">
      <c r="B1073" s="14" t="s">
        <v>10</v>
      </c>
      <c r="C1073" s="1" t="s">
        <v>19</v>
      </c>
      <c r="D1073" s="4" t="s">
        <v>28</v>
      </c>
      <c r="E1073" s="4" t="s">
        <v>35</v>
      </c>
      <c r="F1073" s="11">
        <v>1259</v>
      </c>
      <c r="G1073" s="9">
        <v>10</v>
      </c>
      <c r="H1073" s="9">
        <v>7</v>
      </c>
      <c r="I1073" s="9">
        <v>8813</v>
      </c>
      <c r="J1073" s="9">
        <v>705.04</v>
      </c>
      <c r="K1073" s="9">
        <v>8107.96</v>
      </c>
      <c r="L1073" s="9">
        <v>6295</v>
      </c>
      <c r="M1073" s="9">
        <v>1812.96</v>
      </c>
      <c r="N1073" s="26">
        <f>financials[[#This Row],[Profit]]/financials[[#This Row],[ Sales]]</f>
        <v>0.2236024844720497</v>
      </c>
      <c r="O1073" s="7">
        <v>41730</v>
      </c>
      <c r="P1073" s="5">
        <v>4</v>
      </c>
      <c r="Q1073" s="4" t="str">
        <f>TEXT(financials[[#This Row],[Date]],"MMMM")</f>
        <v>April</v>
      </c>
      <c r="R1073" s="5" t="str">
        <f>_xlfn.SWITCH(financials[[#This Row],[Month Name]],"January","Winter","February","Winter","March","Spring","April","Spring","May","Spring","June","Summer","July","Summer","August","Summer","September","Fall","October","Fall","November","Fall","December","Winter")</f>
        <v>Spring</v>
      </c>
      <c r="S1073" s="13" t="s">
        <v>15</v>
      </c>
    </row>
    <row r="1074" spans="2:19" x14ac:dyDescent="0.25">
      <c r="B1074" s="14" t="s">
        <v>10</v>
      </c>
      <c r="C1074" s="1" t="s">
        <v>19</v>
      </c>
      <c r="D1074" s="4" t="s">
        <v>28</v>
      </c>
      <c r="E1074" s="4" t="s">
        <v>35</v>
      </c>
      <c r="F1074" s="11">
        <v>1095</v>
      </c>
      <c r="G1074" s="9">
        <v>10</v>
      </c>
      <c r="H1074" s="9">
        <v>7</v>
      </c>
      <c r="I1074" s="9">
        <v>7665</v>
      </c>
      <c r="J1074" s="9">
        <v>613.20000000000005</v>
      </c>
      <c r="K1074" s="9">
        <v>7051.8</v>
      </c>
      <c r="L1074" s="9">
        <v>5475</v>
      </c>
      <c r="M1074" s="9">
        <v>1576.8000000000002</v>
      </c>
      <c r="N1074" s="26">
        <f>financials[[#This Row],[Profit]]/financials[[#This Row],[ Sales]]</f>
        <v>0.22360248447204972</v>
      </c>
      <c r="O1074" s="7">
        <v>41760</v>
      </c>
      <c r="P1074" s="5">
        <v>5</v>
      </c>
      <c r="Q1074" s="4" t="str">
        <f>TEXT(financials[[#This Row],[Date]],"MMMM")</f>
        <v>May</v>
      </c>
      <c r="R1074" s="5" t="str">
        <f>_xlfn.SWITCH(financials[[#This Row],[Month Name]],"January","Winter","February","Winter","March","Spring","April","Spring","May","Spring","June","Summer","July","Summer","August","Summer","September","Fall","October","Fall","November","Fall","December","Winter")</f>
        <v>Spring</v>
      </c>
      <c r="S1074" s="13" t="s">
        <v>15</v>
      </c>
    </row>
    <row r="1075" spans="2:19" x14ac:dyDescent="0.25">
      <c r="B1075" s="14" t="s">
        <v>10</v>
      </c>
      <c r="C1075" s="1" t="s">
        <v>19</v>
      </c>
      <c r="D1075" s="4" t="s">
        <v>28</v>
      </c>
      <c r="E1075" s="4" t="s">
        <v>35</v>
      </c>
      <c r="F1075" s="11">
        <v>1366</v>
      </c>
      <c r="G1075" s="9">
        <v>10</v>
      </c>
      <c r="H1075" s="9">
        <v>20</v>
      </c>
      <c r="I1075" s="9">
        <v>27320</v>
      </c>
      <c r="J1075" s="9">
        <v>2185.6</v>
      </c>
      <c r="K1075" s="9">
        <v>25134.400000000001</v>
      </c>
      <c r="L1075" s="9">
        <v>13660</v>
      </c>
      <c r="M1075" s="9">
        <v>11474.400000000001</v>
      </c>
      <c r="N1075" s="26">
        <f>financials[[#This Row],[Profit]]/financials[[#This Row],[ Sales]]</f>
        <v>0.45652173913043481</v>
      </c>
      <c r="O1075" s="7">
        <v>41791</v>
      </c>
      <c r="P1075" s="5">
        <v>6</v>
      </c>
      <c r="Q1075" s="4" t="str">
        <f>TEXT(financials[[#This Row],[Date]],"MMMM")</f>
        <v>June</v>
      </c>
      <c r="R1075" s="5" t="str">
        <f>_xlfn.SWITCH(financials[[#This Row],[Month Name]],"January","Winter","February","Winter","March","Spring","April","Spring","May","Spring","June","Summer","July","Summer","August","Summer","September","Fall","October","Fall","November","Fall","December","Winter")</f>
        <v>Summer</v>
      </c>
      <c r="S1075" s="13" t="s">
        <v>15</v>
      </c>
    </row>
    <row r="1076" spans="2:19" x14ac:dyDescent="0.25">
      <c r="B1076" s="14" t="s">
        <v>7</v>
      </c>
      <c r="C1076" s="1" t="s">
        <v>20</v>
      </c>
      <c r="D1076" s="4" t="s">
        <v>28</v>
      </c>
      <c r="E1076" s="4" t="s">
        <v>35</v>
      </c>
      <c r="F1076" s="11">
        <v>2460</v>
      </c>
      <c r="G1076" s="9">
        <v>10</v>
      </c>
      <c r="H1076" s="9">
        <v>300</v>
      </c>
      <c r="I1076" s="9">
        <v>738000</v>
      </c>
      <c r="J1076" s="9">
        <v>59040</v>
      </c>
      <c r="K1076" s="9">
        <v>678960</v>
      </c>
      <c r="L1076" s="9">
        <v>615000</v>
      </c>
      <c r="M1076" s="9">
        <v>63960</v>
      </c>
      <c r="N1076" s="26">
        <f>financials[[#This Row],[Profit]]/financials[[#This Row],[ Sales]]</f>
        <v>9.420289855072464E-2</v>
      </c>
      <c r="O1076" s="7">
        <v>41791</v>
      </c>
      <c r="P1076" s="5">
        <v>6</v>
      </c>
      <c r="Q1076" s="4" t="str">
        <f>TEXT(financials[[#This Row],[Date]],"MMMM")</f>
        <v>June</v>
      </c>
      <c r="R1076" s="5" t="str">
        <f>_xlfn.SWITCH(financials[[#This Row],[Month Name]],"January","Winter","February","Winter","March","Spring","April","Spring","May","Spring","June","Summer","July","Summer","August","Summer","September","Fall","October","Fall","November","Fall","December","Winter")</f>
        <v>Summer</v>
      </c>
      <c r="S1076" s="13" t="s">
        <v>15</v>
      </c>
    </row>
    <row r="1077" spans="2:19" x14ac:dyDescent="0.25">
      <c r="B1077" s="14" t="s">
        <v>10</v>
      </c>
      <c r="C1077" s="1" t="s">
        <v>17</v>
      </c>
      <c r="D1077" s="4" t="s">
        <v>28</v>
      </c>
      <c r="E1077" s="4" t="s">
        <v>35</v>
      </c>
      <c r="F1077" s="11">
        <v>678</v>
      </c>
      <c r="G1077" s="9">
        <v>10</v>
      </c>
      <c r="H1077" s="9">
        <v>7</v>
      </c>
      <c r="I1077" s="9">
        <v>4746</v>
      </c>
      <c r="J1077" s="9">
        <v>379.68</v>
      </c>
      <c r="K1077" s="9">
        <v>4366.32</v>
      </c>
      <c r="L1077" s="9">
        <v>3390</v>
      </c>
      <c r="M1077" s="9">
        <v>976.31999999999971</v>
      </c>
      <c r="N1077" s="26">
        <f>financials[[#This Row],[Profit]]/financials[[#This Row],[ Sales]]</f>
        <v>0.22360248447204964</v>
      </c>
      <c r="O1077" s="7">
        <v>41852</v>
      </c>
      <c r="P1077" s="5">
        <v>8</v>
      </c>
      <c r="Q1077" s="4" t="str">
        <f>TEXT(financials[[#This Row],[Date]],"MMMM")</f>
        <v>August</v>
      </c>
      <c r="R1077" s="5" t="str">
        <f>_xlfn.SWITCH(financials[[#This Row],[Month Name]],"January","Winter","February","Winter","March","Spring","April","Spring","May","Spring","June","Summer","July","Summer","August","Summer","September","Fall","October","Fall","November","Fall","December","Winter")</f>
        <v>Summer</v>
      </c>
      <c r="S1077" s="13" t="s">
        <v>15</v>
      </c>
    </row>
    <row r="1078" spans="2:19" x14ac:dyDescent="0.25">
      <c r="B1078" s="14" t="s">
        <v>10</v>
      </c>
      <c r="C1078" s="1" t="s">
        <v>19</v>
      </c>
      <c r="D1078" s="4" t="s">
        <v>28</v>
      </c>
      <c r="E1078" s="4" t="s">
        <v>35</v>
      </c>
      <c r="F1078" s="11">
        <v>1598</v>
      </c>
      <c r="G1078" s="9">
        <v>10</v>
      </c>
      <c r="H1078" s="9">
        <v>7</v>
      </c>
      <c r="I1078" s="9">
        <v>11186</v>
      </c>
      <c r="J1078" s="9">
        <v>894.88</v>
      </c>
      <c r="K1078" s="9">
        <v>10291.120000000001</v>
      </c>
      <c r="L1078" s="9">
        <v>7990</v>
      </c>
      <c r="M1078" s="9">
        <v>2301.1200000000008</v>
      </c>
      <c r="N1078" s="26">
        <f>financials[[#This Row],[Profit]]/financials[[#This Row],[ Sales]]</f>
        <v>0.22360248447204975</v>
      </c>
      <c r="O1078" s="7">
        <v>41852</v>
      </c>
      <c r="P1078" s="5">
        <v>8</v>
      </c>
      <c r="Q1078" s="4" t="str">
        <f>TEXT(financials[[#This Row],[Date]],"MMMM")</f>
        <v>August</v>
      </c>
      <c r="R1078" s="5" t="str">
        <f>_xlfn.SWITCH(financials[[#This Row],[Month Name]],"January","Winter","February","Winter","March","Spring","April","Spring","May","Spring","June","Summer","July","Summer","August","Summer","September","Fall","October","Fall","November","Fall","December","Winter")</f>
        <v>Summer</v>
      </c>
      <c r="S1078" s="13" t="s">
        <v>15</v>
      </c>
    </row>
    <row r="1079" spans="2:19" x14ac:dyDescent="0.25">
      <c r="B1079" s="14" t="s">
        <v>10</v>
      </c>
      <c r="C1079" s="1" t="s">
        <v>19</v>
      </c>
      <c r="D1079" s="4" t="s">
        <v>28</v>
      </c>
      <c r="E1079" s="4" t="s">
        <v>35</v>
      </c>
      <c r="F1079" s="11">
        <v>2409</v>
      </c>
      <c r="G1079" s="9">
        <v>10</v>
      </c>
      <c r="H1079" s="9">
        <v>7</v>
      </c>
      <c r="I1079" s="9">
        <v>16863</v>
      </c>
      <c r="J1079" s="9">
        <v>1349.04</v>
      </c>
      <c r="K1079" s="9">
        <v>15513.96</v>
      </c>
      <c r="L1079" s="9">
        <v>12045</v>
      </c>
      <c r="M1079" s="9">
        <v>3468.9599999999991</v>
      </c>
      <c r="N1079" s="26">
        <f>financials[[#This Row],[Profit]]/financials[[#This Row],[ Sales]]</f>
        <v>0.22360248447204964</v>
      </c>
      <c r="O1079" s="7">
        <v>41518</v>
      </c>
      <c r="P1079" s="5">
        <v>9</v>
      </c>
      <c r="Q1079" s="4" t="str">
        <f>TEXT(financials[[#This Row],[Date]],"MMMM")</f>
        <v>September</v>
      </c>
      <c r="R1079" s="5" t="str">
        <f>_xlfn.SWITCH(financials[[#This Row],[Month Name]],"January","Winter","February","Winter","March","Spring","April","Spring","May","Spring","June","Summer","July","Summer","August","Summer","September","Fall","October","Fall","November","Fall","December","Winter")</f>
        <v>Fall</v>
      </c>
      <c r="S1079" s="13" t="s">
        <v>14</v>
      </c>
    </row>
    <row r="1080" spans="2:19" x14ac:dyDescent="0.25">
      <c r="B1080" s="14" t="s">
        <v>10</v>
      </c>
      <c r="C1080" s="1" t="s">
        <v>19</v>
      </c>
      <c r="D1080" s="4" t="s">
        <v>28</v>
      </c>
      <c r="E1080" s="4" t="s">
        <v>35</v>
      </c>
      <c r="F1080" s="11">
        <v>1934</v>
      </c>
      <c r="G1080" s="9">
        <v>10</v>
      </c>
      <c r="H1080" s="9">
        <v>20</v>
      </c>
      <c r="I1080" s="9">
        <v>38680</v>
      </c>
      <c r="J1080" s="9">
        <v>3094.4</v>
      </c>
      <c r="K1080" s="9">
        <v>35585.599999999999</v>
      </c>
      <c r="L1080" s="9">
        <v>19340</v>
      </c>
      <c r="M1080" s="9">
        <v>16245.599999999999</v>
      </c>
      <c r="N1080" s="26">
        <f>financials[[#This Row],[Profit]]/financials[[#This Row],[ Sales]]</f>
        <v>0.45652173913043476</v>
      </c>
      <c r="O1080" s="7">
        <v>41883</v>
      </c>
      <c r="P1080" s="5">
        <v>9</v>
      </c>
      <c r="Q1080" s="4" t="str">
        <f>TEXT(financials[[#This Row],[Date]],"MMMM")</f>
        <v>September</v>
      </c>
      <c r="R1080" s="5" t="str">
        <f>_xlfn.SWITCH(financials[[#This Row],[Month Name]],"January","Winter","February","Winter","March","Spring","April","Spring","May","Spring","June","Summer","July","Summer","August","Summer","September","Fall","October","Fall","November","Fall","December","Winter")</f>
        <v>Fall</v>
      </c>
      <c r="S1080" s="13" t="s">
        <v>15</v>
      </c>
    </row>
    <row r="1081" spans="2:19" x14ac:dyDescent="0.25">
      <c r="B1081" s="14" t="s">
        <v>10</v>
      </c>
      <c r="C1081" s="1" t="s">
        <v>20</v>
      </c>
      <c r="D1081" s="4" t="s">
        <v>28</v>
      </c>
      <c r="E1081" s="4" t="s">
        <v>35</v>
      </c>
      <c r="F1081" s="11">
        <v>2993</v>
      </c>
      <c r="G1081" s="9">
        <v>10</v>
      </c>
      <c r="H1081" s="9">
        <v>20</v>
      </c>
      <c r="I1081" s="9">
        <v>59860</v>
      </c>
      <c r="J1081" s="9">
        <v>4788.8</v>
      </c>
      <c r="K1081" s="9">
        <v>55071.199999999997</v>
      </c>
      <c r="L1081" s="9">
        <v>29930</v>
      </c>
      <c r="M1081" s="9">
        <v>25141.199999999997</v>
      </c>
      <c r="N1081" s="26">
        <f>financials[[#This Row],[Profit]]/financials[[#This Row],[ Sales]]</f>
        <v>0.45652173913043476</v>
      </c>
      <c r="O1081" s="7">
        <v>41883</v>
      </c>
      <c r="P1081" s="5">
        <v>9</v>
      </c>
      <c r="Q1081" s="4" t="str">
        <f>TEXT(financials[[#This Row],[Date]],"MMMM")</f>
        <v>September</v>
      </c>
      <c r="R1081" s="5" t="str">
        <f>_xlfn.SWITCH(financials[[#This Row],[Month Name]],"January","Winter","February","Winter","March","Spring","April","Spring","May","Spring","June","Summer","July","Summer","August","Summer","September","Fall","October","Fall","November","Fall","December","Winter")</f>
        <v>Fall</v>
      </c>
      <c r="S1081" s="13" t="s">
        <v>15</v>
      </c>
    </row>
    <row r="1082" spans="2:19" x14ac:dyDescent="0.25">
      <c r="B1082" s="14" t="s">
        <v>10</v>
      </c>
      <c r="C1082" s="1" t="s">
        <v>19</v>
      </c>
      <c r="D1082" s="4" t="s">
        <v>28</v>
      </c>
      <c r="E1082" s="4" t="s">
        <v>35</v>
      </c>
      <c r="F1082" s="11">
        <v>2146</v>
      </c>
      <c r="G1082" s="9">
        <v>10</v>
      </c>
      <c r="H1082" s="9">
        <v>350</v>
      </c>
      <c r="I1082" s="9">
        <v>751100</v>
      </c>
      <c r="J1082" s="9">
        <v>60088</v>
      </c>
      <c r="K1082" s="9">
        <v>691012</v>
      </c>
      <c r="L1082" s="9">
        <v>557960</v>
      </c>
      <c r="M1082" s="9">
        <v>133052</v>
      </c>
      <c r="N1082" s="26">
        <f>financials[[#This Row],[Profit]]/financials[[#This Row],[ Sales]]</f>
        <v>0.19254658385093168</v>
      </c>
      <c r="O1082" s="7">
        <v>41579</v>
      </c>
      <c r="P1082" s="5">
        <v>11</v>
      </c>
      <c r="Q1082" s="4" t="str">
        <f>TEXT(financials[[#This Row],[Date]],"MMMM")</f>
        <v>November</v>
      </c>
      <c r="R1082" s="5" t="str">
        <f>_xlfn.SWITCH(financials[[#This Row],[Month Name]],"January","Winter","February","Winter","March","Spring","April","Spring","May","Spring","June","Summer","July","Summer","August","Summer","September","Fall","October","Fall","November","Fall","December","Winter")</f>
        <v>Fall</v>
      </c>
      <c r="S1082" s="13" t="s">
        <v>14</v>
      </c>
    </row>
    <row r="1083" spans="2:19" x14ac:dyDescent="0.25">
      <c r="B1083" s="14" t="s">
        <v>10</v>
      </c>
      <c r="C1083" s="1" t="s">
        <v>20</v>
      </c>
      <c r="D1083" s="4" t="s">
        <v>28</v>
      </c>
      <c r="E1083" s="4" t="s">
        <v>35</v>
      </c>
      <c r="F1083" s="11">
        <v>1946</v>
      </c>
      <c r="G1083" s="9">
        <v>10</v>
      </c>
      <c r="H1083" s="9">
        <v>7</v>
      </c>
      <c r="I1083" s="9">
        <v>13622</v>
      </c>
      <c r="J1083" s="9">
        <v>1089.76</v>
      </c>
      <c r="K1083" s="9">
        <v>12532.24</v>
      </c>
      <c r="L1083" s="9">
        <v>9730</v>
      </c>
      <c r="M1083" s="9">
        <v>2802.24</v>
      </c>
      <c r="N1083" s="26">
        <f>financials[[#This Row],[Profit]]/financials[[#This Row],[ Sales]]</f>
        <v>0.22360248447204967</v>
      </c>
      <c r="O1083" s="7">
        <v>41609</v>
      </c>
      <c r="P1083" s="5">
        <v>12</v>
      </c>
      <c r="Q1083" s="4" t="str">
        <f>TEXT(financials[[#This Row],[Date]],"MMMM")</f>
        <v>December</v>
      </c>
      <c r="R1083" s="5" t="str">
        <f>_xlfn.SWITCH(financials[[#This Row],[Month Name]],"January","Winter","February","Winter","March","Spring","April","Spring","May","Spring","June","Summer","July","Summer","August","Summer","September","Fall","October","Fall","November","Fall","December","Winter")</f>
        <v>Winter</v>
      </c>
      <c r="S1083" s="13" t="s">
        <v>14</v>
      </c>
    </row>
    <row r="1084" spans="2:19" x14ac:dyDescent="0.25">
      <c r="B1084" s="14" t="s">
        <v>10</v>
      </c>
      <c r="C1084" s="1" t="s">
        <v>20</v>
      </c>
      <c r="D1084" s="4" t="s">
        <v>28</v>
      </c>
      <c r="E1084" s="4" t="s">
        <v>35</v>
      </c>
      <c r="F1084" s="11">
        <v>1362</v>
      </c>
      <c r="G1084" s="9">
        <v>10</v>
      </c>
      <c r="H1084" s="9">
        <v>350</v>
      </c>
      <c r="I1084" s="9">
        <v>476700</v>
      </c>
      <c r="J1084" s="9">
        <v>38136</v>
      </c>
      <c r="K1084" s="9">
        <v>438564</v>
      </c>
      <c r="L1084" s="9">
        <v>354120</v>
      </c>
      <c r="M1084" s="9">
        <v>84444</v>
      </c>
      <c r="N1084" s="26">
        <f>financials[[#This Row],[Profit]]/financials[[#This Row],[ Sales]]</f>
        <v>0.19254658385093168</v>
      </c>
      <c r="O1084" s="7">
        <v>41974</v>
      </c>
      <c r="P1084" s="5">
        <v>12</v>
      </c>
      <c r="Q1084" s="4" t="str">
        <f>TEXT(financials[[#This Row],[Date]],"MMMM")</f>
        <v>December</v>
      </c>
      <c r="R1084" s="5" t="str">
        <f>_xlfn.SWITCH(financials[[#This Row],[Month Name]],"January","Winter","February","Winter","March","Spring","April","Spring","May","Spring","June","Summer","July","Summer","August","Summer","September","Fall","October","Fall","November","Fall","December","Winter")</f>
        <v>Winter</v>
      </c>
      <c r="S1084" s="13" t="s">
        <v>15</v>
      </c>
    </row>
    <row r="1085" spans="2:19" x14ac:dyDescent="0.25">
      <c r="B1085" s="14" t="s">
        <v>11</v>
      </c>
      <c r="C1085" s="1" t="s">
        <v>16</v>
      </c>
      <c r="D1085" s="4" t="s">
        <v>29</v>
      </c>
      <c r="E1085" s="4" t="s">
        <v>35</v>
      </c>
      <c r="F1085" s="11">
        <v>598</v>
      </c>
      <c r="G1085" s="9">
        <v>120</v>
      </c>
      <c r="H1085" s="9">
        <v>12</v>
      </c>
      <c r="I1085" s="9">
        <v>7176</v>
      </c>
      <c r="J1085" s="9">
        <v>574.08000000000004</v>
      </c>
      <c r="K1085" s="9">
        <v>6601.92</v>
      </c>
      <c r="L1085" s="9">
        <v>1794</v>
      </c>
      <c r="M1085" s="9">
        <v>4807.92</v>
      </c>
      <c r="N1085" s="26">
        <f>financials[[#This Row],[Profit]]/financials[[#This Row],[ Sales]]</f>
        <v>0.72826086956521741</v>
      </c>
      <c r="O1085" s="7">
        <v>41699</v>
      </c>
      <c r="P1085" s="5">
        <v>3</v>
      </c>
      <c r="Q1085" s="4" t="str">
        <f>TEXT(financials[[#This Row],[Date]],"MMMM")</f>
        <v>March</v>
      </c>
      <c r="R1085" s="5" t="str">
        <f>_xlfn.SWITCH(financials[[#This Row],[Month Name]],"January","Winter","February","Winter","March","Spring","April","Spring","May","Spring","June","Summer","July","Summer","August","Summer","September","Fall","October","Fall","November","Fall","December","Winter")</f>
        <v>Spring</v>
      </c>
      <c r="S1085" s="13" t="s">
        <v>15</v>
      </c>
    </row>
    <row r="1086" spans="2:19" x14ac:dyDescent="0.25">
      <c r="B1086" s="14" t="s">
        <v>10</v>
      </c>
      <c r="C1086" s="1" t="s">
        <v>17</v>
      </c>
      <c r="D1086" s="4" t="s">
        <v>29</v>
      </c>
      <c r="E1086" s="4" t="s">
        <v>35</v>
      </c>
      <c r="F1086" s="11">
        <v>2907</v>
      </c>
      <c r="G1086" s="9">
        <v>120</v>
      </c>
      <c r="H1086" s="9">
        <v>7</v>
      </c>
      <c r="I1086" s="9">
        <v>20349</v>
      </c>
      <c r="J1086" s="9">
        <v>1627.92</v>
      </c>
      <c r="K1086" s="9">
        <v>18721.080000000002</v>
      </c>
      <c r="L1086" s="9">
        <v>14535</v>
      </c>
      <c r="M1086" s="9">
        <v>4186.0800000000017</v>
      </c>
      <c r="N1086" s="26">
        <f>financials[[#This Row],[Profit]]/financials[[#This Row],[ Sales]]</f>
        <v>0.22360248447204975</v>
      </c>
      <c r="O1086" s="7">
        <v>41791</v>
      </c>
      <c r="P1086" s="5">
        <v>6</v>
      </c>
      <c r="Q1086" s="4" t="str">
        <f>TEXT(financials[[#This Row],[Date]],"MMMM")</f>
        <v>June</v>
      </c>
      <c r="R1086" s="5" t="str">
        <f>_xlfn.SWITCH(financials[[#This Row],[Month Name]],"January","Winter","February","Winter","March","Spring","April","Spring","May","Spring","June","Summer","July","Summer","August","Summer","September","Fall","October","Fall","November","Fall","December","Winter")</f>
        <v>Summer</v>
      </c>
      <c r="S1086" s="13" t="s">
        <v>15</v>
      </c>
    </row>
    <row r="1087" spans="2:19" x14ac:dyDescent="0.25">
      <c r="B1087" s="14" t="s">
        <v>10</v>
      </c>
      <c r="C1087" s="1" t="s">
        <v>19</v>
      </c>
      <c r="D1087" s="4" t="s">
        <v>29</v>
      </c>
      <c r="E1087" s="4" t="s">
        <v>35</v>
      </c>
      <c r="F1087" s="11">
        <v>2338</v>
      </c>
      <c r="G1087" s="9">
        <v>120</v>
      </c>
      <c r="H1087" s="9">
        <v>7</v>
      </c>
      <c r="I1087" s="9">
        <v>16366</v>
      </c>
      <c r="J1087" s="9">
        <v>1309.28</v>
      </c>
      <c r="K1087" s="9">
        <v>15056.72</v>
      </c>
      <c r="L1087" s="9">
        <v>11690</v>
      </c>
      <c r="M1087" s="9">
        <v>3366.7199999999993</v>
      </c>
      <c r="N1087" s="26">
        <f>financials[[#This Row],[Profit]]/financials[[#This Row],[ Sales]]</f>
        <v>0.22360248447204967</v>
      </c>
      <c r="O1087" s="7">
        <v>41791</v>
      </c>
      <c r="P1087" s="5">
        <v>6</v>
      </c>
      <c r="Q1087" s="4" t="str">
        <f>TEXT(financials[[#This Row],[Date]],"MMMM")</f>
        <v>June</v>
      </c>
      <c r="R1087" s="5" t="str">
        <f>_xlfn.SWITCH(financials[[#This Row],[Month Name]],"January","Winter","February","Winter","March","Spring","April","Spring","May","Spring","June","Summer","July","Summer","August","Summer","September","Fall","October","Fall","November","Fall","December","Winter")</f>
        <v>Summer</v>
      </c>
      <c r="S1087" s="13" t="s">
        <v>15</v>
      </c>
    </row>
    <row r="1088" spans="2:19" x14ac:dyDescent="0.25">
      <c r="B1088" s="14" t="s">
        <v>7</v>
      </c>
      <c r="C1088" s="1" t="s">
        <v>18</v>
      </c>
      <c r="D1088" s="4" t="s">
        <v>29</v>
      </c>
      <c r="E1088" s="4" t="s">
        <v>35</v>
      </c>
      <c r="F1088" s="11">
        <v>386</v>
      </c>
      <c r="G1088" s="9">
        <v>120</v>
      </c>
      <c r="H1088" s="9">
        <v>300</v>
      </c>
      <c r="I1088" s="9">
        <v>115800</v>
      </c>
      <c r="J1088" s="9">
        <v>9264</v>
      </c>
      <c r="K1088" s="9">
        <v>106536</v>
      </c>
      <c r="L1088" s="9">
        <v>96500</v>
      </c>
      <c r="M1088" s="9">
        <v>10036</v>
      </c>
      <c r="N1088" s="26">
        <f>financials[[#This Row],[Profit]]/financials[[#This Row],[ Sales]]</f>
        <v>9.420289855072464E-2</v>
      </c>
      <c r="O1088" s="7">
        <v>41579</v>
      </c>
      <c r="P1088" s="5">
        <v>11</v>
      </c>
      <c r="Q1088" s="4" t="str">
        <f>TEXT(financials[[#This Row],[Date]],"MMMM")</f>
        <v>November</v>
      </c>
      <c r="R1088" s="5" t="str">
        <f>_xlfn.SWITCH(financials[[#This Row],[Month Name]],"January","Winter","February","Winter","March","Spring","April","Spring","May","Spring","June","Summer","July","Summer","August","Summer","September","Fall","October","Fall","November","Fall","December","Winter")</f>
        <v>Fall</v>
      </c>
      <c r="S1088" s="13" t="s">
        <v>14</v>
      </c>
    </row>
    <row r="1089" spans="2:19" x14ac:dyDescent="0.25">
      <c r="B1089" s="14" t="s">
        <v>7</v>
      </c>
      <c r="C1089" s="1" t="s">
        <v>20</v>
      </c>
      <c r="D1089" s="4" t="s">
        <v>29</v>
      </c>
      <c r="E1089" s="4" t="s">
        <v>35</v>
      </c>
      <c r="F1089" s="11">
        <v>635</v>
      </c>
      <c r="G1089" s="9">
        <v>120</v>
      </c>
      <c r="H1089" s="9">
        <v>300</v>
      </c>
      <c r="I1089" s="9">
        <v>190500</v>
      </c>
      <c r="J1089" s="9">
        <v>15240</v>
      </c>
      <c r="K1089" s="9">
        <v>175260</v>
      </c>
      <c r="L1089" s="9">
        <v>158750</v>
      </c>
      <c r="M1089" s="9">
        <v>16510</v>
      </c>
      <c r="N1089" s="26">
        <f>financials[[#This Row],[Profit]]/financials[[#This Row],[ Sales]]</f>
        <v>9.420289855072464E-2</v>
      </c>
      <c r="O1089" s="7">
        <v>41974</v>
      </c>
      <c r="P1089" s="5">
        <v>12</v>
      </c>
      <c r="Q1089" s="4" t="str">
        <f>TEXT(financials[[#This Row],[Date]],"MMMM")</f>
        <v>December</v>
      </c>
      <c r="R1089" s="5" t="str">
        <f>_xlfn.SWITCH(financials[[#This Row],[Month Name]],"January","Winter","February","Winter","March","Spring","April","Spring","May","Spring","June","Summer","July","Summer","August","Summer","September","Fall","October","Fall","November","Fall","December","Winter")</f>
        <v>Winter</v>
      </c>
      <c r="S1089" s="13" t="s">
        <v>15</v>
      </c>
    </row>
    <row r="1090" spans="2:19" x14ac:dyDescent="0.25">
      <c r="B1090" s="14" t="s">
        <v>10</v>
      </c>
      <c r="C1090" s="1" t="s">
        <v>18</v>
      </c>
      <c r="D1090" s="4" t="s">
        <v>30</v>
      </c>
      <c r="E1090" s="4" t="s">
        <v>35</v>
      </c>
      <c r="F1090" s="11">
        <v>574.5</v>
      </c>
      <c r="G1090" s="9">
        <v>250</v>
      </c>
      <c r="H1090" s="9">
        <v>350</v>
      </c>
      <c r="I1090" s="9">
        <v>201075</v>
      </c>
      <c r="J1090" s="9">
        <v>16086</v>
      </c>
      <c r="K1090" s="9">
        <v>184989</v>
      </c>
      <c r="L1090" s="9">
        <v>149370</v>
      </c>
      <c r="M1090" s="9">
        <v>35619</v>
      </c>
      <c r="N1090" s="26">
        <f>financials[[#This Row],[Profit]]/financials[[#This Row],[ Sales]]</f>
        <v>0.19254658385093168</v>
      </c>
      <c r="O1090" s="7">
        <v>41730</v>
      </c>
      <c r="P1090" s="5">
        <v>4</v>
      </c>
      <c r="Q1090" s="4" t="str">
        <f>TEXT(financials[[#This Row],[Date]],"MMMM")</f>
        <v>April</v>
      </c>
      <c r="R1090" s="5" t="str">
        <f>_xlfn.SWITCH(financials[[#This Row],[Month Name]],"January","Winter","February","Winter","March","Spring","April","Spring","May","Spring","June","Summer","July","Summer","August","Summer","September","Fall","October","Fall","November","Fall","December","Winter")</f>
        <v>Spring</v>
      </c>
      <c r="S1090" s="13" t="s">
        <v>15</v>
      </c>
    </row>
    <row r="1091" spans="2:19" x14ac:dyDescent="0.25">
      <c r="B1091" s="14" t="s">
        <v>10</v>
      </c>
      <c r="C1091" s="1" t="s">
        <v>19</v>
      </c>
      <c r="D1091" s="4" t="s">
        <v>30</v>
      </c>
      <c r="E1091" s="4" t="s">
        <v>35</v>
      </c>
      <c r="F1091" s="11">
        <v>2338</v>
      </c>
      <c r="G1091" s="9">
        <v>250</v>
      </c>
      <c r="H1091" s="9">
        <v>7</v>
      </c>
      <c r="I1091" s="9">
        <v>16366</v>
      </c>
      <c r="J1091" s="9">
        <v>1309.28</v>
      </c>
      <c r="K1091" s="9">
        <v>15056.72</v>
      </c>
      <c r="L1091" s="9">
        <v>11690</v>
      </c>
      <c r="M1091" s="9">
        <v>3366.7199999999993</v>
      </c>
      <c r="N1091" s="26">
        <f>financials[[#This Row],[Profit]]/financials[[#This Row],[ Sales]]</f>
        <v>0.22360248447204967</v>
      </c>
      <c r="O1091" s="7">
        <v>41791</v>
      </c>
      <c r="P1091" s="5">
        <v>6</v>
      </c>
      <c r="Q1091" s="4" t="str">
        <f>TEXT(financials[[#This Row],[Date]],"MMMM")</f>
        <v>June</v>
      </c>
      <c r="R1091" s="5" t="str">
        <f>_xlfn.SWITCH(financials[[#This Row],[Month Name]],"January","Winter","February","Winter","March","Spring","April","Spring","May","Spring","June","Summer","July","Summer","August","Summer","September","Fall","October","Fall","November","Fall","December","Winter")</f>
        <v>Summer</v>
      </c>
      <c r="S1091" s="13" t="s">
        <v>15</v>
      </c>
    </row>
    <row r="1092" spans="2:19" x14ac:dyDescent="0.25">
      <c r="B1092" s="14" t="s">
        <v>10</v>
      </c>
      <c r="C1092" s="1" t="s">
        <v>18</v>
      </c>
      <c r="D1092" s="4" t="s">
        <v>30</v>
      </c>
      <c r="E1092" s="4" t="s">
        <v>35</v>
      </c>
      <c r="F1092" s="11">
        <v>381</v>
      </c>
      <c r="G1092" s="9">
        <v>250</v>
      </c>
      <c r="H1092" s="9">
        <v>350</v>
      </c>
      <c r="I1092" s="9">
        <v>133350</v>
      </c>
      <c r="J1092" s="9">
        <v>10668</v>
      </c>
      <c r="K1092" s="9">
        <v>122682</v>
      </c>
      <c r="L1092" s="9">
        <v>99060</v>
      </c>
      <c r="M1092" s="9">
        <v>23622</v>
      </c>
      <c r="N1092" s="26">
        <f>financials[[#This Row],[Profit]]/financials[[#This Row],[ Sales]]</f>
        <v>0.19254658385093168</v>
      </c>
      <c r="O1092" s="7">
        <v>41852</v>
      </c>
      <c r="P1092" s="5">
        <v>8</v>
      </c>
      <c r="Q1092" s="4" t="str">
        <f>TEXT(financials[[#This Row],[Date]],"MMMM")</f>
        <v>August</v>
      </c>
      <c r="R1092" s="5" t="str">
        <f>_xlfn.SWITCH(financials[[#This Row],[Month Name]],"January","Winter","February","Winter","March","Spring","April","Spring","May","Spring","June","Summer","July","Summer","August","Summer","September","Fall","October","Fall","November","Fall","December","Winter")</f>
        <v>Summer</v>
      </c>
      <c r="S1092" s="13" t="s">
        <v>15</v>
      </c>
    </row>
    <row r="1093" spans="2:19" x14ac:dyDescent="0.25">
      <c r="B1093" s="14" t="s">
        <v>10</v>
      </c>
      <c r="C1093" s="1" t="s">
        <v>19</v>
      </c>
      <c r="D1093" s="4" t="s">
        <v>30</v>
      </c>
      <c r="E1093" s="4" t="s">
        <v>35</v>
      </c>
      <c r="F1093" s="11">
        <v>422</v>
      </c>
      <c r="G1093" s="9">
        <v>250</v>
      </c>
      <c r="H1093" s="9">
        <v>350</v>
      </c>
      <c r="I1093" s="9">
        <v>147700</v>
      </c>
      <c r="J1093" s="9">
        <v>11816</v>
      </c>
      <c r="K1093" s="9">
        <v>135884</v>
      </c>
      <c r="L1093" s="9">
        <v>109720</v>
      </c>
      <c r="M1093" s="9">
        <v>26164</v>
      </c>
      <c r="N1093" s="26">
        <f>financials[[#This Row],[Profit]]/financials[[#This Row],[ Sales]]</f>
        <v>0.19254658385093168</v>
      </c>
      <c r="O1093" s="7">
        <v>41852</v>
      </c>
      <c r="P1093" s="5">
        <v>8</v>
      </c>
      <c r="Q1093" s="4" t="str">
        <f>TEXT(financials[[#This Row],[Date]],"MMMM")</f>
        <v>August</v>
      </c>
      <c r="R1093" s="5" t="str">
        <f>_xlfn.SWITCH(financials[[#This Row],[Month Name]],"January","Winter","February","Winter","March","Spring","April","Spring","May","Spring","June","Summer","July","Summer","August","Summer","September","Fall","October","Fall","November","Fall","December","Winter")</f>
        <v>Summer</v>
      </c>
      <c r="S1093" s="13" t="s">
        <v>15</v>
      </c>
    </row>
    <row r="1094" spans="2:19" x14ac:dyDescent="0.25">
      <c r="B1094" s="14" t="s">
        <v>7</v>
      </c>
      <c r="C1094" s="1" t="s">
        <v>16</v>
      </c>
      <c r="D1094" s="4" t="s">
        <v>30</v>
      </c>
      <c r="E1094" s="4" t="s">
        <v>35</v>
      </c>
      <c r="F1094" s="11">
        <v>2134</v>
      </c>
      <c r="G1094" s="9">
        <v>250</v>
      </c>
      <c r="H1094" s="9">
        <v>300</v>
      </c>
      <c r="I1094" s="9">
        <v>640200</v>
      </c>
      <c r="J1094" s="9">
        <v>51216</v>
      </c>
      <c r="K1094" s="9">
        <v>588984</v>
      </c>
      <c r="L1094" s="9">
        <v>533500</v>
      </c>
      <c r="M1094" s="9">
        <v>55484</v>
      </c>
      <c r="N1094" s="26">
        <f>financials[[#This Row],[Profit]]/financials[[#This Row],[ Sales]]</f>
        <v>9.420289855072464E-2</v>
      </c>
      <c r="O1094" s="7">
        <v>41883</v>
      </c>
      <c r="P1094" s="5">
        <v>9</v>
      </c>
      <c r="Q1094" s="4" t="str">
        <f>TEXT(financials[[#This Row],[Date]],"MMMM")</f>
        <v>September</v>
      </c>
      <c r="R1094" s="5" t="str">
        <f>_xlfn.SWITCH(financials[[#This Row],[Month Name]],"January","Winter","February","Winter","March","Spring","April","Spring","May","Spring","June","Summer","July","Summer","August","Summer","September","Fall","October","Fall","November","Fall","December","Winter")</f>
        <v>Fall</v>
      </c>
      <c r="S1094" s="13" t="s">
        <v>15</v>
      </c>
    </row>
    <row r="1095" spans="2:19" x14ac:dyDescent="0.25">
      <c r="B1095" s="14" t="s">
        <v>7</v>
      </c>
      <c r="C1095" s="1" t="s">
        <v>17</v>
      </c>
      <c r="D1095" s="4" t="s">
        <v>30</v>
      </c>
      <c r="E1095" s="4" t="s">
        <v>35</v>
      </c>
      <c r="F1095" s="11">
        <v>808</v>
      </c>
      <c r="G1095" s="9">
        <v>250</v>
      </c>
      <c r="H1095" s="9">
        <v>300</v>
      </c>
      <c r="I1095" s="9">
        <v>242400</v>
      </c>
      <c r="J1095" s="9">
        <v>19392</v>
      </c>
      <c r="K1095" s="9">
        <v>223008</v>
      </c>
      <c r="L1095" s="9">
        <v>202000</v>
      </c>
      <c r="M1095" s="9">
        <v>21008</v>
      </c>
      <c r="N1095" s="26">
        <f>financials[[#This Row],[Profit]]/financials[[#This Row],[ Sales]]</f>
        <v>9.420289855072464E-2</v>
      </c>
      <c r="O1095" s="7">
        <v>41609</v>
      </c>
      <c r="P1095" s="5">
        <v>12</v>
      </c>
      <c r="Q1095" s="4" t="str">
        <f>TEXT(financials[[#This Row],[Date]],"MMMM")</f>
        <v>December</v>
      </c>
      <c r="R1095" s="5" t="str">
        <f>_xlfn.SWITCH(financials[[#This Row],[Month Name]],"January","Winter","February","Winter","March","Spring","April","Spring","May","Spring","June","Summer","July","Summer","August","Summer","September","Fall","October","Fall","November","Fall","December","Winter")</f>
        <v>Winter</v>
      </c>
      <c r="S1095" s="13" t="s">
        <v>14</v>
      </c>
    </row>
    <row r="1096" spans="2:19" x14ac:dyDescent="0.25">
      <c r="B1096" s="14" t="s">
        <v>10</v>
      </c>
      <c r="C1096" s="1" t="s">
        <v>16</v>
      </c>
      <c r="D1096" s="4" t="s">
        <v>31</v>
      </c>
      <c r="E1096" s="4" t="s">
        <v>35</v>
      </c>
      <c r="F1096" s="11">
        <v>708</v>
      </c>
      <c r="G1096" s="9">
        <v>260</v>
      </c>
      <c r="H1096" s="9">
        <v>20</v>
      </c>
      <c r="I1096" s="9">
        <v>14160</v>
      </c>
      <c r="J1096" s="9">
        <v>1132.8</v>
      </c>
      <c r="K1096" s="9">
        <v>13027.2</v>
      </c>
      <c r="L1096" s="9">
        <v>7080</v>
      </c>
      <c r="M1096" s="9">
        <v>5947.2000000000007</v>
      </c>
      <c r="N1096" s="26">
        <f>financials[[#This Row],[Profit]]/financials[[#This Row],[ Sales]]</f>
        <v>0.45652173913043481</v>
      </c>
      <c r="O1096" s="7">
        <v>41791</v>
      </c>
      <c r="P1096" s="5">
        <v>6</v>
      </c>
      <c r="Q1096" s="4" t="str">
        <f>TEXT(financials[[#This Row],[Date]],"MMMM")</f>
        <v>June</v>
      </c>
      <c r="R1096" s="5" t="str">
        <f>_xlfn.SWITCH(financials[[#This Row],[Month Name]],"January","Winter","February","Winter","March","Spring","April","Spring","May","Spring","June","Summer","July","Summer","August","Summer","September","Fall","October","Fall","November","Fall","December","Winter")</f>
        <v>Summer</v>
      </c>
      <c r="S1096" s="13" t="s">
        <v>15</v>
      </c>
    </row>
    <row r="1097" spans="2:19" x14ac:dyDescent="0.25">
      <c r="B1097" s="14" t="s">
        <v>10</v>
      </c>
      <c r="C1097" s="1" t="s">
        <v>17</v>
      </c>
      <c r="D1097" s="4" t="s">
        <v>31</v>
      </c>
      <c r="E1097" s="4" t="s">
        <v>35</v>
      </c>
      <c r="F1097" s="11">
        <v>2907</v>
      </c>
      <c r="G1097" s="9">
        <v>260</v>
      </c>
      <c r="H1097" s="9">
        <v>7</v>
      </c>
      <c r="I1097" s="9">
        <v>20349</v>
      </c>
      <c r="J1097" s="9">
        <v>1627.92</v>
      </c>
      <c r="K1097" s="9">
        <v>18721.080000000002</v>
      </c>
      <c r="L1097" s="9">
        <v>14535</v>
      </c>
      <c r="M1097" s="9">
        <v>4186.0800000000017</v>
      </c>
      <c r="N1097" s="26">
        <f>financials[[#This Row],[Profit]]/financials[[#This Row],[ Sales]]</f>
        <v>0.22360248447204975</v>
      </c>
      <c r="O1097" s="7">
        <v>41791</v>
      </c>
      <c r="P1097" s="5">
        <v>6</v>
      </c>
      <c r="Q1097" s="4" t="str">
        <f>TEXT(financials[[#This Row],[Date]],"MMMM")</f>
        <v>June</v>
      </c>
      <c r="R1097" s="5" t="str">
        <f>_xlfn.SWITCH(financials[[#This Row],[Month Name]],"January","Winter","February","Winter","March","Spring","April","Spring","May","Spring","June","Summer","July","Summer","August","Summer","September","Fall","October","Fall","November","Fall","December","Winter")</f>
        <v>Summer</v>
      </c>
      <c r="S1097" s="13" t="s">
        <v>15</v>
      </c>
    </row>
    <row r="1098" spans="2:19" x14ac:dyDescent="0.25">
      <c r="B1098" s="14" t="s">
        <v>10</v>
      </c>
      <c r="C1098" s="1" t="s">
        <v>19</v>
      </c>
      <c r="D1098" s="4" t="s">
        <v>31</v>
      </c>
      <c r="E1098" s="4" t="s">
        <v>35</v>
      </c>
      <c r="F1098" s="11">
        <v>1366</v>
      </c>
      <c r="G1098" s="9">
        <v>260</v>
      </c>
      <c r="H1098" s="9">
        <v>20</v>
      </c>
      <c r="I1098" s="9">
        <v>27320</v>
      </c>
      <c r="J1098" s="9">
        <v>2185.6</v>
      </c>
      <c r="K1098" s="9">
        <v>25134.400000000001</v>
      </c>
      <c r="L1098" s="9">
        <v>13660</v>
      </c>
      <c r="M1098" s="9">
        <v>11474.400000000001</v>
      </c>
      <c r="N1098" s="26">
        <f>financials[[#This Row],[Profit]]/financials[[#This Row],[ Sales]]</f>
        <v>0.45652173913043481</v>
      </c>
      <c r="O1098" s="7">
        <v>41791</v>
      </c>
      <c r="P1098" s="5">
        <v>6</v>
      </c>
      <c r="Q1098" s="4" t="str">
        <f>TEXT(financials[[#This Row],[Date]],"MMMM")</f>
        <v>June</v>
      </c>
      <c r="R1098" s="5" t="str">
        <f>_xlfn.SWITCH(financials[[#This Row],[Month Name]],"January","Winter","February","Winter","March","Spring","April","Spring","May","Spring","June","Summer","July","Summer","August","Summer","September","Fall","October","Fall","November","Fall","December","Winter")</f>
        <v>Summer</v>
      </c>
      <c r="S1098" s="13" t="s">
        <v>15</v>
      </c>
    </row>
    <row r="1099" spans="2:19" x14ac:dyDescent="0.25">
      <c r="B1099" s="14" t="s">
        <v>7</v>
      </c>
      <c r="C1099" s="1" t="s">
        <v>20</v>
      </c>
      <c r="D1099" s="4" t="s">
        <v>31</v>
      </c>
      <c r="E1099" s="4" t="s">
        <v>35</v>
      </c>
      <c r="F1099" s="11">
        <v>2460</v>
      </c>
      <c r="G1099" s="9">
        <v>260</v>
      </c>
      <c r="H1099" s="9">
        <v>300</v>
      </c>
      <c r="I1099" s="9">
        <v>738000</v>
      </c>
      <c r="J1099" s="9">
        <v>59040</v>
      </c>
      <c r="K1099" s="9">
        <v>678960</v>
      </c>
      <c r="L1099" s="9">
        <v>615000</v>
      </c>
      <c r="M1099" s="9">
        <v>63960</v>
      </c>
      <c r="N1099" s="26">
        <f>financials[[#This Row],[Profit]]/financials[[#This Row],[ Sales]]</f>
        <v>9.420289855072464E-2</v>
      </c>
      <c r="O1099" s="7">
        <v>41791</v>
      </c>
      <c r="P1099" s="5">
        <v>6</v>
      </c>
      <c r="Q1099" s="4" t="str">
        <f>TEXT(financials[[#This Row],[Date]],"MMMM")</f>
        <v>June</v>
      </c>
      <c r="R1099" s="5" t="str">
        <f>_xlfn.SWITCH(financials[[#This Row],[Month Name]],"January","Winter","February","Winter","March","Spring","April","Spring","May","Spring","June","Summer","July","Summer","August","Summer","September","Fall","October","Fall","November","Fall","December","Winter")</f>
        <v>Summer</v>
      </c>
      <c r="S1099" s="13" t="s">
        <v>15</v>
      </c>
    </row>
    <row r="1100" spans="2:19" x14ac:dyDescent="0.25">
      <c r="B1100" s="14" t="s">
        <v>10</v>
      </c>
      <c r="C1100" s="1" t="s">
        <v>19</v>
      </c>
      <c r="D1100" s="4" t="s">
        <v>31</v>
      </c>
      <c r="E1100" s="4" t="s">
        <v>35</v>
      </c>
      <c r="F1100" s="11">
        <v>1520</v>
      </c>
      <c r="G1100" s="9">
        <v>260</v>
      </c>
      <c r="H1100" s="9">
        <v>20</v>
      </c>
      <c r="I1100" s="9">
        <v>30400</v>
      </c>
      <c r="J1100" s="9">
        <v>2432</v>
      </c>
      <c r="K1100" s="9">
        <v>27968</v>
      </c>
      <c r="L1100" s="9">
        <v>15200</v>
      </c>
      <c r="M1100" s="9">
        <v>12768</v>
      </c>
      <c r="N1100" s="26">
        <f>financials[[#This Row],[Profit]]/financials[[#This Row],[ Sales]]</f>
        <v>0.45652173913043476</v>
      </c>
      <c r="O1100" s="7">
        <v>41944</v>
      </c>
      <c r="P1100" s="5">
        <v>11</v>
      </c>
      <c r="Q1100" s="4" t="str">
        <f>TEXT(financials[[#This Row],[Date]],"MMMM")</f>
        <v>November</v>
      </c>
      <c r="R1100" s="5" t="str">
        <f>_xlfn.SWITCH(financials[[#This Row],[Month Name]],"January","Winter","February","Winter","March","Spring","April","Spring","May","Spring","June","Summer","July","Summer","August","Summer","September","Fall","October","Fall","November","Fall","December","Winter")</f>
        <v>Fall</v>
      </c>
      <c r="S1100" s="13" t="s">
        <v>15</v>
      </c>
    </row>
    <row r="1101" spans="2:19" x14ac:dyDescent="0.25">
      <c r="B1101" s="14" t="s">
        <v>8</v>
      </c>
      <c r="C1101" s="1" t="s">
        <v>19</v>
      </c>
      <c r="D1101" s="4" t="s">
        <v>31</v>
      </c>
      <c r="E1101" s="4" t="s">
        <v>35</v>
      </c>
      <c r="F1101" s="11">
        <v>711</v>
      </c>
      <c r="G1101" s="9">
        <v>260</v>
      </c>
      <c r="H1101" s="9">
        <v>15</v>
      </c>
      <c r="I1101" s="9">
        <v>10665</v>
      </c>
      <c r="J1101" s="9">
        <v>853.2</v>
      </c>
      <c r="K1101" s="9">
        <v>9811.7999999999993</v>
      </c>
      <c r="L1101" s="9">
        <v>7110</v>
      </c>
      <c r="M1101" s="9">
        <v>2701.7999999999993</v>
      </c>
      <c r="N1101" s="26">
        <f>financials[[#This Row],[Profit]]/financials[[#This Row],[ Sales]]</f>
        <v>0.27536231884057966</v>
      </c>
      <c r="O1101" s="7">
        <v>41974</v>
      </c>
      <c r="P1101" s="5">
        <v>12</v>
      </c>
      <c r="Q1101" s="4" t="str">
        <f>TEXT(financials[[#This Row],[Date]],"MMMM")</f>
        <v>December</v>
      </c>
      <c r="R1101" s="5" t="str">
        <f>_xlfn.SWITCH(financials[[#This Row],[Month Name]],"January","Winter","February","Winter","March","Spring","April","Spring","May","Spring","June","Summer","July","Summer","August","Summer","September","Fall","October","Fall","November","Fall","December","Winter")</f>
        <v>Winter</v>
      </c>
      <c r="S1101" s="13" t="s">
        <v>15</v>
      </c>
    </row>
    <row r="1102" spans="2:19" x14ac:dyDescent="0.25">
      <c r="B1102" s="14" t="s">
        <v>11</v>
      </c>
      <c r="C1102" s="1" t="s">
        <v>20</v>
      </c>
      <c r="D1102" s="4" t="s">
        <v>31</v>
      </c>
      <c r="E1102" s="4" t="s">
        <v>35</v>
      </c>
      <c r="F1102" s="11">
        <v>1375</v>
      </c>
      <c r="G1102" s="9">
        <v>260</v>
      </c>
      <c r="H1102" s="9">
        <v>12</v>
      </c>
      <c r="I1102" s="9">
        <v>16500</v>
      </c>
      <c r="J1102" s="9">
        <v>1320</v>
      </c>
      <c r="K1102" s="9">
        <v>15180</v>
      </c>
      <c r="L1102" s="9">
        <v>4125</v>
      </c>
      <c r="M1102" s="9">
        <v>11055</v>
      </c>
      <c r="N1102" s="26">
        <f>financials[[#This Row],[Profit]]/financials[[#This Row],[ Sales]]</f>
        <v>0.72826086956521741</v>
      </c>
      <c r="O1102" s="7">
        <v>41609</v>
      </c>
      <c r="P1102" s="5">
        <v>12</v>
      </c>
      <c r="Q1102" s="4" t="str">
        <f>TEXT(financials[[#This Row],[Date]],"MMMM")</f>
        <v>December</v>
      </c>
      <c r="R1102" s="5" t="str">
        <f>_xlfn.SWITCH(financials[[#This Row],[Month Name]],"January","Winter","February","Winter","March","Spring","April","Spring","May","Spring","June","Summer","July","Summer","August","Summer","September","Fall","October","Fall","November","Fall","December","Winter")</f>
        <v>Winter</v>
      </c>
      <c r="S1102" s="13" t="s">
        <v>14</v>
      </c>
    </row>
    <row r="1103" spans="2:19" x14ac:dyDescent="0.25">
      <c r="B1103" s="14" t="s">
        <v>7</v>
      </c>
      <c r="C1103" s="1" t="s">
        <v>20</v>
      </c>
      <c r="D1103" s="4" t="s">
        <v>31</v>
      </c>
      <c r="E1103" s="4" t="s">
        <v>35</v>
      </c>
      <c r="F1103" s="11">
        <v>635</v>
      </c>
      <c r="G1103" s="9">
        <v>260</v>
      </c>
      <c r="H1103" s="9">
        <v>300</v>
      </c>
      <c r="I1103" s="9">
        <v>190500</v>
      </c>
      <c r="J1103" s="9">
        <v>15240</v>
      </c>
      <c r="K1103" s="9">
        <v>175260</v>
      </c>
      <c r="L1103" s="9">
        <v>158750</v>
      </c>
      <c r="M1103" s="9">
        <v>16510</v>
      </c>
      <c r="N1103" s="26">
        <f>financials[[#This Row],[Profit]]/financials[[#This Row],[ Sales]]</f>
        <v>9.420289855072464E-2</v>
      </c>
      <c r="O1103" s="7">
        <v>41974</v>
      </c>
      <c r="P1103" s="5">
        <v>12</v>
      </c>
      <c r="Q1103" s="4" t="str">
        <f>TEXT(financials[[#This Row],[Date]],"MMMM")</f>
        <v>December</v>
      </c>
      <c r="R1103" s="5" t="str">
        <f>_xlfn.SWITCH(financials[[#This Row],[Month Name]],"January","Winter","February","Winter","March","Spring","April","Spring","May","Spring","June","Summer","July","Summer","August","Summer","September","Fall","October","Fall","November","Fall","December","Winter")</f>
        <v>Winter</v>
      </c>
      <c r="S1103" s="13" t="s">
        <v>15</v>
      </c>
    </row>
    <row r="1104" spans="2:19" x14ac:dyDescent="0.25">
      <c r="B1104" s="14" t="s">
        <v>10</v>
      </c>
      <c r="C1104" s="1" t="s">
        <v>17</v>
      </c>
      <c r="D1104" s="4" t="s">
        <v>30</v>
      </c>
      <c r="E1104" s="4" t="s">
        <v>35</v>
      </c>
      <c r="F1104" s="11">
        <v>436.5</v>
      </c>
      <c r="G1104" s="9">
        <v>250</v>
      </c>
      <c r="H1104" s="9">
        <v>20</v>
      </c>
      <c r="I1104" s="9">
        <v>8730</v>
      </c>
      <c r="J1104" s="9">
        <v>698.40000000000009</v>
      </c>
      <c r="K1104" s="9">
        <v>8031.5999999999995</v>
      </c>
      <c r="L1104" s="9">
        <v>4365</v>
      </c>
      <c r="M1104" s="9">
        <v>3666.5999999999995</v>
      </c>
      <c r="N1104" s="26">
        <f>financials[[#This Row],[Profit]]/financials[[#This Row],[ Sales]]</f>
        <v>0.45652173913043476</v>
      </c>
      <c r="O1104" s="7">
        <v>41821</v>
      </c>
      <c r="P1104" s="5">
        <v>7</v>
      </c>
      <c r="Q1104" s="4" t="str">
        <f>TEXT(financials[[#This Row],[Date]],"MMMM")</f>
        <v>July</v>
      </c>
      <c r="R1104" s="5" t="str">
        <f>_xlfn.SWITCH(financials[[#This Row],[Month Name]],"January","Winter","February","Winter","March","Spring","April","Spring","May","Spring","June","Summer","July","Summer","August","Summer","September","Fall","October","Fall","November","Fall","December","Winter")</f>
        <v>Summer</v>
      </c>
      <c r="S1104" s="13" t="s">
        <v>15</v>
      </c>
    </row>
    <row r="1105" spans="2:19" x14ac:dyDescent="0.25">
      <c r="B1105" s="14" t="s">
        <v>7</v>
      </c>
      <c r="C1105" s="1" t="s">
        <v>16</v>
      </c>
      <c r="D1105" s="4" t="s">
        <v>26</v>
      </c>
      <c r="E1105" s="4" t="s">
        <v>35</v>
      </c>
      <c r="F1105" s="11">
        <v>1094</v>
      </c>
      <c r="G1105" s="9">
        <v>3</v>
      </c>
      <c r="H1105" s="9">
        <v>300</v>
      </c>
      <c r="I1105" s="9">
        <v>328200</v>
      </c>
      <c r="J1105" s="9">
        <v>29538</v>
      </c>
      <c r="K1105" s="9">
        <v>298662</v>
      </c>
      <c r="L1105" s="9">
        <v>273500</v>
      </c>
      <c r="M1105" s="9">
        <v>25162</v>
      </c>
      <c r="N1105" s="26">
        <f>financials[[#This Row],[Profit]]/financials[[#This Row],[ Sales]]</f>
        <v>8.4249084249084255E-2</v>
      </c>
      <c r="O1105" s="7">
        <v>41791</v>
      </c>
      <c r="P1105" s="5">
        <v>6</v>
      </c>
      <c r="Q1105" s="4" t="str">
        <f>TEXT(financials[[#This Row],[Date]],"MMMM")</f>
        <v>June</v>
      </c>
      <c r="R1105" s="5" t="str">
        <f>_xlfn.SWITCH(financials[[#This Row],[Month Name]],"January","Winter","February","Winter","March","Spring","April","Spring","May","Spring","June","Summer","July","Summer","August","Summer","September","Fall","October","Fall","November","Fall","December","Winter")</f>
        <v>Summer</v>
      </c>
      <c r="S1105" s="13" t="s">
        <v>15</v>
      </c>
    </row>
    <row r="1106" spans="2:19" x14ac:dyDescent="0.25">
      <c r="B1106" s="14" t="s">
        <v>11</v>
      </c>
      <c r="C1106" s="1" t="s">
        <v>20</v>
      </c>
      <c r="D1106" s="4" t="s">
        <v>26</v>
      </c>
      <c r="E1106" s="4" t="s">
        <v>35</v>
      </c>
      <c r="F1106" s="11">
        <v>367</v>
      </c>
      <c r="G1106" s="9">
        <v>3</v>
      </c>
      <c r="H1106" s="9">
        <v>12</v>
      </c>
      <c r="I1106" s="9">
        <v>4404</v>
      </c>
      <c r="J1106" s="9">
        <v>396.36</v>
      </c>
      <c r="K1106" s="9">
        <v>4007.64</v>
      </c>
      <c r="L1106" s="9">
        <v>1101</v>
      </c>
      <c r="M1106" s="9">
        <v>2906.64</v>
      </c>
      <c r="N1106" s="26">
        <f>financials[[#This Row],[Profit]]/financials[[#This Row],[ Sales]]</f>
        <v>0.72527472527472525</v>
      </c>
      <c r="O1106" s="7">
        <v>41548</v>
      </c>
      <c r="P1106" s="5">
        <v>10</v>
      </c>
      <c r="Q1106" s="4" t="str">
        <f>TEXT(financials[[#This Row],[Date]],"MMMM")</f>
        <v>October</v>
      </c>
      <c r="R1106" s="5" t="str">
        <f>_xlfn.SWITCH(financials[[#This Row],[Month Name]],"January","Winter","February","Winter","March","Spring","April","Spring","May","Spring","June","Summer","July","Summer","August","Summer","September","Fall","October","Fall","November","Fall","December","Winter")</f>
        <v>Fall</v>
      </c>
      <c r="S1106" s="13" t="s">
        <v>14</v>
      </c>
    </row>
    <row r="1107" spans="2:19" x14ac:dyDescent="0.25">
      <c r="B1107" s="14" t="s">
        <v>7</v>
      </c>
      <c r="C1107" s="1" t="s">
        <v>16</v>
      </c>
      <c r="D1107" s="4" t="s">
        <v>27</v>
      </c>
      <c r="E1107" s="4" t="s">
        <v>35</v>
      </c>
      <c r="F1107" s="11">
        <v>3802.5</v>
      </c>
      <c r="G1107" s="9">
        <v>5</v>
      </c>
      <c r="H1107" s="9">
        <v>300</v>
      </c>
      <c r="I1107" s="9">
        <v>1140750</v>
      </c>
      <c r="J1107" s="9">
        <v>102667.5</v>
      </c>
      <c r="K1107" s="9">
        <v>1038082.5</v>
      </c>
      <c r="L1107" s="9">
        <v>950625</v>
      </c>
      <c r="M1107" s="9">
        <v>87457.5</v>
      </c>
      <c r="N1107" s="26">
        <f>financials[[#This Row],[Profit]]/financials[[#This Row],[ Sales]]</f>
        <v>8.4249084249084255E-2</v>
      </c>
      <c r="O1107" s="7">
        <v>41730</v>
      </c>
      <c r="P1107" s="5">
        <v>4</v>
      </c>
      <c r="Q1107" s="4" t="str">
        <f>TEXT(financials[[#This Row],[Date]],"MMMM")</f>
        <v>April</v>
      </c>
      <c r="R1107" s="5" t="str">
        <f>_xlfn.SWITCH(financials[[#This Row],[Month Name]],"January","Winter","February","Winter","March","Spring","April","Spring","May","Spring","June","Summer","July","Summer","August","Summer","September","Fall","October","Fall","November","Fall","December","Winter")</f>
        <v>Spring</v>
      </c>
      <c r="S1107" s="13" t="s">
        <v>15</v>
      </c>
    </row>
    <row r="1108" spans="2:19" x14ac:dyDescent="0.25">
      <c r="B1108" s="14" t="s">
        <v>10</v>
      </c>
      <c r="C1108" s="1" t="s">
        <v>18</v>
      </c>
      <c r="D1108" s="4" t="s">
        <v>27</v>
      </c>
      <c r="E1108" s="4" t="s">
        <v>35</v>
      </c>
      <c r="F1108" s="11">
        <v>1666</v>
      </c>
      <c r="G1108" s="9">
        <v>5</v>
      </c>
      <c r="H1108" s="9">
        <v>350</v>
      </c>
      <c r="I1108" s="9">
        <v>583100</v>
      </c>
      <c r="J1108" s="9">
        <v>52479</v>
      </c>
      <c r="K1108" s="9">
        <v>530621</v>
      </c>
      <c r="L1108" s="9">
        <v>433160</v>
      </c>
      <c r="M1108" s="9">
        <v>97461</v>
      </c>
      <c r="N1108" s="26">
        <f>financials[[#This Row],[Profit]]/financials[[#This Row],[ Sales]]</f>
        <v>0.18367346938775511</v>
      </c>
      <c r="O1108" s="7">
        <v>41760</v>
      </c>
      <c r="P1108" s="5">
        <v>5</v>
      </c>
      <c r="Q1108" s="4" t="str">
        <f>TEXT(financials[[#This Row],[Date]],"MMMM")</f>
        <v>May</v>
      </c>
      <c r="R1108" s="5" t="str">
        <f>_xlfn.SWITCH(financials[[#This Row],[Month Name]],"January","Winter","February","Winter","March","Spring","April","Spring","May","Spring","June","Summer","July","Summer","August","Summer","September","Fall","October","Fall","November","Fall","December","Winter")</f>
        <v>Spring</v>
      </c>
      <c r="S1108" s="13" t="s">
        <v>15</v>
      </c>
    </row>
    <row r="1109" spans="2:19" x14ac:dyDescent="0.25">
      <c r="B1109" s="14" t="s">
        <v>7</v>
      </c>
      <c r="C1109" s="1" t="s">
        <v>18</v>
      </c>
      <c r="D1109" s="4" t="s">
        <v>27</v>
      </c>
      <c r="E1109" s="4" t="s">
        <v>35</v>
      </c>
      <c r="F1109" s="11">
        <v>322</v>
      </c>
      <c r="G1109" s="9">
        <v>5</v>
      </c>
      <c r="H1109" s="9">
        <v>300</v>
      </c>
      <c r="I1109" s="9">
        <v>96600</v>
      </c>
      <c r="J1109" s="9">
        <v>8694</v>
      </c>
      <c r="K1109" s="9">
        <v>87906</v>
      </c>
      <c r="L1109" s="9">
        <v>80500</v>
      </c>
      <c r="M1109" s="9">
        <v>7406</v>
      </c>
      <c r="N1109" s="26">
        <f>financials[[#This Row],[Profit]]/financials[[#This Row],[ Sales]]</f>
        <v>8.4249084249084255E-2</v>
      </c>
      <c r="O1109" s="7">
        <v>41518</v>
      </c>
      <c r="P1109" s="5">
        <v>9</v>
      </c>
      <c r="Q1109" s="4" t="str">
        <f>TEXT(financials[[#This Row],[Date]],"MMMM")</f>
        <v>September</v>
      </c>
      <c r="R1109" s="5" t="str">
        <f>_xlfn.SWITCH(financials[[#This Row],[Month Name]],"January","Winter","February","Winter","March","Spring","April","Spring","May","Spring","June","Summer","July","Summer","August","Summer","September","Fall","October","Fall","November","Fall","December","Winter")</f>
        <v>Fall</v>
      </c>
      <c r="S1109" s="13" t="s">
        <v>14</v>
      </c>
    </row>
    <row r="1110" spans="2:19" x14ac:dyDescent="0.25">
      <c r="B1110" s="14" t="s">
        <v>11</v>
      </c>
      <c r="C1110" s="1" t="s">
        <v>16</v>
      </c>
      <c r="D1110" s="4" t="s">
        <v>27</v>
      </c>
      <c r="E1110" s="4" t="s">
        <v>35</v>
      </c>
      <c r="F1110" s="11">
        <v>2321</v>
      </c>
      <c r="G1110" s="9">
        <v>5</v>
      </c>
      <c r="H1110" s="9">
        <v>12</v>
      </c>
      <c r="I1110" s="9">
        <v>27852</v>
      </c>
      <c r="J1110" s="9">
        <v>2506.6799999999998</v>
      </c>
      <c r="K1110" s="9">
        <v>25345.32</v>
      </c>
      <c r="L1110" s="9">
        <v>6963</v>
      </c>
      <c r="M1110" s="9">
        <v>18382.32</v>
      </c>
      <c r="N1110" s="26">
        <f>financials[[#This Row],[Profit]]/financials[[#This Row],[ Sales]]</f>
        <v>0.72527472527472525</v>
      </c>
      <c r="O1110" s="7">
        <v>41944</v>
      </c>
      <c r="P1110" s="5">
        <v>11</v>
      </c>
      <c r="Q1110" s="4" t="str">
        <f>TEXT(financials[[#This Row],[Date]],"MMMM")</f>
        <v>November</v>
      </c>
      <c r="R1110" s="5" t="str">
        <f>_xlfn.SWITCH(financials[[#This Row],[Month Name]],"January","Winter","February","Winter","March","Spring","April","Spring","May","Spring","June","Summer","July","Summer","August","Summer","September","Fall","October","Fall","November","Fall","December","Winter")</f>
        <v>Fall</v>
      </c>
      <c r="S1110" s="13" t="s">
        <v>15</v>
      </c>
    </row>
    <row r="1111" spans="2:19" x14ac:dyDescent="0.25">
      <c r="B1111" s="14" t="s">
        <v>9</v>
      </c>
      <c r="C1111" s="1" t="s">
        <v>18</v>
      </c>
      <c r="D1111" s="4" t="s">
        <v>27</v>
      </c>
      <c r="E1111" s="4" t="s">
        <v>35</v>
      </c>
      <c r="F1111" s="11">
        <v>1857</v>
      </c>
      <c r="G1111" s="9">
        <v>5</v>
      </c>
      <c r="H1111" s="9">
        <v>125</v>
      </c>
      <c r="I1111" s="9">
        <v>232125</v>
      </c>
      <c r="J1111" s="9">
        <v>20891.25</v>
      </c>
      <c r="K1111" s="9">
        <v>211233.75</v>
      </c>
      <c r="L1111" s="9">
        <v>222840</v>
      </c>
      <c r="M1111" s="9">
        <v>-11606.25</v>
      </c>
      <c r="N1111" s="26">
        <f>financials[[#This Row],[Profit]]/financials[[#This Row],[ Sales]]</f>
        <v>-5.4945054945054944E-2</v>
      </c>
      <c r="O1111" s="7">
        <v>41579</v>
      </c>
      <c r="P1111" s="5">
        <v>11</v>
      </c>
      <c r="Q1111" s="4" t="str">
        <f>TEXT(financials[[#This Row],[Date]],"MMMM")</f>
        <v>November</v>
      </c>
      <c r="R1111" s="5" t="str">
        <f>_xlfn.SWITCH(financials[[#This Row],[Month Name]],"January","Winter","February","Winter","March","Spring","April","Spring","May","Spring","June","Summer","July","Summer","August","Summer","September","Fall","October","Fall","November","Fall","December","Winter")</f>
        <v>Fall</v>
      </c>
      <c r="S1111" s="13" t="s">
        <v>14</v>
      </c>
    </row>
    <row r="1112" spans="2:19" x14ac:dyDescent="0.25">
      <c r="B1112" s="14" t="s">
        <v>10</v>
      </c>
      <c r="C1112" s="1" t="s">
        <v>16</v>
      </c>
      <c r="D1112" s="4" t="s">
        <v>27</v>
      </c>
      <c r="E1112" s="4" t="s">
        <v>35</v>
      </c>
      <c r="F1112" s="11">
        <v>1611</v>
      </c>
      <c r="G1112" s="9">
        <v>5</v>
      </c>
      <c r="H1112" s="9">
        <v>7</v>
      </c>
      <c r="I1112" s="9">
        <v>11277</v>
      </c>
      <c r="J1112" s="9">
        <v>1014.93</v>
      </c>
      <c r="K1112" s="9">
        <v>10262.07</v>
      </c>
      <c r="L1112" s="9">
        <v>8055</v>
      </c>
      <c r="M1112" s="9">
        <v>2207.0699999999997</v>
      </c>
      <c r="N1112" s="26">
        <f>financials[[#This Row],[Profit]]/financials[[#This Row],[ Sales]]</f>
        <v>0.21507064364207218</v>
      </c>
      <c r="O1112" s="7">
        <v>41609</v>
      </c>
      <c r="P1112" s="5">
        <v>12</v>
      </c>
      <c r="Q1112" s="4" t="str">
        <f>TEXT(financials[[#This Row],[Date]],"MMMM")</f>
        <v>December</v>
      </c>
      <c r="R1112" s="5" t="str">
        <f>_xlfn.SWITCH(financials[[#This Row],[Month Name]],"January","Winter","February","Winter","March","Spring","April","Spring","May","Spring","June","Summer","July","Summer","August","Summer","September","Fall","October","Fall","November","Fall","December","Winter")</f>
        <v>Winter</v>
      </c>
      <c r="S1112" s="13" t="s">
        <v>14</v>
      </c>
    </row>
    <row r="1113" spans="2:19" x14ac:dyDescent="0.25">
      <c r="B1113" s="14" t="s">
        <v>9</v>
      </c>
      <c r="C1113" s="1" t="s">
        <v>17</v>
      </c>
      <c r="D1113" s="4" t="s">
        <v>27</v>
      </c>
      <c r="E1113" s="4" t="s">
        <v>35</v>
      </c>
      <c r="F1113" s="11">
        <v>2797</v>
      </c>
      <c r="G1113" s="9">
        <v>5</v>
      </c>
      <c r="H1113" s="9">
        <v>125</v>
      </c>
      <c r="I1113" s="9">
        <v>349625</v>
      </c>
      <c r="J1113" s="9">
        <v>31466.25</v>
      </c>
      <c r="K1113" s="9">
        <v>318158.75</v>
      </c>
      <c r="L1113" s="9">
        <v>335640</v>
      </c>
      <c r="M1113" s="9">
        <v>-17481.25</v>
      </c>
      <c r="N1113" s="26">
        <f>financials[[#This Row],[Profit]]/financials[[#This Row],[ Sales]]</f>
        <v>-5.4945054945054944E-2</v>
      </c>
      <c r="O1113" s="7">
        <v>41974</v>
      </c>
      <c r="P1113" s="5">
        <v>12</v>
      </c>
      <c r="Q1113" s="4" t="str">
        <f>TEXT(financials[[#This Row],[Date]],"MMMM")</f>
        <v>December</v>
      </c>
      <c r="R1113" s="5" t="str">
        <f>_xlfn.SWITCH(financials[[#This Row],[Month Name]],"January","Winter","February","Winter","March","Spring","April","Spring","May","Spring","June","Summer","July","Summer","August","Summer","September","Fall","October","Fall","November","Fall","December","Winter")</f>
        <v>Winter</v>
      </c>
      <c r="S1113" s="13" t="s">
        <v>15</v>
      </c>
    </row>
    <row r="1114" spans="2:19" x14ac:dyDescent="0.25">
      <c r="B1114" s="14" t="s">
        <v>7</v>
      </c>
      <c r="C1114" s="1" t="s">
        <v>19</v>
      </c>
      <c r="D1114" s="4" t="s">
        <v>27</v>
      </c>
      <c r="E1114" s="4" t="s">
        <v>35</v>
      </c>
      <c r="F1114" s="11">
        <v>334</v>
      </c>
      <c r="G1114" s="9">
        <v>5</v>
      </c>
      <c r="H1114" s="9">
        <v>300</v>
      </c>
      <c r="I1114" s="9">
        <v>100200</v>
      </c>
      <c r="J1114" s="9">
        <v>9018</v>
      </c>
      <c r="K1114" s="9">
        <v>91182</v>
      </c>
      <c r="L1114" s="9">
        <v>83500</v>
      </c>
      <c r="M1114" s="9">
        <v>7682</v>
      </c>
      <c r="N1114" s="26">
        <f>financials[[#This Row],[Profit]]/financials[[#This Row],[ Sales]]</f>
        <v>8.4249084249084255E-2</v>
      </c>
      <c r="O1114" s="7">
        <v>41609</v>
      </c>
      <c r="P1114" s="5">
        <v>12</v>
      </c>
      <c r="Q1114" s="4" t="str">
        <f>TEXT(financials[[#This Row],[Date]],"MMMM")</f>
        <v>December</v>
      </c>
      <c r="R1114" s="5" t="str">
        <f>_xlfn.SWITCH(financials[[#This Row],[Month Name]],"January","Winter","February","Winter","March","Spring","April","Spring","May","Spring","June","Summer","July","Summer","August","Summer","September","Fall","October","Fall","November","Fall","December","Winter")</f>
        <v>Winter</v>
      </c>
      <c r="S1114" s="13" t="s">
        <v>14</v>
      </c>
    </row>
    <row r="1115" spans="2:19" x14ac:dyDescent="0.25">
      <c r="B1115" s="14" t="s">
        <v>7</v>
      </c>
      <c r="C1115" s="1" t="s">
        <v>20</v>
      </c>
      <c r="D1115" s="4" t="s">
        <v>28</v>
      </c>
      <c r="E1115" s="4" t="s">
        <v>35</v>
      </c>
      <c r="F1115" s="11">
        <v>2565</v>
      </c>
      <c r="G1115" s="9">
        <v>10</v>
      </c>
      <c r="H1115" s="9">
        <v>300</v>
      </c>
      <c r="I1115" s="9">
        <v>769500</v>
      </c>
      <c r="J1115" s="9">
        <v>69255</v>
      </c>
      <c r="K1115" s="9">
        <v>700245</v>
      </c>
      <c r="L1115" s="9">
        <v>641250</v>
      </c>
      <c r="M1115" s="9">
        <v>58995</v>
      </c>
      <c r="N1115" s="26">
        <f>financials[[#This Row],[Profit]]/financials[[#This Row],[ Sales]]</f>
        <v>8.4249084249084255E-2</v>
      </c>
      <c r="O1115" s="7">
        <v>41640</v>
      </c>
      <c r="P1115" s="5">
        <v>1</v>
      </c>
      <c r="Q1115" s="4" t="str">
        <f>TEXT(financials[[#This Row],[Date]],"MMMM")</f>
        <v>January</v>
      </c>
      <c r="R1115" s="5" t="str">
        <f>_xlfn.SWITCH(financials[[#This Row],[Month Name]],"January","Winter","February","Winter","March","Spring","April","Spring","May","Spring","June","Summer","July","Summer","August","Summer","September","Fall","October","Fall","November","Fall","December","Winter")</f>
        <v>Winter</v>
      </c>
      <c r="S1115" s="13" t="s">
        <v>15</v>
      </c>
    </row>
    <row r="1116" spans="2:19" x14ac:dyDescent="0.25">
      <c r="B1116" s="14" t="s">
        <v>10</v>
      </c>
      <c r="C1116" s="1" t="s">
        <v>20</v>
      </c>
      <c r="D1116" s="4" t="s">
        <v>28</v>
      </c>
      <c r="E1116" s="4" t="s">
        <v>35</v>
      </c>
      <c r="F1116" s="11">
        <v>2417</v>
      </c>
      <c r="G1116" s="9">
        <v>10</v>
      </c>
      <c r="H1116" s="9">
        <v>350</v>
      </c>
      <c r="I1116" s="9">
        <v>845950</v>
      </c>
      <c r="J1116" s="9">
        <v>76135.5</v>
      </c>
      <c r="K1116" s="9">
        <v>769814.5</v>
      </c>
      <c r="L1116" s="9">
        <v>628420</v>
      </c>
      <c r="M1116" s="9">
        <v>141394.5</v>
      </c>
      <c r="N1116" s="26">
        <f>financials[[#This Row],[Profit]]/financials[[#This Row],[ Sales]]</f>
        <v>0.18367346938775511</v>
      </c>
      <c r="O1116" s="7">
        <v>41640</v>
      </c>
      <c r="P1116" s="5">
        <v>1</v>
      </c>
      <c r="Q1116" s="4" t="str">
        <f>TEXT(financials[[#This Row],[Date]],"MMMM")</f>
        <v>January</v>
      </c>
      <c r="R1116" s="5" t="str">
        <f>_xlfn.SWITCH(financials[[#This Row],[Month Name]],"January","Winter","February","Winter","March","Spring","April","Spring","May","Spring","June","Summer","July","Summer","August","Summer","September","Fall","October","Fall","November","Fall","December","Winter")</f>
        <v>Winter</v>
      </c>
      <c r="S1116" s="13" t="s">
        <v>15</v>
      </c>
    </row>
    <row r="1117" spans="2:19" x14ac:dyDescent="0.25">
      <c r="B1117" s="14" t="s">
        <v>8</v>
      </c>
      <c r="C1117" s="1" t="s">
        <v>17</v>
      </c>
      <c r="D1117" s="4" t="s">
        <v>28</v>
      </c>
      <c r="E1117" s="4" t="s">
        <v>35</v>
      </c>
      <c r="F1117" s="11">
        <v>3675</v>
      </c>
      <c r="G1117" s="9">
        <v>10</v>
      </c>
      <c r="H1117" s="9">
        <v>15</v>
      </c>
      <c r="I1117" s="9">
        <v>55125</v>
      </c>
      <c r="J1117" s="9">
        <v>4961.25</v>
      </c>
      <c r="K1117" s="9">
        <v>50163.75</v>
      </c>
      <c r="L1117" s="9">
        <v>36750</v>
      </c>
      <c r="M1117" s="9">
        <v>13413.75</v>
      </c>
      <c r="N1117" s="26">
        <f>financials[[#This Row],[Profit]]/financials[[#This Row],[ Sales]]</f>
        <v>0.26739926739926739</v>
      </c>
      <c r="O1117" s="7">
        <v>41730</v>
      </c>
      <c r="P1117" s="5">
        <v>4</v>
      </c>
      <c r="Q1117" s="4" t="str">
        <f>TEXT(financials[[#This Row],[Date]],"MMMM")</f>
        <v>April</v>
      </c>
      <c r="R1117" s="5" t="str">
        <f>_xlfn.SWITCH(financials[[#This Row],[Month Name]],"January","Winter","February","Winter","March","Spring","April","Spring","May","Spring","June","Summer","July","Summer","August","Summer","September","Fall","October","Fall","November","Fall","December","Winter")</f>
        <v>Spring</v>
      </c>
      <c r="S1117" s="13" t="s">
        <v>15</v>
      </c>
    </row>
    <row r="1118" spans="2:19" x14ac:dyDescent="0.25">
      <c r="B1118" s="14" t="s">
        <v>7</v>
      </c>
      <c r="C1118" s="1" t="s">
        <v>16</v>
      </c>
      <c r="D1118" s="4" t="s">
        <v>28</v>
      </c>
      <c r="E1118" s="4" t="s">
        <v>35</v>
      </c>
      <c r="F1118" s="11">
        <v>1094</v>
      </c>
      <c r="G1118" s="9">
        <v>10</v>
      </c>
      <c r="H1118" s="9">
        <v>300</v>
      </c>
      <c r="I1118" s="9">
        <v>328200</v>
      </c>
      <c r="J1118" s="9">
        <v>29538</v>
      </c>
      <c r="K1118" s="9">
        <v>298662</v>
      </c>
      <c r="L1118" s="9">
        <v>273500</v>
      </c>
      <c r="M1118" s="9">
        <v>25162</v>
      </c>
      <c r="N1118" s="26">
        <f>financials[[#This Row],[Profit]]/financials[[#This Row],[ Sales]]</f>
        <v>8.4249084249084255E-2</v>
      </c>
      <c r="O1118" s="7">
        <v>41791</v>
      </c>
      <c r="P1118" s="5">
        <v>6</v>
      </c>
      <c r="Q1118" s="4" t="str">
        <f>TEXT(financials[[#This Row],[Date]],"MMMM")</f>
        <v>June</v>
      </c>
      <c r="R1118" s="5" t="str">
        <f>_xlfn.SWITCH(financials[[#This Row],[Month Name]],"January","Winter","February","Winter","March","Spring","April","Spring","May","Spring","June","Summer","July","Summer","August","Summer","September","Fall","October","Fall","November","Fall","December","Winter")</f>
        <v>Summer</v>
      </c>
      <c r="S1118" s="13" t="s">
        <v>15</v>
      </c>
    </row>
    <row r="1119" spans="2:19" x14ac:dyDescent="0.25">
      <c r="B1119" s="14" t="s">
        <v>8</v>
      </c>
      <c r="C1119" s="1" t="s">
        <v>18</v>
      </c>
      <c r="D1119" s="4" t="s">
        <v>28</v>
      </c>
      <c r="E1119" s="4" t="s">
        <v>35</v>
      </c>
      <c r="F1119" s="11">
        <v>1227</v>
      </c>
      <c r="G1119" s="9">
        <v>10</v>
      </c>
      <c r="H1119" s="9">
        <v>15</v>
      </c>
      <c r="I1119" s="9">
        <v>18405</v>
      </c>
      <c r="J1119" s="9">
        <v>1656.45</v>
      </c>
      <c r="K1119" s="9">
        <v>16748.55</v>
      </c>
      <c r="L1119" s="9">
        <v>12270</v>
      </c>
      <c r="M1119" s="9">
        <v>4478.5499999999993</v>
      </c>
      <c r="N1119" s="26">
        <f>financials[[#This Row],[Profit]]/financials[[#This Row],[ Sales]]</f>
        <v>0.26739926739926739</v>
      </c>
      <c r="O1119" s="7">
        <v>41913</v>
      </c>
      <c r="P1119" s="5">
        <v>10</v>
      </c>
      <c r="Q1119" s="4" t="str">
        <f>TEXT(financials[[#This Row],[Date]],"MMMM")</f>
        <v>October</v>
      </c>
      <c r="R1119" s="5" t="str">
        <f>_xlfn.SWITCH(financials[[#This Row],[Month Name]],"January","Winter","February","Winter","March","Spring","April","Spring","May","Spring","June","Summer","July","Summer","August","Summer","September","Fall","October","Fall","November","Fall","December","Winter")</f>
        <v>Fall</v>
      </c>
      <c r="S1119" s="13" t="s">
        <v>15</v>
      </c>
    </row>
    <row r="1120" spans="2:19" x14ac:dyDescent="0.25">
      <c r="B1120" s="14" t="s">
        <v>11</v>
      </c>
      <c r="C1120" s="1" t="s">
        <v>20</v>
      </c>
      <c r="D1120" s="4" t="s">
        <v>28</v>
      </c>
      <c r="E1120" s="4" t="s">
        <v>35</v>
      </c>
      <c r="F1120" s="11">
        <v>367</v>
      </c>
      <c r="G1120" s="9">
        <v>10</v>
      </c>
      <c r="H1120" s="9">
        <v>12</v>
      </c>
      <c r="I1120" s="9">
        <v>4404</v>
      </c>
      <c r="J1120" s="9">
        <v>396.36</v>
      </c>
      <c r="K1120" s="9">
        <v>4007.64</v>
      </c>
      <c r="L1120" s="9">
        <v>1101</v>
      </c>
      <c r="M1120" s="9">
        <v>2906.64</v>
      </c>
      <c r="N1120" s="26">
        <f>financials[[#This Row],[Profit]]/financials[[#This Row],[ Sales]]</f>
        <v>0.72527472527472525</v>
      </c>
      <c r="O1120" s="7">
        <v>41548</v>
      </c>
      <c r="P1120" s="5">
        <v>10</v>
      </c>
      <c r="Q1120" s="4" t="str">
        <f>TEXT(financials[[#This Row],[Date]],"MMMM")</f>
        <v>October</v>
      </c>
      <c r="R1120" s="5" t="str">
        <f>_xlfn.SWITCH(financials[[#This Row],[Month Name]],"January","Winter","February","Winter","March","Spring","April","Spring","May","Spring","June","Summer","July","Summer","August","Summer","September","Fall","October","Fall","November","Fall","December","Winter")</f>
        <v>Fall</v>
      </c>
      <c r="S1120" s="13" t="s">
        <v>14</v>
      </c>
    </row>
    <row r="1121" spans="2:19" x14ac:dyDescent="0.25">
      <c r="B1121" s="14" t="s">
        <v>7</v>
      </c>
      <c r="C1121" s="1" t="s">
        <v>18</v>
      </c>
      <c r="D1121" s="4" t="s">
        <v>28</v>
      </c>
      <c r="E1121" s="4" t="s">
        <v>35</v>
      </c>
      <c r="F1121" s="11">
        <v>1324</v>
      </c>
      <c r="G1121" s="9">
        <v>10</v>
      </c>
      <c r="H1121" s="9">
        <v>300</v>
      </c>
      <c r="I1121" s="9">
        <v>397200</v>
      </c>
      <c r="J1121" s="9">
        <v>35748</v>
      </c>
      <c r="K1121" s="9">
        <v>361452</v>
      </c>
      <c r="L1121" s="9">
        <v>331000</v>
      </c>
      <c r="M1121" s="9">
        <v>30452</v>
      </c>
      <c r="N1121" s="26">
        <f>financials[[#This Row],[Profit]]/financials[[#This Row],[ Sales]]</f>
        <v>8.4249084249084255E-2</v>
      </c>
      <c r="O1121" s="7">
        <v>41944</v>
      </c>
      <c r="P1121" s="5">
        <v>11</v>
      </c>
      <c r="Q1121" s="4" t="str">
        <f>TEXT(financials[[#This Row],[Date]],"MMMM")</f>
        <v>November</v>
      </c>
      <c r="R1121" s="5" t="str">
        <f>_xlfn.SWITCH(financials[[#This Row],[Month Name]],"January","Winter","February","Winter","March","Spring","April","Spring","May","Spring","June","Summer","July","Summer","August","Summer","September","Fall","October","Fall","November","Fall","December","Winter")</f>
        <v>Fall</v>
      </c>
      <c r="S1121" s="13" t="s">
        <v>15</v>
      </c>
    </row>
    <row r="1122" spans="2:19" x14ac:dyDescent="0.25">
      <c r="B1122" s="14" t="s">
        <v>11</v>
      </c>
      <c r="C1122" s="1" t="s">
        <v>19</v>
      </c>
      <c r="D1122" s="4" t="s">
        <v>28</v>
      </c>
      <c r="E1122" s="4" t="s">
        <v>35</v>
      </c>
      <c r="F1122" s="11">
        <v>1775</v>
      </c>
      <c r="G1122" s="9">
        <v>10</v>
      </c>
      <c r="H1122" s="9">
        <v>12</v>
      </c>
      <c r="I1122" s="9">
        <v>21300</v>
      </c>
      <c r="J1122" s="9">
        <v>1917</v>
      </c>
      <c r="K1122" s="9">
        <v>19383</v>
      </c>
      <c r="L1122" s="9">
        <v>5325</v>
      </c>
      <c r="M1122" s="9">
        <v>14058</v>
      </c>
      <c r="N1122" s="26">
        <f>financials[[#This Row],[Profit]]/financials[[#This Row],[ Sales]]</f>
        <v>0.72527472527472525</v>
      </c>
      <c r="O1122" s="7">
        <v>41579</v>
      </c>
      <c r="P1122" s="5">
        <v>11</v>
      </c>
      <c r="Q1122" s="4" t="str">
        <f>TEXT(financials[[#This Row],[Date]],"MMMM")</f>
        <v>November</v>
      </c>
      <c r="R1122" s="5" t="str">
        <f>_xlfn.SWITCH(financials[[#This Row],[Month Name]],"January","Winter","February","Winter","March","Spring","April","Spring","May","Spring","June","Summer","July","Summer","August","Summer","September","Fall","October","Fall","November","Fall","December","Winter")</f>
        <v>Fall</v>
      </c>
      <c r="S1122" s="13" t="s">
        <v>14</v>
      </c>
    </row>
    <row r="1123" spans="2:19" x14ac:dyDescent="0.25">
      <c r="B1123" s="14" t="s">
        <v>9</v>
      </c>
      <c r="C1123" s="1" t="s">
        <v>17</v>
      </c>
      <c r="D1123" s="4" t="s">
        <v>28</v>
      </c>
      <c r="E1123" s="4" t="s">
        <v>35</v>
      </c>
      <c r="F1123" s="11">
        <v>2797</v>
      </c>
      <c r="G1123" s="9">
        <v>10</v>
      </c>
      <c r="H1123" s="9">
        <v>125</v>
      </c>
      <c r="I1123" s="9">
        <v>349625</v>
      </c>
      <c r="J1123" s="9">
        <v>31466.25</v>
      </c>
      <c r="K1123" s="9">
        <v>318158.75</v>
      </c>
      <c r="L1123" s="9">
        <v>335640</v>
      </c>
      <c r="M1123" s="9">
        <v>-17481.25</v>
      </c>
      <c r="N1123" s="26">
        <f>financials[[#This Row],[Profit]]/financials[[#This Row],[ Sales]]</f>
        <v>-5.4945054945054944E-2</v>
      </c>
      <c r="O1123" s="7">
        <v>41974</v>
      </c>
      <c r="P1123" s="5">
        <v>12</v>
      </c>
      <c r="Q1123" s="4" t="str">
        <f>TEXT(financials[[#This Row],[Date]],"MMMM")</f>
        <v>December</v>
      </c>
      <c r="R1123" s="5" t="str">
        <f>_xlfn.SWITCH(financials[[#This Row],[Month Name]],"January","Winter","February","Winter","March","Spring","April","Spring","May","Spring","June","Summer","July","Summer","August","Summer","September","Fall","October","Fall","November","Fall","December","Winter")</f>
        <v>Winter</v>
      </c>
      <c r="S1123" s="13" t="s">
        <v>15</v>
      </c>
    </row>
    <row r="1124" spans="2:19" x14ac:dyDescent="0.25">
      <c r="B1124" s="14" t="s">
        <v>8</v>
      </c>
      <c r="C1124" s="1" t="s">
        <v>20</v>
      </c>
      <c r="D1124" s="4" t="s">
        <v>29</v>
      </c>
      <c r="E1124" s="4" t="s">
        <v>35</v>
      </c>
      <c r="F1124" s="11">
        <v>245</v>
      </c>
      <c r="G1124" s="9">
        <v>120</v>
      </c>
      <c r="H1124" s="9">
        <v>15</v>
      </c>
      <c r="I1124" s="9">
        <v>3675</v>
      </c>
      <c r="J1124" s="9">
        <v>330.75</v>
      </c>
      <c r="K1124" s="9">
        <v>3344.25</v>
      </c>
      <c r="L1124" s="9">
        <v>2450</v>
      </c>
      <c r="M1124" s="9">
        <v>894.25</v>
      </c>
      <c r="N1124" s="26">
        <f>financials[[#This Row],[Profit]]/financials[[#This Row],[ Sales]]</f>
        <v>0.26739926739926739</v>
      </c>
      <c r="O1124" s="7">
        <v>41760</v>
      </c>
      <c r="P1124" s="5">
        <v>5</v>
      </c>
      <c r="Q1124" s="4" t="str">
        <f>TEXT(financials[[#This Row],[Date]],"MMMM")</f>
        <v>May</v>
      </c>
      <c r="R1124" s="5" t="str">
        <f>_xlfn.SWITCH(financials[[#This Row],[Month Name]],"January","Winter","February","Winter","March","Spring","April","Spring","May","Spring","June","Summer","July","Summer","August","Summer","September","Fall","October","Fall","November","Fall","December","Winter")</f>
        <v>Spring</v>
      </c>
      <c r="S1124" s="13" t="s">
        <v>15</v>
      </c>
    </row>
    <row r="1125" spans="2:19" x14ac:dyDescent="0.25">
      <c r="B1125" s="14" t="s">
        <v>7</v>
      </c>
      <c r="C1125" s="1" t="s">
        <v>16</v>
      </c>
      <c r="D1125" s="4" t="s">
        <v>29</v>
      </c>
      <c r="E1125" s="4" t="s">
        <v>35</v>
      </c>
      <c r="F1125" s="11">
        <v>3793.5</v>
      </c>
      <c r="G1125" s="9">
        <v>120</v>
      </c>
      <c r="H1125" s="9">
        <v>300</v>
      </c>
      <c r="I1125" s="9">
        <v>1138050</v>
      </c>
      <c r="J1125" s="9">
        <v>102424.5</v>
      </c>
      <c r="K1125" s="9">
        <v>1035625.5</v>
      </c>
      <c r="L1125" s="9">
        <v>948375</v>
      </c>
      <c r="M1125" s="9">
        <v>87250.5</v>
      </c>
      <c r="N1125" s="26">
        <f>financials[[#This Row],[Profit]]/financials[[#This Row],[ Sales]]</f>
        <v>8.4249084249084255E-2</v>
      </c>
      <c r="O1125" s="7">
        <v>41821</v>
      </c>
      <c r="P1125" s="5">
        <v>7</v>
      </c>
      <c r="Q1125" s="4" t="str">
        <f>TEXT(financials[[#This Row],[Date]],"MMMM")</f>
        <v>July</v>
      </c>
      <c r="R1125" s="5" t="str">
        <f>_xlfn.SWITCH(financials[[#This Row],[Month Name]],"January","Winter","February","Winter","March","Spring","April","Spring","May","Spring","June","Summer","July","Summer","August","Summer","September","Fall","October","Fall","November","Fall","December","Winter")</f>
        <v>Summer</v>
      </c>
      <c r="S1125" s="13" t="s">
        <v>15</v>
      </c>
    </row>
    <row r="1126" spans="2:19" x14ac:dyDescent="0.25">
      <c r="B1126" s="14" t="s">
        <v>10</v>
      </c>
      <c r="C1126" s="1" t="s">
        <v>19</v>
      </c>
      <c r="D1126" s="4" t="s">
        <v>29</v>
      </c>
      <c r="E1126" s="4" t="s">
        <v>35</v>
      </c>
      <c r="F1126" s="11">
        <v>1307</v>
      </c>
      <c r="G1126" s="9">
        <v>120</v>
      </c>
      <c r="H1126" s="9">
        <v>350</v>
      </c>
      <c r="I1126" s="9">
        <v>457450</v>
      </c>
      <c r="J1126" s="9">
        <v>41170.5</v>
      </c>
      <c r="K1126" s="9">
        <v>416279.5</v>
      </c>
      <c r="L1126" s="9">
        <v>339820</v>
      </c>
      <c r="M1126" s="9">
        <v>76459.5</v>
      </c>
      <c r="N1126" s="26">
        <f>financials[[#This Row],[Profit]]/financials[[#This Row],[ Sales]]</f>
        <v>0.18367346938775511</v>
      </c>
      <c r="O1126" s="7">
        <v>41821</v>
      </c>
      <c r="P1126" s="5">
        <v>7</v>
      </c>
      <c r="Q1126" s="4" t="str">
        <f>TEXT(financials[[#This Row],[Date]],"MMMM")</f>
        <v>July</v>
      </c>
      <c r="R1126" s="5" t="str">
        <f>_xlfn.SWITCH(financials[[#This Row],[Month Name]],"January","Winter","February","Winter","March","Spring","April","Spring","May","Spring","June","Summer","July","Summer","August","Summer","September","Fall","October","Fall","November","Fall","December","Winter")</f>
        <v>Summer</v>
      </c>
      <c r="S1126" s="13" t="s">
        <v>15</v>
      </c>
    </row>
    <row r="1127" spans="2:19" x14ac:dyDescent="0.25">
      <c r="B1127" s="14" t="s">
        <v>9</v>
      </c>
      <c r="C1127" s="1" t="s">
        <v>16</v>
      </c>
      <c r="D1127" s="4" t="s">
        <v>29</v>
      </c>
      <c r="E1127" s="4" t="s">
        <v>35</v>
      </c>
      <c r="F1127" s="11">
        <v>567</v>
      </c>
      <c r="G1127" s="9">
        <v>120</v>
      </c>
      <c r="H1127" s="9">
        <v>125</v>
      </c>
      <c r="I1127" s="9">
        <v>70875</v>
      </c>
      <c r="J1127" s="9">
        <v>6378.75</v>
      </c>
      <c r="K1127" s="9">
        <v>64496.25</v>
      </c>
      <c r="L1127" s="9">
        <v>68040</v>
      </c>
      <c r="M1127" s="9">
        <v>-3543.75</v>
      </c>
      <c r="N1127" s="26">
        <f>financials[[#This Row],[Profit]]/financials[[#This Row],[ Sales]]</f>
        <v>-5.4945054945054944E-2</v>
      </c>
      <c r="O1127" s="7">
        <v>41883</v>
      </c>
      <c r="P1127" s="5">
        <v>9</v>
      </c>
      <c r="Q1127" s="4" t="str">
        <f>TEXT(financials[[#This Row],[Date]],"MMMM")</f>
        <v>September</v>
      </c>
      <c r="R1127" s="5" t="str">
        <f>_xlfn.SWITCH(financials[[#This Row],[Month Name]],"January","Winter","February","Winter","March","Spring","April","Spring","May","Spring","June","Summer","July","Summer","August","Summer","September","Fall","October","Fall","November","Fall","December","Winter")</f>
        <v>Fall</v>
      </c>
      <c r="S1127" s="13" t="s">
        <v>15</v>
      </c>
    </row>
    <row r="1128" spans="2:19" x14ac:dyDescent="0.25">
      <c r="B1128" s="14" t="s">
        <v>9</v>
      </c>
      <c r="C1128" s="1" t="s">
        <v>20</v>
      </c>
      <c r="D1128" s="4" t="s">
        <v>29</v>
      </c>
      <c r="E1128" s="4" t="s">
        <v>35</v>
      </c>
      <c r="F1128" s="11">
        <v>2110</v>
      </c>
      <c r="G1128" s="9">
        <v>120</v>
      </c>
      <c r="H1128" s="9">
        <v>125</v>
      </c>
      <c r="I1128" s="9">
        <v>263750</v>
      </c>
      <c r="J1128" s="9">
        <v>23737.5</v>
      </c>
      <c r="K1128" s="9">
        <v>240012.5</v>
      </c>
      <c r="L1128" s="9">
        <v>253200</v>
      </c>
      <c r="M1128" s="9">
        <v>-13187.5</v>
      </c>
      <c r="N1128" s="26">
        <f>financials[[#This Row],[Profit]]/financials[[#This Row],[ Sales]]</f>
        <v>-5.4945054945054944E-2</v>
      </c>
      <c r="O1128" s="7">
        <v>41883</v>
      </c>
      <c r="P1128" s="5">
        <v>9</v>
      </c>
      <c r="Q1128" s="4" t="str">
        <f>TEXT(financials[[#This Row],[Date]],"MMMM")</f>
        <v>September</v>
      </c>
      <c r="R1128" s="5" t="str">
        <f>_xlfn.SWITCH(financials[[#This Row],[Month Name]],"January","Winter","February","Winter","March","Spring","April","Spring","May","Spring","June","Summer","July","Summer","August","Summer","September","Fall","October","Fall","November","Fall","December","Winter")</f>
        <v>Fall</v>
      </c>
      <c r="S1128" s="13" t="s">
        <v>15</v>
      </c>
    </row>
    <row r="1129" spans="2:19" x14ac:dyDescent="0.25">
      <c r="B1129" s="14" t="s">
        <v>10</v>
      </c>
      <c r="C1129" s="1" t="s">
        <v>16</v>
      </c>
      <c r="D1129" s="4" t="s">
        <v>29</v>
      </c>
      <c r="E1129" s="4" t="s">
        <v>35</v>
      </c>
      <c r="F1129" s="11">
        <v>1269</v>
      </c>
      <c r="G1129" s="9">
        <v>120</v>
      </c>
      <c r="H1129" s="9">
        <v>350</v>
      </c>
      <c r="I1129" s="9">
        <v>444150</v>
      </c>
      <c r="J1129" s="9">
        <v>39973.5</v>
      </c>
      <c r="K1129" s="9">
        <v>404176.5</v>
      </c>
      <c r="L1129" s="9">
        <v>329940</v>
      </c>
      <c r="M1129" s="9">
        <v>74236.5</v>
      </c>
      <c r="N1129" s="26">
        <f>financials[[#This Row],[Profit]]/financials[[#This Row],[ Sales]]</f>
        <v>0.18367346938775511</v>
      </c>
      <c r="O1129" s="7">
        <v>41913</v>
      </c>
      <c r="P1129" s="5">
        <v>10</v>
      </c>
      <c r="Q1129" s="4" t="str">
        <f>TEXT(financials[[#This Row],[Date]],"MMMM")</f>
        <v>October</v>
      </c>
      <c r="R1129" s="5" t="str">
        <f>_xlfn.SWITCH(financials[[#This Row],[Month Name]],"January","Winter","February","Winter","March","Spring","April","Spring","May","Spring","June","Summer","July","Summer","August","Summer","September","Fall","October","Fall","November","Fall","December","Winter")</f>
        <v>Fall</v>
      </c>
      <c r="S1129" s="13" t="s">
        <v>15</v>
      </c>
    </row>
    <row r="1130" spans="2:19" x14ac:dyDescent="0.25">
      <c r="B1130" s="14" t="s">
        <v>11</v>
      </c>
      <c r="C1130" s="1" t="s">
        <v>17</v>
      </c>
      <c r="D1130" s="4" t="s">
        <v>30</v>
      </c>
      <c r="E1130" s="4" t="s">
        <v>35</v>
      </c>
      <c r="F1130" s="11">
        <v>1956</v>
      </c>
      <c r="G1130" s="9">
        <v>250</v>
      </c>
      <c r="H1130" s="9">
        <v>12</v>
      </c>
      <c r="I1130" s="9">
        <v>23472</v>
      </c>
      <c r="J1130" s="9">
        <v>2112.48</v>
      </c>
      <c r="K1130" s="9">
        <v>21359.52</v>
      </c>
      <c r="L1130" s="9">
        <v>5868</v>
      </c>
      <c r="M1130" s="9">
        <v>15491.52</v>
      </c>
      <c r="N1130" s="26">
        <f>financials[[#This Row],[Profit]]/financials[[#This Row],[ Sales]]</f>
        <v>0.72527472527472525</v>
      </c>
      <c r="O1130" s="7">
        <v>41640</v>
      </c>
      <c r="P1130" s="5">
        <v>1</v>
      </c>
      <c r="Q1130" s="4" t="str">
        <f>TEXT(financials[[#This Row],[Date]],"MMMM")</f>
        <v>January</v>
      </c>
      <c r="R1130" s="5" t="str">
        <f>_xlfn.SWITCH(financials[[#This Row],[Month Name]],"January","Winter","February","Winter","March","Spring","April","Spring","May","Spring","June","Summer","July","Summer","August","Summer","September","Fall","October","Fall","November","Fall","December","Winter")</f>
        <v>Winter</v>
      </c>
      <c r="S1130" s="13" t="s">
        <v>15</v>
      </c>
    </row>
    <row r="1131" spans="2:19" x14ac:dyDescent="0.25">
      <c r="B1131" s="14" t="s">
        <v>7</v>
      </c>
      <c r="C1131" s="1" t="s">
        <v>19</v>
      </c>
      <c r="D1131" s="4" t="s">
        <v>30</v>
      </c>
      <c r="E1131" s="4" t="s">
        <v>35</v>
      </c>
      <c r="F1131" s="11">
        <v>2659</v>
      </c>
      <c r="G1131" s="9">
        <v>250</v>
      </c>
      <c r="H1131" s="9">
        <v>300</v>
      </c>
      <c r="I1131" s="9">
        <v>797700</v>
      </c>
      <c r="J1131" s="9">
        <v>71793</v>
      </c>
      <c r="K1131" s="9">
        <v>725907</v>
      </c>
      <c r="L1131" s="9">
        <v>664750</v>
      </c>
      <c r="M1131" s="9">
        <v>61157</v>
      </c>
      <c r="N1131" s="26">
        <f>financials[[#This Row],[Profit]]/financials[[#This Row],[ Sales]]</f>
        <v>8.4249084249084255E-2</v>
      </c>
      <c r="O1131" s="7">
        <v>41671</v>
      </c>
      <c r="P1131" s="5">
        <v>2</v>
      </c>
      <c r="Q1131" s="4" t="str">
        <f>TEXT(financials[[#This Row],[Date]],"MMMM")</f>
        <v>February</v>
      </c>
      <c r="R1131" s="5" t="str">
        <f>_xlfn.SWITCH(financials[[#This Row],[Month Name]],"January","Winter","February","Winter","March","Spring","April","Spring","May","Spring","June","Summer","July","Summer","August","Summer","September","Fall","October","Fall","November","Fall","December","Winter")</f>
        <v>Winter</v>
      </c>
      <c r="S1131" s="13" t="s">
        <v>15</v>
      </c>
    </row>
    <row r="1132" spans="2:19" x14ac:dyDescent="0.25">
      <c r="B1132" s="14" t="s">
        <v>10</v>
      </c>
      <c r="C1132" s="1" t="s">
        <v>17</v>
      </c>
      <c r="D1132" s="4" t="s">
        <v>30</v>
      </c>
      <c r="E1132" s="4" t="s">
        <v>35</v>
      </c>
      <c r="F1132" s="11">
        <v>1351.5</v>
      </c>
      <c r="G1132" s="9">
        <v>250</v>
      </c>
      <c r="H1132" s="9">
        <v>350</v>
      </c>
      <c r="I1132" s="9">
        <v>473025</v>
      </c>
      <c r="J1132" s="9">
        <v>42572.25</v>
      </c>
      <c r="K1132" s="9">
        <v>430452.75</v>
      </c>
      <c r="L1132" s="9">
        <v>351390</v>
      </c>
      <c r="M1132" s="9">
        <v>79062.75</v>
      </c>
      <c r="N1132" s="26">
        <f>financials[[#This Row],[Profit]]/financials[[#This Row],[ Sales]]</f>
        <v>0.18367346938775511</v>
      </c>
      <c r="O1132" s="7">
        <v>41730</v>
      </c>
      <c r="P1132" s="5">
        <v>4</v>
      </c>
      <c r="Q1132" s="4" t="str">
        <f>TEXT(financials[[#This Row],[Date]],"MMMM")</f>
        <v>April</v>
      </c>
      <c r="R1132" s="5" t="str">
        <f>_xlfn.SWITCH(financials[[#This Row],[Month Name]],"January","Winter","February","Winter","March","Spring","April","Spring","May","Spring","June","Summer","July","Summer","August","Summer","September","Fall","October","Fall","November","Fall","December","Winter")</f>
        <v>Spring</v>
      </c>
      <c r="S1132" s="13" t="s">
        <v>15</v>
      </c>
    </row>
    <row r="1133" spans="2:19" x14ac:dyDescent="0.25">
      <c r="B1133" s="14" t="s">
        <v>11</v>
      </c>
      <c r="C1133" s="1" t="s">
        <v>19</v>
      </c>
      <c r="D1133" s="4" t="s">
        <v>30</v>
      </c>
      <c r="E1133" s="4" t="s">
        <v>35</v>
      </c>
      <c r="F1133" s="11">
        <v>880</v>
      </c>
      <c r="G1133" s="9">
        <v>250</v>
      </c>
      <c r="H1133" s="9">
        <v>12</v>
      </c>
      <c r="I1133" s="9">
        <v>10560</v>
      </c>
      <c r="J1133" s="9">
        <v>950.4</v>
      </c>
      <c r="K1133" s="9">
        <v>9609.6</v>
      </c>
      <c r="L1133" s="9">
        <v>2640</v>
      </c>
      <c r="M1133" s="9">
        <v>6969.6</v>
      </c>
      <c r="N1133" s="26">
        <f>financials[[#This Row],[Profit]]/financials[[#This Row],[ Sales]]</f>
        <v>0.72527472527472525</v>
      </c>
      <c r="O1133" s="7">
        <v>41760</v>
      </c>
      <c r="P1133" s="5">
        <v>5</v>
      </c>
      <c r="Q1133" s="4" t="str">
        <f>TEXT(financials[[#This Row],[Date]],"MMMM")</f>
        <v>May</v>
      </c>
      <c r="R1133" s="5" t="str">
        <f>_xlfn.SWITCH(financials[[#This Row],[Month Name]],"January","Winter","February","Winter","March","Spring","April","Spring","May","Spring","June","Summer","July","Summer","August","Summer","September","Fall","October","Fall","November","Fall","December","Winter")</f>
        <v>Spring</v>
      </c>
      <c r="S1133" s="13" t="s">
        <v>15</v>
      </c>
    </row>
    <row r="1134" spans="2:19" x14ac:dyDescent="0.25">
      <c r="B1134" s="14" t="s">
        <v>7</v>
      </c>
      <c r="C1134" s="1" t="s">
        <v>17</v>
      </c>
      <c r="D1134" s="4" t="s">
        <v>30</v>
      </c>
      <c r="E1134" s="4" t="s">
        <v>35</v>
      </c>
      <c r="F1134" s="11">
        <v>1867</v>
      </c>
      <c r="G1134" s="9">
        <v>250</v>
      </c>
      <c r="H1134" s="9">
        <v>300</v>
      </c>
      <c r="I1134" s="9">
        <v>560100</v>
      </c>
      <c r="J1134" s="9">
        <v>50409</v>
      </c>
      <c r="K1134" s="9">
        <v>509691</v>
      </c>
      <c r="L1134" s="9">
        <v>466750</v>
      </c>
      <c r="M1134" s="9">
        <v>42941</v>
      </c>
      <c r="N1134" s="26">
        <f>financials[[#This Row],[Profit]]/financials[[#This Row],[ Sales]]</f>
        <v>8.4249084249084255E-2</v>
      </c>
      <c r="O1134" s="7">
        <v>41883</v>
      </c>
      <c r="P1134" s="5">
        <v>9</v>
      </c>
      <c r="Q1134" s="4" t="str">
        <f>TEXT(financials[[#This Row],[Date]],"MMMM")</f>
        <v>September</v>
      </c>
      <c r="R1134" s="5" t="str">
        <f>_xlfn.SWITCH(financials[[#This Row],[Month Name]],"January","Winter","February","Winter","March","Spring","April","Spring","May","Spring","June","Summer","July","Summer","August","Summer","September","Fall","October","Fall","November","Fall","December","Winter")</f>
        <v>Fall</v>
      </c>
      <c r="S1134" s="13" t="s">
        <v>15</v>
      </c>
    </row>
    <row r="1135" spans="2:19" x14ac:dyDescent="0.25">
      <c r="B1135" s="14" t="s">
        <v>11</v>
      </c>
      <c r="C1135" s="1" t="s">
        <v>18</v>
      </c>
      <c r="D1135" s="4" t="s">
        <v>30</v>
      </c>
      <c r="E1135" s="4" t="s">
        <v>35</v>
      </c>
      <c r="F1135" s="11">
        <v>2234</v>
      </c>
      <c r="G1135" s="9">
        <v>250</v>
      </c>
      <c r="H1135" s="9">
        <v>12</v>
      </c>
      <c r="I1135" s="9">
        <v>26808</v>
      </c>
      <c r="J1135" s="9">
        <v>2412.7199999999998</v>
      </c>
      <c r="K1135" s="9">
        <v>24395.279999999999</v>
      </c>
      <c r="L1135" s="9">
        <v>6702</v>
      </c>
      <c r="M1135" s="9">
        <v>17693.28</v>
      </c>
      <c r="N1135" s="26">
        <f>financials[[#This Row],[Profit]]/financials[[#This Row],[ Sales]]</f>
        <v>0.72527472527472525</v>
      </c>
      <c r="O1135" s="7">
        <v>41518</v>
      </c>
      <c r="P1135" s="5">
        <v>9</v>
      </c>
      <c r="Q1135" s="4" t="str">
        <f>TEXT(financials[[#This Row],[Date]],"MMMM")</f>
        <v>September</v>
      </c>
      <c r="R1135" s="5" t="str">
        <f>_xlfn.SWITCH(financials[[#This Row],[Month Name]],"January","Winter","February","Winter","March","Spring","April","Spring","May","Spring","June","Summer","July","Summer","August","Summer","September","Fall","October","Fall","November","Fall","December","Winter")</f>
        <v>Fall</v>
      </c>
      <c r="S1135" s="13" t="s">
        <v>14</v>
      </c>
    </row>
    <row r="1136" spans="2:19" x14ac:dyDescent="0.25">
      <c r="B1136" s="14" t="s">
        <v>8</v>
      </c>
      <c r="C1136" s="1" t="s">
        <v>18</v>
      </c>
      <c r="D1136" s="4" t="s">
        <v>30</v>
      </c>
      <c r="E1136" s="4" t="s">
        <v>35</v>
      </c>
      <c r="F1136" s="11">
        <v>1227</v>
      </c>
      <c r="G1136" s="9">
        <v>250</v>
      </c>
      <c r="H1136" s="9">
        <v>15</v>
      </c>
      <c r="I1136" s="9">
        <v>18405</v>
      </c>
      <c r="J1136" s="9">
        <v>1656.45</v>
      </c>
      <c r="K1136" s="9">
        <v>16748.55</v>
      </c>
      <c r="L1136" s="9">
        <v>12270</v>
      </c>
      <c r="M1136" s="9">
        <v>4478.5499999999993</v>
      </c>
      <c r="N1136" s="26">
        <f>financials[[#This Row],[Profit]]/financials[[#This Row],[ Sales]]</f>
        <v>0.26739926739926739</v>
      </c>
      <c r="O1136" s="7">
        <v>41913</v>
      </c>
      <c r="P1136" s="5">
        <v>10</v>
      </c>
      <c r="Q1136" s="4" t="str">
        <f>TEXT(financials[[#This Row],[Date]],"MMMM")</f>
        <v>October</v>
      </c>
      <c r="R1136" s="5" t="str">
        <f>_xlfn.SWITCH(financials[[#This Row],[Month Name]],"January","Winter","February","Winter","March","Spring","April","Spring","May","Spring","June","Summer","July","Summer","August","Summer","September","Fall","October","Fall","November","Fall","December","Winter")</f>
        <v>Fall</v>
      </c>
      <c r="S1136" s="13" t="s">
        <v>15</v>
      </c>
    </row>
    <row r="1137" spans="2:19" x14ac:dyDescent="0.25">
      <c r="B1137" s="14" t="s">
        <v>9</v>
      </c>
      <c r="C1137" s="1" t="s">
        <v>20</v>
      </c>
      <c r="D1137" s="4" t="s">
        <v>30</v>
      </c>
      <c r="E1137" s="4" t="s">
        <v>35</v>
      </c>
      <c r="F1137" s="11">
        <v>877</v>
      </c>
      <c r="G1137" s="9">
        <v>250</v>
      </c>
      <c r="H1137" s="9">
        <v>125</v>
      </c>
      <c r="I1137" s="9">
        <v>109625</v>
      </c>
      <c r="J1137" s="9">
        <v>9866.25</v>
      </c>
      <c r="K1137" s="9">
        <v>99758.75</v>
      </c>
      <c r="L1137" s="9">
        <v>105240</v>
      </c>
      <c r="M1137" s="9">
        <v>-5481.25</v>
      </c>
      <c r="N1137" s="26">
        <f>financials[[#This Row],[Profit]]/financials[[#This Row],[ Sales]]</f>
        <v>-5.4945054945054944E-2</v>
      </c>
      <c r="O1137" s="7">
        <v>41944</v>
      </c>
      <c r="P1137" s="5">
        <v>11</v>
      </c>
      <c r="Q1137" s="4" t="str">
        <f>TEXT(financials[[#This Row],[Date]],"MMMM")</f>
        <v>November</v>
      </c>
      <c r="R1137" s="5" t="str">
        <f>_xlfn.SWITCH(financials[[#This Row],[Month Name]],"January","Winter","February","Winter","March","Spring","April","Spring","May","Spring","June","Summer","July","Summer","August","Summer","September","Fall","October","Fall","November","Fall","December","Winter")</f>
        <v>Fall</v>
      </c>
      <c r="S1137" s="13" t="s">
        <v>15</v>
      </c>
    </row>
    <row r="1138" spans="2:19" x14ac:dyDescent="0.25">
      <c r="B1138" s="14" t="s">
        <v>10</v>
      </c>
      <c r="C1138" s="1" t="s">
        <v>17</v>
      </c>
      <c r="D1138" s="4" t="s">
        <v>31</v>
      </c>
      <c r="E1138" s="4" t="s">
        <v>35</v>
      </c>
      <c r="F1138" s="11">
        <v>2071</v>
      </c>
      <c r="G1138" s="9">
        <v>260</v>
      </c>
      <c r="H1138" s="9">
        <v>350</v>
      </c>
      <c r="I1138" s="9">
        <v>724850</v>
      </c>
      <c r="J1138" s="9">
        <v>65236.5</v>
      </c>
      <c r="K1138" s="9">
        <v>659613.5</v>
      </c>
      <c r="L1138" s="9">
        <v>538460</v>
      </c>
      <c r="M1138" s="9">
        <v>121153.5</v>
      </c>
      <c r="N1138" s="26">
        <f>financials[[#This Row],[Profit]]/financials[[#This Row],[ Sales]]</f>
        <v>0.18367346938775511</v>
      </c>
      <c r="O1138" s="7">
        <v>41883</v>
      </c>
      <c r="P1138" s="5">
        <v>9</v>
      </c>
      <c r="Q1138" s="4" t="str">
        <f>TEXT(financials[[#This Row],[Date]],"MMMM")</f>
        <v>September</v>
      </c>
      <c r="R1138" s="5" t="str">
        <f>_xlfn.SWITCH(financials[[#This Row],[Month Name]],"January","Winter","February","Winter","March","Spring","April","Spring","May","Spring","June","Summer","July","Summer","August","Summer","September","Fall","October","Fall","November","Fall","December","Winter")</f>
        <v>Fall</v>
      </c>
      <c r="S1138" s="13" t="s">
        <v>15</v>
      </c>
    </row>
    <row r="1139" spans="2:19" x14ac:dyDescent="0.25">
      <c r="B1139" s="14" t="s">
        <v>10</v>
      </c>
      <c r="C1139" s="1" t="s">
        <v>16</v>
      </c>
      <c r="D1139" s="4" t="s">
        <v>31</v>
      </c>
      <c r="E1139" s="4" t="s">
        <v>35</v>
      </c>
      <c r="F1139" s="11">
        <v>1269</v>
      </c>
      <c r="G1139" s="9">
        <v>260</v>
      </c>
      <c r="H1139" s="9">
        <v>350</v>
      </c>
      <c r="I1139" s="9">
        <v>444150</v>
      </c>
      <c r="J1139" s="9">
        <v>39973.5</v>
      </c>
      <c r="K1139" s="9">
        <v>404176.5</v>
      </c>
      <c r="L1139" s="9">
        <v>329940</v>
      </c>
      <c r="M1139" s="9">
        <v>74236.5</v>
      </c>
      <c r="N1139" s="26">
        <f>financials[[#This Row],[Profit]]/financials[[#This Row],[ Sales]]</f>
        <v>0.18367346938775511</v>
      </c>
      <c r="O1139" s="7">
        <v>41913</v>
      </c>
      <c r="P1139" s="5">
        <v>10</v>
      </c>
      <c r="Q1139" s="4" t="str">
        <f>TEXT(financials[[#This Row],[Date]],"MMMM")</f>
        <v>October</v>
      </c>
      <c r="R1139" s="5" t="str">
        <f>_xlfn.SWITCH(financials[[#This Row],[Month Name]],"January","Winter","February","Winter","March","Spring","April","Spring","May","Spring","June","Summer","July","Summer","August","Summer","September","Fall","October","Fall","November","Fall","December","Winter")</f>
        <v>Fall</v>
      </c>
      <c r="S1139" s="13" t="s">
        <v>15</v>
      </c>
    </row>
    <row r="1140" spans="2:19" x14ac:dyDescent="0.25">
      <c r="B1140" s="14" t="s">
        <v>8</v>
      </c>
      <c r="C1140" s="1" t="s">
        <v>19</v>
      </c>
      <c r="D1140" s="4" t="s">
        <v>31</v>
      </c>
      <c r="E1140" s="4" t="s">
        <v>35</v>
      </c>
      <c r="F1140" s="11">
        <v>970</v>
      </c>
      <c r="G1140" s="9">
        <v>260</v>
      </c>
      <c r="H1140" s="9">
        <v>15</v>
      </c>
      <c r="I1140" s="9">
        <v>14550</v>
      </c>
      <c r="J1140" s="9">
        <v>1309.5</v>
      </c>
      <c r="K1140" s="9">
        <v>13240.5</v>
      </c>
      <c r="L1140" s="9">
        <v>9700</v>
      </c>
      <c r="M1140" s="9">
        <v>3540.5</v>
      </c>
      <c r="N1140" s="26">
        <f>financials[[#This Row],[Profit]]/financials[[#This Row],[ Sales]]</f>
        <v>0.26739926739926739</v>
      </c>
      <c r="O1140" s="7">
        <v>41579</v>
      </c>
      <c r="P1140" s="5">
        <v>11</v>
      </c>
      <c r="Q1140" s="4" t="str">
        <f>TEXT(financials[[#This Row],[Date]],"MMMM")</f>
        <v>November</v>
      </c>
      <c r="R1140" s="5" t="str">
        <f>_xlfn.SWITCH(financials[[#This Row],[Month Name]],"January","Winter","February","Winter","March","Spring","April","Spring","May","Spring","June","Summer","July","Summer","August","Summer","September","Fall","October","Fall","November","Fall","December","Winter")</f>
        <v>Fall</v>
      </c>
      <c r="S1140" s="13" t="s">
        <v>14</v>
      </c>
    </row>
    <row r="1141" spans="2:19" x14ac:dyDescent="0.25">
      <c r="B1141" s="14" t="s">
        <v>10</v>
      </c>
      <c r="C1141" s="1" t="s">
        <v>20</v>
      </c>
      <c r="D1141" s="4" t="s">
        <v>31</v>
      </c>
      <c r="E1141" s="4" t="s">
        <v>35</v>
      </c>
      <c r="F1141" s="11">
        <v>1694</v>
      </c>
      <c r="G1141" s="9">
        <v>260</v>
      </c>
      <c r="H1141" s="9">
        <v>20</v>
      </c>
      <c r="I1141" s="9">
        <v>33880</v>
      </c>
      <c r="J1141" s="9">
        <v>3049.2</v>
      </c>
      <c r="K1141" s="9">
        <v>30830.799999999999</v>
      </c>
      <c r="L1141" s="9">
        <v>16940</v>
      </c>
      <c r="M1141" s="9">
        <v>13890.8</v>
      </c>
      <c r="N1141" s="26">
        <f>financials[[#This Row],[Profit]]/financials[[#This Row],[ Sales]]</f>
        <v>0.45054945054945056</v>
      </c>
      <c r="O1141" s="7">
        <v>41944</v>
      </c>
      <c r="P1141" s="5">
        <v>11</v>
      </c>
      <c r="Q1141" s="4" t="str">
        <f>TEXT(financials[[#This Row],[Date]],"MMMM")</f>
        <v>November</v>
      </c>
      <c r="R1141" s="5" t="str">
        <f>_xlfn.SWITCH(financials[[#This Row],[Month Name]],"January","Winter","February","Winter","March","Spring","April","Spring","May","Spring","June","Summer","July","Summer","August","Summer","September","Fall","October","Fall","November","Fall","December","Winter")</f>
        <v>Fall</v>
      </c>
      <c r="S1141" s="13" t="s">
        <v>15</v>
      </c>
    </row>
    <row r="1142" spans="2:19" x14ac:dyDescent="0.25">
      <c r="B1142" s="14" t="s">
        <v>10</v>
      </c>
      <c r="C1142" s="1" t="s">
        <v>19</v>
      </c>
      <c r="D1142" s="4" t="s">
        <v>26</v>
      </c>
      <c r="E1142" s="4" t="s">
        <v>35</v>
      </c>
      <c r="F1142" s="11">
        <v>663</v>
      </c>
      <c r="G1142" s="9">
        <v>3</v>
      </c>
      <c r="H1142" s="9">
        <v>20</v>
      </c>
      <c r="I1142" s="9">
        <v>13260</v>
      </c>
      <c r="J1142" s="9">
        <v>1193.4000000000001</v>
      </c>
      <c r="K1142" s="9">
        <v>12066.6</v>
      </c>
      <c r="L1142" s="9">
        <v>6630</v>
      </c>
      <c r="M1142" s="9">
        <v>5436.6</v>
      </c>
      <c r="N1142" s="26">
        <f>financials[[#This Row],[Profit]]/financials[[#This Row],[ Sales]]</f>
        <v>0.45054945054945056</v>
      </c>
      <c r="O1142" s="7">
        <v>41760</v>
      </c>
      <c r="P1142" s="5">
        <v>5</v>
      </c>
      <c r="Q1142" s="4" t="str">
        <f>TEXT(financials[[#This Row],[Date]],"MMMM")</f>
        <v>May</v>
      </c>
      <c r="R1142" s="5" t="str">
        <f>_xlfn.SWITCH(financials[[#This Row],[Month Name]],"January","Winter","February","Winter","March","Spring","April","Spring","May","Spring","June","Summer","July","Summer","August","Summer","September","Fall","October","Fall","November","Fall","December","Winter")</f>
        <v>Spring</v>
      </c>
      <c r="S1142" s="13" t="s">
        <v>15</v>
      </c>
    </row>
    <row r="1143" spans="2:19" x14ac:dyDescent="0.25">
      <c r="B1143" s="14" t="s">
        <v>10</v>
      </c>
      <c r="C1143" s="1" t="s">
        <v>16</v>
      </c>
      <c r="D1143" s="4" t="s">
        <v>26</v>
      </c>
      <c r="E1143" s="4" t="s">
        <v>35</v>
      </c>
      <c r="F1143" s="11">
        <v>819</v>
      </c>
      <c r="G1143" s="9">
        <v>3</v>
      </c>
      <c r="H1143" s="9">
        <v>7</v>
      </c>
      <c r="I1143" s="9">
        <v>5733</v>
      </c>
      <c r="J1143" s="9">
        <v>515.97</v>
      </c>
      <c r="K1143" s="9">
        <v>5217.03</v>
      </c>
      <c r="L1143" s="9">
        <v>4095</v>
      </c>
      <c r="M1143" s="9">
        <v>1122.03</v>
      </c>
      <c r="N1143" s="26">
        <f>financials[[#This Row],[Profit]]/financials[[#This Row],[ Sales]]</f>
        <v>0.21507064364207221</v>
      </c>
      <c r="O1143" s="7">
        <v>41821</v>
      </c>
      <c r="P1143" s="5">
        <v>7</v>
      </c>
      <c r="Q1143" s="4" t="str">
        <f>TEXT(financials[[#This Row],[Date]],"MMMM")</f>
        <v>July</v>
      </c>
      <c r="R1143" s="5" t="str">
        <f>_xlfn.SWITCH(financials[[#This Row],[Month Name]],"January","Winter","February","Winter","March","Spring","April","Spring","May","Spring","June","Summer","July","Summer","August","Summer","September","Fall","October","Fall","November","Fall","December","Winter")</f>
        <v>Summer</v>
      </c>
      <c r="S1143" s="13" t="s">
        <v>15</v>
      </c>
    </row>
    <row r="1144" spans="2:19" x14ac:dyDescent="0.25">
      <c r="B1144" s="14" t="s">
        <v>11</v>
      </c>
      <c r="C1144" s="1" t="s">
        <v>19</v>
      </c>
      <c r="D1144" s="4" t="s">
        <v>26</v>
      </c>
      <c r="E1144" s="4" t="s">
        <v>35</v>
      </c>
      <c r="F1144" s="11">
        <v>1580</v>
      </c>
      <c r="G1144" s="9">
        <v>3</v>
      </c>
      <c r="H1144" s="9">
        <v>12</v>
      </c>
      <c r="I1144" s="9">
        <v>18960</v>
      </c>
      <c r="J1144" s="9">
        <v>1706.4</v>
      </c>
      <c r="K1144" s="9">
        <v>17253.599999999999</v>
      </c>
      <c r="L1144" s="9">
        <v>4740</v>
      </c>
      <c r="M1144" s="9">
        <v>12513.599999999999</v>
      </c>
      <c r="N1144" s="26">
        <f>financials[[#This Row],[Profit]]/financials[[#This Row],[ Sales]]</f>
        <v>0.72527472527472525</v>
      </c>
      <c r="O1144" s="7">
        <v>41883</v>
      </c>
      <c r="P1144" s="5">
        <v>9</v>
      </c>
      <c r="Q1144" s="4" t="str">
        <f>TEXT(financials[[#This Row],[Date]],"MMMM")</f>
        <v>September</v>
      </c>
      <c r="R1144" s="5" t="str">
        <f>_xlfn.SWITCH(financials[[#This Row],[Month Name]],"January","Winter","February","Winter","March","Spring","April","Spring","May","Spring","June","Summer","July","Summer","August","Summer","September","Fall","October","Fall","November","Fall","December","Winter")</f>
        <v>Fall</v>
      </c>
      <c r="S1144" s="13" t="s">
        <v>15</v>
      </c>
    </row>
    <row r="1145" spans="2:19" x14ac:dyDescent="0.25">
      <c r="B1145" s="14" t="s">
        <v>10</v>
      </c>
      <c r="C1145" s="1" t="s">
        <v>20</v>
      </c>
      <c r="D1145" s="4" t="s">
        <v>26</v>
      </c>
      <c r="E1145" s="4" t="s">
        <v>35</v>
      </c>
      <c r="F1145" s="11">
        <v>521</v>
      </c>
      <c r="G1145" s="9">
        <v>3</v>
      </c>
      <c r="H1145" s="9">
        <v>7</v>
      </c>
      <c r="I1145" s="9">
        <v>3647</v>
      </c>
      <c r="J1145" s="9">
        <v>328.23</v>
      </c>
      <c r="K1145" s="9">
        <v>3318.77</v>
      </c>
      <c r="L1145" s="9">
        <v>2605</v>
      </c>
      <c r="M1145" s="9">
        <v>713.77</v>
      </c>
      <c r="N1145" s="26">
        <f>financials[[#This Row],[Profit]]/financials[[#This Row],[ Sales]]</f>
        <v>0.21507064364207221</v>
      </c>
      <c r="O1145" s="7">
        <v>41974</v>
      </c>
      <c r="P1145" s="5">
        <v>12</v>
      </c>
      <c r="Q1145" s="4" t="str">
        <f>TEXT(financials[[#This Row],[Date]],"MMMM")</f>
        <v>December</v>
      </c>
      <c r="R1145" s="5" t="str">
        <f>_xlfn.SWITCH(financials[[#This Row],[Month Name]],"January","Winter","February","Winter","March","Spring","April","Spring","May","Spring","June","Summer","July","Summer","August","Summer","September","Fall","October","Fall","November","Fall","December","Winter")</f>
        <v>Winter</v>
      </c>
      <c r="S1145" s="13" t="s">
        <v>15</v>
      </c>
    </row>
    <row r="1146" spans="2:19" x14ac:dyDescent="0.25">
      <c r="B1146" s="14" t="s">
        <v>10</v>
      </c>
      <c r="C1146" s="1" t="s">
        <v>17</v>
      </c>
      <c r="D1146" s="4" t="s">
        <v>28</v>
      </c>
      <c r="E1146" s="4" t="s">
        <v>35</v>
      </c>
      <c r="F1146" s="11">
        <v>973</v>
      </c>
      <c r="G1146" s="9">
        <v>10</v>
      </c>
      <c r="H1146" s="9">
        <v>20</v>
      </c>
      <c r="I1146" s="9">
        <v>19460</v>
      </c>
      <c r="J1146" s="9">
        <v>1751.4</v>
      </c>
      <c r="K1146" s="9">
        <v>17708.599999999999</v>
      </c>
      <c r="L1146" s="9">
        <v>9730</v>
      </c>
      <c r="M1146" s="9">
        <v>7978.5999999999985</v>
      </c>
      <c r="N1146" s="26">
        <f>financials[[#This Row],[Profit]]/financials[[#This Row],[ Sales]]</f>
        <v>0.4505494505494505</v>
      </c>
      <c r="O1146" s="7">
        <v>41699</v>
      </c>
      <c r="P1146" s="5">
        <v>3</v>
      </c>
      <c r="Q1146" s="4" t="str">
        <f>TEXT(financials[[#This Row],[Date]],"MMMM")</f>
        <v>March</v>
      </c>
      <c r="R1146" s="5" t="str">
        <f>_xlfn.SWITCH(financials[[#This Row],[Month Name]],"January","Winter","February","Winter","March","Spring","April","Spring","May","Spring","June","Summer","July","Summer","August","Summer","September","Fall","October","Fall","November","Fall","December","Winter")</f>
        <v>Spring</v>
      </c>
      <c r="S1146" s="13" t="s">
        <v>15</v>
      </c>
    </row>
    <row r="1147" spans="2:19" x14ac:dyDescent="0.25">
      <c r="B1147" s="14" t="s">
        <v>10</v>
      </c>
      <c r="C1147" s="1" t="s">
        <v>20</v>
      </c>
      <c r="D1147" s="4" t="s">
        <v>28</v>
      </c>
      <c r="E1147" s="4" t="s">
        <v>35</v>
      </c>
      <c r="F1147" s="11">
        <v>1038</v>
      </c>
      <c r="G1147" s="9">
        <v>10</v>
      </c>
      <c r="H1147" s="9">
        <v>20</v>
      </c>
      <c r="I1147" s="9">
        <v>20760</v>
      </c>
      <c r="J1147" s="9">
        <v>1868.4</v>
      </c>
      <c r="K1147" s="9">
        <v>18891.599999999999</v>
      </c>
      <c r="L1147" s="9">
        <v>10380</v>
      </c>
      <c r="M1147" s="9">
        <v>8511.5999999999985</v>
      </c>
      <c r="N1147" s="26">
        <f>financials[[#This Row],[Profit]]/financials[[#This Row],[ Sales]]</f>
        <v>0.4505494505494505</v>
      </c>
      <c r="O1147" s="7">
        <v>41791</v>
      </c>
      <c r="P1147" s="5">
        <v>6</v>
      </c>
      <c r="Q1147" s="4" t="str">
        <f>TEXT(financials[[#This Row],[Date]],"MMMM")</f>
        <v>June</v>
      </c>
      <c r="R1147" s="5" t="str">
        <f>_xlfn.SWITCH(financials[[#This Row],[Month Name]],"January","Winter","February","Winter","March","Spring","April","Spring","May","Spring","June","Summer","July","Summer","August","Summer","September","Fall","October","Fall","November","Fall","December","Winter")</f>
        <v>Summer</v>
      </c>
      <c r="S1147" s="13" t="s">
        <v>15</v>
      </c>
    </row>
    <row r="1148" spans="2:19" x14ac:dyDescent="0.25">
      <c r="B1148" s="14" t="s">
        <v>10</v>
      </c>
      <c r="C1148" s="1" t="s">
        <v>19</v>
      </c>
      <c r="D1148" s="4" t="s">
        <v>28</v>
      </c>
      <c r="E1148" s="4" t="s">
        <v>35</v>
      </c>
      <c r="F1148" s="11">
        <v>360</v>
      </c>
      <c r="G1148" s="9">
        <v>10</v>
      </c>
      <c r="H1148" s="9">
        <v>7</v>
      </c>
      <c r="I1148" s="9">
        <v>2520</v>
      </c>
      <c r="J1148" s="9">
        <v>226.8</v>
      </c>
      <c r="K1148" s="9">
        <v>2293.1999999999998</v>
      </c>
      <c r="L1148" s="9">
        <v>1800</v>
      </c>
      <c r="M1148" s="9">
        <v>493.19999999999982</v>
      </c>
      <c r="N1148" s="26">
        <f>financials[[#This Row],[Profit]]/financials[[#This Row],[ Sales]]</f>
        <v>0.21507064364207215</v>
      </c>
      <c r="O1148" s="7">
        <v>41913</v>
      </c>
      <c r="P1148" s="5">
        <v>10</v>
      </c>
      <c r="Q1148" s="4" t="str">
        <f>TEXT(financials[[#This Row],[Date]],"MMMM")</f>
        <v>October</v>
      </c>
      <c r="R1148" s="5" t="str">
        <f>_xlfn.SWITCH(financials[[#This Row],[Month Name]],"January","Winter","February","Winter","March","Spring","April","Spring","May","Spring","June","Summer","July","Summer","August","Summer","September","Fall","October","Fall","November","Fall","December","Winter")</f>
        <v>Fall</v>
      </c>
      <c r="S1148" s="13" t="s">
        <v>15</v>
      </c>
    </row>
    <row r="1149" spans="2:19" x14ac:dyDescent="0.25">
      <c r="B1149" s="14" t="s">
        <v>11</v>
      </c>
      <c r="C1149" s="1" t="s">
        <v>18</v>
      </c>
      <c r="D1149" s="4" t="s">
        <v>29</v>
      </c>
      <c r="E1149" s="4" t="s">
        <v>35</v>
      </c>
      <c r="F1149" s="11">
        <v>1967</v>
      </c>
      <c r="G1149" s="9">
        <v>120</v>
      </c>
      <c r="H1149" s="9">
        <v>12</v>
      </c>
      <c r="I1149" s="9">
        <v>23604</v>
      </c>
      <c r="J1149" s="9">
        <v>2124.36</v>
      </c>
      <c r="K1149" s="9">
        <v>21479.64</v>
      </c>
      <c r="L1149" s="9">
        <v>5901</v>
      </c>
      <c r="M1149" s="9">
        <v>15578.64</v>
      </c>
      <c r="N1149" s="26">
        <f>financials[[#This Row],[Profit]]/financials[[#This Row],[ Sales]]</f>
        <v>0.72527472527472525</v>
      </c>
      <c r="O1149" s="7">
        <v>41699</v>
      </c>
      <c r="P1149" s="5">
        <v>3</v>
      </c>
      <c r="Q1149" s="4" t="str">
        <f>TEXT(financials[[#This Row],[Date]],"MMMM")</f>
        <v>March</v>
      </c>
      <c r="R1149" s="5" t="str">
        <f>_xlfn.SWITCH(financials[[#This Row],[Month Name]],"January","Winter","February","Winter","March","Spring","April","Spring","May","Spring","June","Summer","July","Summer","August","Summer","September","Fall","October","Fall","November","Fall","December","Winter")</f>
        <v>Spring</v>
      </c>
      <c r="S1149" s="13" t="s">
        <v>15</v>
      </c>
    </row>
    <row r="1150" spans="2:19" x14ac:dyDescent="0.25">
      <c r="B1150" s="14" t="s">
        <v>8</v>
      </c>
      <c r="C1150" s="1" t="s">
        <v>20</v>
      </c>
      <c r="D1150" s="4" t="s">
        <v>29</v>
      </c>
      <c r="E1150" s="4" t="s">
        <v>35</v>
      </c>
      <c r="F1150" s="11">
        <v>2628</v>
      </c>
      <c r="G1150" s="9">
        <v>120</v>
      </c>
      <c r="H1150" s="9">
        <v>15</v>
      </c>
      <c r="I1150" s="9">
        <v>39420</v>
      </c>
      <c r="J1150" s="9">
        <v>3547.8</v>
      </c>
      <c r="K1150" s="9">
        <v>35872.199999999997</v>
      </c>
      <c r="L1150" s="9">
        <v>26280</v>
      </c>
      <c r="M1150" s="9">
        <v>9592.1999999999971</v>
      </c>
      <c r="N1150" s="26">
        <f>financials[[#This Row],[Profit]]/financials[[#This Row],[ Sales]]</f>
        <v>0.26739926739926734</v>
      </c>
      <c r="O1150" s="7">
        <v>41730</v>
      </c>
      <c r="P1150" s="5">
        <v>4</v>
      </c>
      <c r="Q1150" s="4" t="str">
        <f>TEXT(financials[[#This Row],[Date]],"MMMM")</f>
        <v>April</v>
      </c>
      <c r="R1150" s="5" t="str">
        <f>_xlfn.SWITCH(financials[[#This Row],[Month Name]],"January","Winter","February","Winter","March","Spring","April","Spring","May","Spring","June","Summer","July","Summer","August","Summer","September","Fall","October","Fall","November","Fall","December","Winter")</f>
        <v>Spring</v>
      </c>
      <c r="S1150" s="13" t="s">
        <v>15</v>
      </c>
    </row>
    <row r="1151" spans="2:19" x14ac:dyDescent="0.25">
      <c r="B1151" s="14" t="s">
        <v>10</v>
      </c>
      <c r="C1151" s="1" t="s">
        <v>19</v>
      </c>
      <c r="D1151" s="4" t="s">
        <v>30</v>
      </c>
      <c r="E1151" s="4" t="s">
        <v>35</v>
      </c>
      <c r="F1151" s="11">
        <v>360</v>
      </c>
      <c r="G1151" s="9">
        <v>250</v>
      </c>
      <c r="H1151" s="9">
        <v>7</v>
      </c>
      <c r="I1151" s="9">
        <v>2520</v>
      </c>
      <c r="J1151" s="9">
        <v>226.8</v>
      </c>
      <c r="K1151" s="9">
        <v>2293.1999999999998</v>
      </c>
      <c r="L1151" s="9">
        <v>1800</v>
      </c>
      <c r="M1151" s="9">
        <v>493.19999999999982</v>
      </c>
      <c r="N1151" s="26">
        <f>financials[[#This Row],[Profit]]/financials[[#This Row],[ Sales]]</f>
        <v>0.21507064364207215</v>
      </c>
      <c r="O1151" s="7">
        <v>41913</v>
      </c>
      <c r="P1151" s="5">
        <v>10</v>
      </c>
      <c r="Q1151" s="4" t="str">
        <f>TEXT(financials[[#This Row],[Date]],"MMMM")</f>
        <v>October</v>
      </c>
      <c r="R1151" s="5" t="str">
        <f>_xlfn.SWITCH(financials[[#This Row],[Month Name]],"January","Winter","February","Winter","March","Spring","April","Spring","May","Spring","June","Summer","July","Summer","August","Summer","September","Fall","October","Fall","November","Fall","December","Winter")</f>
        <v>Fall</v>
      </c>
      <c r="S1151" s="13" t="s">
        <v>15</v>
      </c>
    </row>
    <row r="1152" spans="2:19" x14ac:dyDescent="0.25">
      <c r="B1152" s="14" t="s">
        <v>10</v>
      </c>
      <c r="C1152" s="1" t="s">
        <v>18</v>
      </c>
      <c r="D1152" s="4" t="s">
        <v>30</v>
      </c>
      <c r="E1152" s="4" t="s">
        <v>35</v>
      </c>
      <c r="F1152" s="11">
        <v>2682</v>
      </c>
      <c r="G1152" s="9">
        <v>250</v>
      </c>
      <c r="H1152" s="9">
        <v>20</v>
      </c>
      <c r="I1152" s="9">
        <v>53640</v>
      </c>
      <c r="J1152" s="9">
        <v>4827.6000000000004</v>
      </c>
      <c r="K1152" s="9">
        <v>48812.4</v>
      </c>
      <c r="L1152" s="9">
        <v>26820</v>
      </c>
      <c r="M1152" s="9">
        <v>21992.400000000001</v>
      </c>
      <c r="N1152" s="26">
        <f>financials[[#This Row],[Profit]]/financials[[#This Row],[ Sales]]</f>
        <v>0.45054945054945056</v>
      </c>
      <c r="O1152" s="7">
        <v>41579</v>
      </c>
      <c r="P1152" s="5">
        <v>11</v>
      </c>
      <c r="Q1152" s="4" t="str">
        <f>TEXT(financials[[#This Row],[Date]],"MMMM")</f>
        <v>November</v>
      </c>
      <c r="R1152" s="5" t="str">
        <f>_xlfn.SWITCH(financials[[#This Row],[Month Name]],"January","Winter","February","Winter","March","Spring","April","Spring","May","Spring","June","Summer","July","Summer","August","Summer","September","Fall","October","Fall","November","Fall","December","Winter")</f>
        <v>Fall</v>
      </c>
      <c r="S1152" s="13" t="s">
        <v>14</v>
      </c>
    </row>
    <row r="1153" spans="2:19" x14ac:dyDescent="0.25">
      <c r="B1153" s="14" t="s">
        <v>10</v>
      </c>
      <c r="C1153" s="1" t="s">
        <v>20</v>
      </c>
      <c r="D1153" s="4" t="s">
        <v>30</v>
      </c>
      <c r="E1153" s="4" t="s">
        <v>35</v>
      </c>
      <c r="F1153" s="11">
        <v>521</v>
      </c>
      <c r="G1153" s="9">
        <v>250</v>
      </c>
      <c r="H1153" s="9">
        <v>7</v>
      </c>
      <c r="I1153" s="9">
        <v>3647</v>
      </c>
      <c r="J1153" s="9">
        <v>328.23</v>
      </c>
      <c r="K1153" s="9">
        <v>3318.77</v>
      </c>
      <c r="L1153" s="9">
        <v>2605</v>
      </c>
      <c r="M1153" s="9">
        <v>713.77</v>
      </c>
      <c r="N1153" s="26">
        <f>financials[[#This Row],[Profit]]/financials[[#This Row],[ Sales]]</f>
        <v>0.21507064364207221</v>
      </c>
      <c r="O1153" s="7">
        <v>41974</v>
      </c>
      <c r="P1153" s="5">
        <v>12</v>
      </c>
      <c r="Q1153" s="4" t="str">
        <f>TEXT(financials[[#This Row],[Date]],"MMMM")</f>
        <v>December</v>
      </c>
      <c r="R1153" s="5" t="str">
        <f>_xlfn.SWITCH(financials[[#This Row],[Month Name]],"January","Winter","February","Winter","March","Spring","April","Spring","May","Spring","June","Summer","July","Summer","August","Summer","September","Fall","October","Fall","November","Fall","December","Winter")</f>
        <v>Winter</v>
      </c>
      <c r="S1153" s="13" t="s">
        <v>15</v>
      </c>
    </row>
    <row r="1154" spans="2:19" x14ac:dyDescent="0.25">
      <c r="B1154" s="14" t="s">
        <v>10</v>
      </c>
      <c r="C1154" s="1" t="s">
        <v>20</v>
      </c>
      <c r="D1154" s="4" t="s">
        <v>31</v>
      </c>
      <c r="E1154" s="4" t="s">
        <v>35</v>
      </c>
      <c r="F1154" s="11">
        <v>1038</v>
      </c>
      <c r="G1154" s="9">
        <v>260</v>
      </c>
      <c r="H1154" s="9">
        <v>20</v>
      </c>
      <c r="I1154" s="9">
        <v>20760</v>
      </c>
      <c r="J1154" s="9">
        <v>1868.4</v>
      </c>
      <c r="K1154" s="9">
        <v>18891.599999999999</v>
      </c>
      <c r="L1154" s="9">
        <v>10380</v>
      </c>
      <c r="M1154" s="9">
        <v>8511.5999999999985</v>
      </c>
      <c r="N1154" s="26">
        <f>financials[[#This Row],[Profit]]/financials[[#This Row],[ Sales]]</f>
        <v>0.4505494505494505</v>
      </c>
      <c r="O1154" s="7">
        <v>41791</v>
      </c>
      <c r="P1154" s="5">
        <v>6</v>
      </c>
      <c r="Q1154" s="4" t="str">
        <f>TEXT(financials[[#This Row],[Date]],"MMMM")</f>
        <v>June</v>
      </c>
      <c r="R1154" s="5" t="str">
        <f>_xlfn.SWITCH(financials[[#This Row],[Month Name]],"January","Winter","February","Winter","March","Spring","April","Spring","May","Spring","June","Summer","July","Summer","August","Summer","September","Fall","October","Fall","November","Fall","December","Winter")</f>
        <v>Summer</v>
      </c>
      <c r="S1154" s="13" t="s">
        <v>15</v>
      </c>
    </row>
    <row r="1155" spans="2:19" x14ac:dyDescent="0.25">
      <c r="B1155" s="14" t="s">
        <v>8</v>
      </c>
      <c r="C1155" s="1" t="s">
        <v>16</v>
      </c>
      <c r="D1155" s="4" t="s">
        <v>31</v>
      </c>
      <c r="E1155" s="4" t="s">
        <v>35</v>
      </c>
      <c r="F1155" s="11">
        <v>1630.5</v>
      </c>
      <c r="G1155" s="9">
        <v>260</v>
      </c>
      <c r="H1155" s="9">
        <v>15</v>
      </c>
      <c r="I1155" s="9">
        <v>24457.5</v>
      </c>
      <c r="J1155" s="9">
        <v>2201.1750000000002</v>
      </c>
      <c r="K1155" s="9">
        <v>22256.324999999997</v>
      </c>
      <c r="L1155" s="9">
        <v>16305</v>
      </c>
      <c r="M1155" s="9">
        <v>5951.3249999999989</v>
      </c>
      <c r="N1155" s="26">
        <f>financials[[#This Row],[Profit]]/financials[[#This Row],[ Sales]]</f>
        <v>0.26739926739926739</v>
      </c>
      <c r="O1155" s="7">
        <v>41821</v>
      </c>
      <c r="P1155" s="5">
        <v>7</v>
      </c>
      <c r="Q1155" s="4" t="str">
        <f>TEXT(financials[[#This Row],[Date]],"MMMM")</f>
        <v>July</v>
      </c>
      <c r="R1155" s="5" t="str">
        <f>_xlfn.SWITCH(financials[[#This Row],[Month Name]],"January","Winter","February","Winter","March","Spring","April","Spring","May","Spring","June","Summer","July","Summer","August","Summer","September","Fall","October","Fall","November","Fall","December","Winter")</f>
        <v>Summer</v>
      </c>
      <c r="S1155" s="13" t="s">
        <v>15</v>
      </c>
    </row>
    <row r="1156" spans="2:19" x14ac:dyDescent="0.25">
      <c r="B1156" s="14" t="s">
        <v>11</v>
      </c>
      <c r="C1156" s="1" t="s">
        <v>18</v>
      </c>
      <c r="D1156" s="4" t="s">
        <v>31</v>
      </c>
      <c r="E1156" s="4" t="s">
        <v>35</v>
      </c>
      <c r="F1156" s="11">
        <v>306</v>
      </c>
      <c r="G1156" s="9">
        <v>260</v>
      </c>
      <c r="H1156" s="9">
        <v>12</v>
      </c>
      <c r="I1156" s="9">
        <v>3672</v>
      </c>
      <c r="J1156" s="9">
        <v>330.48</v>
      </c>
      <c r="K1156" s="9">
        <v>3341.52</v>
      </c>
      <c r="L1156" s="9">
        <v>918</v>
      </c>
      <c r="M1156" s="9">
        <v>2423.52</v>
      </c>
      <c r="N1156" s="26">
        <f>financials[[#This Row],[Profit]]/financials[[#This Row],[ Sales]]</f>
        <v>0.72527472527472525</v>
      </c>
      <c r="O1156" s="7">
        <v>41609</v>
      </c>
      <c r="P1156" s="5">
        <v>12</v>
      </c>
      <c r="Q1156" s="4" t="str">
        <f>TEXT(financials[[#This Row],[Date]],"MMMM")</f>
        <v>December</v>
      </c>
      <c r="R1156" s="5" t="str">
        <f>_xlfn.SWITCH(financials[[#This Row],[Month Name]],"January","Winter","February","Winter","March","Spring","April","Spring","May","Spring","June","Summer","July","Summer","August","Summer","September","Fall","October","Fall","November","Fall","December","Winter")</f>
        <v>Winter</v>
      </c>
      <c r="S1156" s="13" t="s">
        <v>14</v>
      </c>
    </row>
    <row r="1157" spans="2:19" x14ac:dyDescent="0.25">
      <c r="B1157" s="14" t="s">
        <v>11</v>
      </c>
      <c r="C1157" s="1" t="s">
        <v>17</v>
      </c>
      <c r="D1157" s="4" t="s">
        <v>26</v>
      </c>
      <c r="E1157" s="4" t="s">
        <v>36</v>
      </c>
      <c r="F1157" s="11">
        <v>386</v>
      </c>
      <c r="G1157" s="9">
        <v>3</v>
      </c>
      <c r="H1157" s="9">
        <v>12</v>
      </c>
      <c r="I1157" s="9">
        <v>4632</v>
      </c>
      <c r="J1157" s="9">
        <v>463.2</v>
      </c>
      <c r="K1157" s="9">
        <v>4168.8</v>
      </c>
      <c r="L1157" s="9">
        <v>1158</v>
      </c>
      <c r="M1157" s="9">
        <v>3010.8</v>
      </c>
      <c r="N1157" s="26">
        <f>financials[[#This Row],[Profit]]/financials[[#This Row],[ Sales]]</f>
        <v>0.72222222222222221</v>
      </c>
      <c r="O1157" s="7">
        <v>41548</v>
      </c>
      <c r="P1157" s="5">
        <v>10</v>
      </c>
      <c r="Q1157" s="4" t="str">
        <f>TEXT(financials[[#This Row],[Date]],"MMMM")</f>
        <v>October</v>
      </c>
      <c r="R1157" s="5" t="str">
        <f>_xlfn.SWITCH(financials[[#This Row],[Month Name]],"January","Winter","February","Winter","March","Spring","April","Spring","May","Spring","June","Summer","July","Summer","August","Summer","September","Fall","October","Fall","November","Fall","December","Winter")</f>
        <v>Fall</v>
      </c>
      <c r="S1157" s="13" t="s">
        <v>14</v>
      </c>
    </row>
    <row r="1158" spans="2:19" x14ac:dyDescent="0.25">
      <c r="B1158" s="14" t="s">
        <v>10</v>
      </c>
      <c r="C1158" s="1" t="s">
        <v>17</v>
      </c>
      <c r="D1158" s="4" t="s">
        <v>27</v>
      </c>
      <c r="E1158" s="4" t="s">
        <v>36</v>
      </c>
      <c r="F1158" s="11">
        <v>2328</v>
      </c>
      <c r="G1158" s="9">
        <v>5</v>
      </c>
      <c r="H1158" s="9">
        <v>7</v>
      </c>
      <c r="I1158" s="9">
        <v>16296</v>
      </c>
      <c r="J1158" s="9">
        <v>1629.6</v>
      </c>
      <c r="K1158" s="9">
        <v>14666.4</v>
      </c>
      <c r="L1158" s="9">
        <v>11640</v>
      </c>
      <c r="M1158" s="9">
        <v>3026.3999999999996</v>
      </c>
      <c r="N1158" s="26">
        <f>financials[[#This Row],[Profit]]/financials[[#This Row],[ Sales]]</f>
        <v>0.20634920634920634</v>
      </c>
      <c r="O1158" s="7">
        <v>41883</v>
      </c>
      <c r="P1158" s="5">
        <v>9</v>
      </c>
      <c r="Q1158" s="4" t="str">
        <f>TEXT(financials[[#This Row],[Date]],"MMMM")</f>
        <v>September</v>
      </c>
      <c r="R1158" s="5" t="str">
        <f>_xlfn.SWITCH(financials[[#This Row],[Month Name]],"January","Winter","February","Winter","March","Spring","April","Spring","May","Spring","June","Summer","July","Summer","August","Summer","September","Fall","October","Fall","November","Fall","December","Winter")</f>
        <v>Fall</v>
      </c>
      <c r="S1158" s="13" t="s">
        <v>15</v>
      </c>
    </row>
    <row r="1159" spans="2:19" x14ac:dyDescent="0.25">
      <c r="B1159" s="14" t="s">
        <v>11</v>
      </c>
      <c r="C1159" s="1" t="s">
        <v>17</v>
      </c>
      <c r="D1159" s="4" t="s">
        <v>28</v>
      </c>
      <c r="E1159" s="4" t="s">
        <v>36</v>
      </c>
      <c r="F1159" s="11">
        <v>386</v>
      </c>
      <c r="G1159" s="9">
        <v>10</v>
      </c>
      <c r="H1159" s="9">
        <v>12</v>
      </c>
      <c r="I1159" s="9">
        <v>4632</v>
      </c>
      <c r="J1159" s="9">
        <v>463.2</v>
      </c>
      <c r="K1159" s="9">
        <v>4168.8</v>
      </c>
      <c r="L1159" s="9">
        <v>1158</v>
      </c>
      <c r="M1159" s="9">
        <v>3010.8</v>
      </c>
      <c r="N1159" s="26">
        <f>financials[[#This Row],[Profit]]/financials[[#This Row],[ Sales]]</f>
        <v>0.72222222222222221</v>
      </c>
      <c r="O1159" s="7">
        <v>41548</v>
      </c>
      <c r="P1159" s="5">
        <v>10</v>
      </c>
      <c r="Q1159" s="4" t="str">
        <f>TEXT(financials[[#This Row],[Date]],"MMMM")</f>
        <v>October</v>
      </c>
      <c r="R1159" s="5" t="str">
        <f>_xlfn.SWITCH(financials[[#This Row],[Month Name]],"January","Winter","February","Winter","March","Spring","April","Spring","May","Spring","June","Summer","July","Summer","August","Summer","September","Fall","October","Fall","November","Fall","December","Winter")</f>
        <v>Fall</v>
      </c>
      <c r="S1159" s="13" t="s">
        <v>14</v>
      </c>
    </row>
    <row r="1160" spans="2:19" x14ac:dyDescent="0.25">
      <c r="B1160" s="14" t="s">
        <v>9</v>
      </c>
      <c r="C1160" s="1" t="s">
        <v>17</v>
      </c>
      <c r="D1160" s="4" t="s">
        <v>26</v>
      </c>
      <c r="E1160" s="4" t="s">
        <v>36</v>
      </c>
      <c r="F1160" s="11">
        <v>3445.5</v>
      </c>
      <c r="G1160" s="9">
        <v>3</v>
      </c>
      <c r="H1160" s="9">
        <v>125</v>
      </c>
      <c r="I1160" s="9">
        <v>430687.5</v>
      </c>
      <c r="J1160" s="9">
        <v>43068.75</v>
      </c>
      <c r="K1160" s="9">
        <v>387618.75</v>
      </c>
      <c r="L1160" s="9">
        <v>413460</v>
      </c>
      <c r="M1160" s="9">
        <v>-25841.25</v>
      </c>
      <c r="N1160" s="26">
        <f>financials[[#This Row],[Profit]]/financials[[#This Row],[ Sales]]</f>
        <v>-6.6666666666666666E-2</v>
      </c>
      <c r="O1160" s="7">
        <v>41730</v>
      </c>
      <c r="P1160" s="5">
        <v>4</v>
      </c>
      <c r="Q1160" s="4" t="str">
        <f>TEXT(financials[[#This Row],[Date]],"MMMM")</f>
        <v>April</v>
      </c>
      <c r="R1160" s="5" t="str">
        <f>_xlfn.SWITCH(financials[[#This Row],[Month Name]],"January","Winter","February","Winter","March","Spring","April","Spring","May","Spring","June","Summer","July","Summer","August","Summer","September","Fall","October","Fall","November","Fall","December","Winter")</f>
        <v>Spring</v>
      </c>
      <c r="S1160" s="13" t="s">
        <v>15</v>
      </c>
    </row>
    <row r="1161" spans="2:19" x14ac:dyDescent="0.25">
      <c r="B1161" s="14" t="s">
        <v>9</v>
      </c>
      <c r="C1161" s="1" t="s">
        <v>18</v>
      </c>
      <c r="D1161" s="4" t="s">
        <v>26</v>
      </c>
      <c r="E1161" s="4" t="s">
        <v>36</v>
      </c>
      <c r="F1161" s="11">
        <v>1482</v>
      </c>
      <c r="G1161" s="9">
        <v>3</v>
      </c>
      <c r="H1161" s="9">
        <v>125</v>
      </c>
      <c r="I1161" s="9">
        <v>185250</v>
      </c>
      <c r="J1161" s="9">
        <v>18525</v>
      </c>
      <c r="K1161" s="9">
        <v>166725</v>
      </c>
      <c r="L1161" s="9">
        <v>177840</v>
      </c>
      <c r="M1161" s="9">
        <v>-11115</v>
      </c>
      <c r="N1161" s="26">
        <f>financials[[#This Row],[Profit]]/financials[[#This Row],[ Sales]]</f>
        <v>-6.6666666666666666E-2</v>
      </c>
      <c r="O1161" s="7">
        <v>41609</v>
      </c>
      <c r="P1161" s="5">
        <v>12</v>
      </c>
      <c r="Q1161" s="4" t="str">
        <f>TEXT(financials[[#This Row],[Date]],"MMMM")</f>
        <v>December</v>
      </c>
      <c r="R1161" s="5" t="str">
        <f>_xlfn.SWITCH(financials[[#This Row],[Month Name]],"January","Winter","February","Winter","March","Spring","April","Spring","May","Spring","June","Summer","July","Summer","August","Summer","September","Fall","October","Fall","November","Fall","December","Winter")</f>
        <v>Winter</v>
      </c>
      <c r="S1161" s="13" t="s">
        <v>14</v>
      </c>
    </row>
    <row r="1162" spans="2:19" x14ac:dyDescent="0.25">
      <c r="B1162" s="14" t="s">
        <v>10</v>
      </c>
      <c r="C1162" s="1" t="s">
        <v>17</v>
      </c>
      <c r="D1162" s="4" t="s">
        <v>27</v>
      </c>
      <c r="E1162" s="4" t="s">
        <v>36</v>
      </c>
      <c r="F1162" s="11">
        <v>2313</v>
      </c>
      <c r="G1162" s="9">
        <v>5</v>
      </c>
      <c r="H1162" s="9">
        <v>350</v>
      </c>
      <c r="I1162" s="9">
        <v>809550</v>
      </c>
      <c r="J1162" s="9">
        <v>80955</v>
      </c>
      <c r="K1162" s="9">
        <v>728595</v>
      </c>
      <c r="L1162" s="9">
        <v>601380</v>
      </c>
      <c r="M1162" s="9">
        <v>127215</v>
      </c>
      <c r="N1162" s="26">
        <f>financials[[#This Row],[Profit]]/financials[[#This Row],[ Sales]]</f>
        <v>0.17460317460317459</v>
      </c>
      <c r="O1162" s="7">
        <v>41760</v>
      </c>
      <c r="P1162" s="5">
        <v>5</v>
      </c>
      <c r="Q1162" s="4" t="str">
        <f>TEXT(financials[[#This Row],[Date]],"MMMM")</f>
        <v>May</v>
      </c>
      <c r="R1162" s="5" t="str">
        <f>_xlfn.SWITCH(financials[[#This Row],[Month Name]],"January","Winter","February","Winter","March","Spring","April","Spring","May","Spring","June","Summer","July","Summer","August","Summer","September","Fall","October","Fall","November","Fall","December","Winter")</f>
        <v>Spring</v>
      </c>
      <c r="S1162" s="13" t="s">
        <v>15</v>
      </c>
    </row>
    <row r="1163" spans="2:19" x14ac:dyDescent="0.25">
      <c r="B1163" s="14" t="s">
        <v>9</v>
      </c>
      <c r="C1163" s="1" t="s">
        <v>17</v>
      </c>
      <c r="D1163" s="4" t="s">
        <v>27</v>
      </c>
      <c r="E1163" s="4" t="s">
        <v>36</v>
      </c>
      <c r="F1163" s="11">
        <v>1804</v>
      </c>
      <c r="G1163" s="9">
        <v>5</v>
      </c>
      <c r="H1163" s="9">
        <v>125</v>
      </c>
      <c r="I1163" s="9">
        <v>225500</v>
      </c>
      <c r="J1163" s="9">
        <v>22550</v>
      </c>
      <c r="K1163" s="9">
        <v>202950</v>
      </c>
      <c r="L1163" s="9">
        <v>216480</v>
      </c>
      <c r="M1163" s="9">
        <v>-13530</v>
      </c>
      <c r="N1163" s="26">
        <f>financials[[#This Row],[Profit]]/financials[[#This Row],[ Sales]]</f>
        <v>-6.6666666666666666E-2</v>
      </c>
      <c r="O1163" s="7">
        <v>41579</v>
      </c>
      <c r="P1163" s="5">
        <v>11</v>
      </c>
      <c r="Q1163" s="4" t="str">
        <f>TEXT(financials[[#This Row],[Date]],"MMMM")</f>
        <v>November</v>
      </c>
      <c r="R1163" s="5" t="str">
        <f>_xlfn.SWITCH(financials[[#This Row],[Month Name]],"January","Winter","February","Winter","March","Spring","April","Spring","May","Spring","June","Summer","July","Summer","August","Summer","September","Fall","October","Fall","November","Fall","December","Winter")</f>
        <v>Fall</v>
      </c>
      <c r="S1163" s="13" t="s">
        <v>14</v>
      </c>
    </row>
    <row r="1164" spans="2:19" x14ac:dyDescent="0.25">
      <c r="B1164" s="14" t="s">
        <v>8</v>
      </c>
      <c r="C1164" s="1" t="s">
        <v>18</v>
      </c>
      <c r="D1164" s="4" t="s">
        <v>27</v>
      </c>
      <c r="E1164" s="4" t="s">
        <v>36</v>
      </c>
      <c r="F1164" s="11">
        <v>2072</v>
      </c>
      <c r="G1164" s="9">
        <v>5</v>
      </c>
      <c r="H1164" s="9">
        <v>15</v>
      </c>
      <c r="I1164" s="9">
        <v>31080</v>
      </c>
      <c r="J1164" s="9">
        <v>3108</v>
      </c>
      <c r="K1164" s="9">
        <v>27972</v>
      </c>
      <c r="L1164" s="9">
        <v>20720</v>
      </c>
      <c r="M1164" s="9">
        <v>7252</v>
      </c>
      <c r="N1164" s="26">
        <f>financials[[#This Row],[Profit]]/financials[[#This Row],[ Sales]]</f>
        <v>0.25925925925925924</v>
      </c>
      <c r="O1164" s="7">
        <v>41974</v>
      </c>
      <c r="P1164" s="5">
        <v>12</v>
      </c>
      <c r="Q1164" s="4" t="str">
        <f>TEXT(financials[[#This Row],[Date]],"MMMM")</f>
        <v>December</v>
      </c>
      <c r="R1164" s="5" t="str">
        <f>_xlfn.SWITCH(financials[[#This Row],[Month Name]],"January","Winter","February","Winter","March","Spring","April","Spring","May","Spring","June","Summer","July","Summer","August","Summer","September","Fall","October","Fall","November","Fall","December","Winter")</f>
        <v>Winter</v>
      </c>
      <c r="S1164" s="13" t="s">
        <v>15</v>
      </c>
    </row>
    <row r="1165" spans="2:19" x14ac:dyDescent="0.25">
      <c r="B1165" s="14" t="s">
        <v>10</v>
      </c>
      <c r="C1165" s="1" t="s">
        <v>18</v>
      </c>
      <c r="D1165" s="4" t="s">
        <v>28</v>
      </c>
      <c r="E1165" s="4" t="s">
        <v>36</v>
      </c>
      <c r="F1165" s="11">
        <v>1954</v>
      </c>
      <c r="G1165" s="9">
        <v>10</v>
      </c>
      <c r="H1165" s="9">
        <v>20</v>
      </c>
      <c r="I1165" s="9">
        <v>39080</v>
      </c>
      <c r="J1165" s="9">
        <v>3908</v>
      </c>
      <c r="K1165" s="9">
        <v>35172</v>
      </c>
      <c r="L1165" s="9">
        <v>19540</v>
      </c>
      <c r="M1165" s="9">
        <v>15632</v>
      </c>
      <c r="N1165" s="26">
        <f>financials[[#This Row],[Profit]]/financials[[#This Row],[ Sales]]</f>
        <v>0.44444444444444442</v>
      </c>
      <c r="O1165" s="7">
        <v>41699</v>
      </c>
      <c r="P1165" s="5">
        <v>3</v>
      </c>
      <c r="Q1165" s="4" t="str">
        <f>TEXT(financials[[#This Row],[Date]],"MMMM")</f>
        <v>March</v>
      </c>
      <c r="R1165" s="5" t="str">
        <f>_xlfn.SWITCH(financials[[#This Row],[Month Name]],"January","Winter","February","Winter","March","Spring","April","Spring","May","Spring","June","Summer","July","Summer","August","Summer","September","Fall","October","Fall","November","Fall","December","Winter")</f>
        <v>Spring</v>
      </c>
      <c r="S1165" s="13" t="s">
        <v>15</v>
      </c>
    </row>
    <row r="1166" spans="2:19" x14ac:dyDescent="0.25">
      <c r="B1166" s="14" t="s">
        <v>7</v>
      </c>
      <c r="C1166" s="1" t="s">
        <v>20</v>
      </c>
      <c r="D1166" s="4" t="s">
        <v>28</v>
      </c>
      <c r="E1166" s="4" t="s">
        <v>36</v>
      </c>
      <c r="F1166" s="11">
        <v>591</v>
      </c>
      <c r="G1166" s="9">
        <v>10</v>
      </c>
      <c r="H1166" s="9">
        <v>300</v>
      </c>
      <c r="I1166" s="9">
        <v>177300</v>
      </c>
      <c r="J1166" s="9">
        <v>17730</v>
      </c>
      <c r="K1166" s="9">
        <v>159570</v>
      </c>
      <c r="L1166" s="9">
        <v>147750</v>
      </c>
      <c r="M1166" s="9">
        <v>11820</v>
      </c>
      <c r="N1166" s="26">
        <f>financials[[#This Row],[Profit]]/financials[[#This Row],[ Sales]]</f>
        <v>7.407407407407407E-2</v>
      </c>
      <c r="O1166" s="7">
        <v>41760</v>
      </c>
      <c r="P1166" s="5">
        <v>5</v>
      </c>
      <c r="Q1166" s="4" t="str">
        <f>TEXT(financials[[#This Row],[Date]],"MMMM")</f>
        <v>May</v>
      </c>
      <c r="R1166" s="5" t="str">
        <f>_xlfn.SWITCH(financials[[#This Row],[Month Name]],"January","Winter","February","Winter","March","Spring","April","Spring","May","Spring","June","Summer","July","Summer","August","Summer","September","Fall","October","Fall","November","Fall","December","Winter")</f>
        <v>Spring</v>
      </c>
      <c r="S1166" s="13" t="s">
        <v>15</v>
      </c>
    </row>
    <row r="1167" spans="2:19" x14ac:dyDescent="0.25">
      <c r="B1167" s="14" t="s">
        <v>8</v>
      </c>
      <c r="C1167" s="1" t="s">
        <v>18</v>
      </c>
      <c r="D1167" s="4" t="s">
        <v>28</v>
      </c>
      <c r="E1167" s="4" t="s">
        <v>36</v>
      </c>
      <c r="F1167" s="11">
        <v>2167</v>
      </c>
      <c r="G1167" s="9">
        <v>10</v>
      </c>
      <c r="H1167" s="9">
        <v>15</v>
      </c>
      <c r="I1167" s="9">
        <v>32505</v>
      </c>
      <c r="J1167" s="9">
        <v>3250.5</v>
      </c>
      <c r="K1167" s="9">
        <v>29254.5</v>
      </c>
      <c r="L1167" s="9">
        <v>21670</v>
      </c>
      <c r="M1167" s="9">
        <v>7584.5</v>
      </c>
      <c r="N1167" s="26">
        <f>financials[[#This Row],[Profit]]/financials[[#This Row],[ Sales]]</f>
        <v>0.25925925925925924</v>
      </c>
      <c r="O1167" s="7">
        <v>41548</v>
      </c>
      <c r="P1167" s="5">
        <v>10</v>
      </c>
      <c r="Q1167" s="4" t="str">
        <f>TEXT(financials[[#This Row],[Date]],"MMMM")</f>
        <v>October</v>
      </c>
      <c r="R1167" s="5" t="str">
        <f>_xlfn.SWITCH(financials[[#This Row],[Month Name]],"January","Winter","February","Winter","March","Spring","April","Spring","May","Spring","June","Summer","July","Summer","August","Summer","September","Fall","October","Fall","November","Fall","December","Winter")</f>
        <v>Fall</v>
      </c>
      <c r="S1167" s="13" t="s">
        <v>14</v>
      </c>
    </row>
    <row r="1168" spans="2:19" x14ac:dyDescent="0.25">
      <c r="B1168" s="14" t="s">
        <v>10</v>
      </c>
      <c r="C1168" s="1" t="s">
        <v>19</v>
      </c>
      <c r="D1168" s="4" t="s">
        <v>28</v>
      </c>
      <c r="E1168" s="4" t="s">
        <v>36</v>
      </c>
      <c r="F1168" s="11">
        <v>241</v>
      </c>
      <c r="G1168" s="9">
        <v>10</v>
      </c>
      <c r="H1168" s="9">
        <v>20</v>
      </c>
      <c r="I1168" s="9">
        <v>4820</v>
      </c>
      <c r="J1168" s="9">
        <v>482</v>
      </c>
      <c r="K1168" s="9">
        <v>4338</v>
      </c>
      <c r="L1168" s="9">
        <v>2410</v>
      </c>
      <c r="M1168" s="9">
        <v>1928</v>
      </c>
      <c r="N1168" s="26">
        <f>financials[[#This Row],[Profit]]/financials[[#This Row],[ Sales]]</f>
        <v>0.44444444444444442</v>
      </c>
      <c r="O1168" s="7">
        <v>41913</v>
      </c>
      <c r="P1168" s="5">
        <v>10</v>
      </c>
      <c r="Q1168" s="4" t="str">
        <f>TEXT(financials[[#This Row],[Date]],"MMMM")</f>
        <v>October</v>
      </c>
      <c r="R1168" s="5" t="str">
        <f>_xlfn.SWITCH(financials[[#This Row],[Month Name]],"January","Winter","February","Winter","March","Spring","April","Spring","May","Spring","June","Summer","July","Summer","August","Summer","September","Fall","October","Fall","November","Fall","December","Winter")</f>
        <v>Fall</v>
      </c>
      <c r="S1168" s="13" t="s">
        <v>15</v>
      </c>
    </row>
    <row r="1169" spans="2:19" x14ac:dyDescent="0.25">
      <c r="B1169" s="14" t="s">
        <v>8</v>
      </c>
      <c r="C1169" s="1" t="s">
        <v>19</v>
      </c>
      <c r="D1169" s="4" t="s">
        <v>29</v>
      </c>
      <c r="E1169" s="4" t="s">
        <v>36</v>
      </c>
      <c r="F1169" s="11">
        <v>681</v>
      </c>
      <c r="G1169" s="9">
        <v>120</v>
      </c>
      <c r="H1169" s="9">
        <v>15</v>
      </c>
      <c r="I1169" s="9">
        <v>10215</v>
      </c>
      <c r="J1169" s="9">
        <v>1021.5</v>
      </c>
      <c r="K1169" s="9">
        <v>9193.5</v>
      </c>
      <c r="L1169" s="9">
        <v>6810</v>
      </c>
      <c r="M1169" s="9">
        <v>2383.5</v>
      </c>
      <c r="N1169" s="26">
        <f>financials[[#This Row],[Profit]]/financials[[#This Row],[ Sales]]</f>
        <v>0.25925925925925924</v>
      </c>
      <c r="O1169" s="7">
        <v>41640</v>
      </c>
      <c r="P1169" s="5">
        <v>1</v>
      </c>
      <c r="Q1169" s="4" t="str">
        <f>TEXT(financials[[#This Row],[Date]],"MMMM")</f>
        <v>January</v>
      </c>
      <c r="R1169" s="5" t="str">
        <f>_xlfn.SWITCH(financials[[#This Row],[Month Name]],"January","Winter","February","Winter","March","Spring","April","Spring","May","Spring","June","Summer","July","Summer","August","Summer","September","Fall","October","Fall","November","Fall","December","Winter")</f>
        <v>Winter</v>
      </c>
      <c r="S1169" s="13" t="s">
        <v>15</v>
      </c>
    </row>
    <row r="1170" spans="2:19" x14ac:dyDescent="0.25">
      <c r="B1170" s="14" t="s">
        <v>8</v>
      </c>
      <c r="C1170" s="1" t="s">
        <v>19</v>
      </c>
      <c r="D1170" s="4" t="s">
        <v>29</v>
      </c>
      <c r="E1170" s="4" t="s">
        <v>36</v>
      </c>
      <c r="F1170" s="11">
        <v>510</v>
      </c>
      <c r="G1170" s="9">
        <v>120</v>
      </c>
      <c r="H1170" s="9">
        <v>15</v>
      </c>
      <c r="I1170" s="9">
        <v>7650</v>
      </c>
      <c r="J1170" s="9">
        <v>765</v>
      </c>
      <c r="K1170" s="9">
        <v>6885</v>
      </c>
      <c r="L1170" s="9">
        <v>5100</v>
      </c>
      <c r="M1170" s="9">
        <v>1785</v>
      </c>
      <c r="N1170" s="26">
        <f>financials[[#This Row],[Profit]]/financials[[#This Row],[ Sales]]</f>
        <v>0.25925925925925924</v>
      </c>
      <c r="O1170" s="7">
        <v>41730</v>
      </c>
      <c r="P1170" s="5">
        <v>4</v>
      </c>
      <c r="Q1170" s="4" t="str">
        <f>TEXT(financials[[#This Row],[Date]],"MMMM")</f>
        <v>April</v>
      </c>
      <c r="R1170" s="5" t="str">
        <f>_xlfn.SWITCH(financials[[#This Row],[Month Name]],"January","Winter","February","Winter","March","Spring","April","Spring","May","Spring","June","Summer","July","Summer","August","Summer","September","Fall","October","Fall","November","Fall","December","Winter")</f>
        <v>Spring</v>
      </c>
      <c r="S1170" s="13" t="s">
        <v>15</v>
      </c>
    </row>
    <row r="1171" spans="2:19" x14ac:dyDescent="0.25">
      <c r="B1171" s="14" t="s">
        <v>8</v>
      </c>
      <c r="C1171" s="1" t="s">
        <v>17</v>
      </c>
      <c r="D1171" s="4" t="s">
        <v>29</v>
      </c>
      <c r="E1171" s="4" t="s">
        <v>36</v>
      </c>
      <c r="F1171" s="11">
        <v>790</v>
      </c>
      <c r="G1171" s="9">
        <v>120</v>
      </c>
      <c r="H1171" s="9">
        <v>15</v>
      </c>
      <c r="I1171" s="9">
        <v>11850</v>
      </c>
      <c r="J1171" s="9">
        <v>1185</v>
      </c>
      <c r="K1171" s="9">
        <v>10665</v>
      </c>
      <c r="L1171" s="9">
        <v>7900</v>
      </c>
      <c r="M1171" s="9">
        <v>2765</v>
      </c>
      <c r="N1171" s="26">
        <f>financials[[#This Row],[Profit]]/financials[[#This Row],[ Sales]]</f>
        <v>0.25925925925925924</v>
      </c>
      <c r="O1171" s="7">
        <v>41760</v>
      </c>
      <c r="P1171" s="5">
        <v>5</v>
      </c>
      <c r="Q1171" s="4" t="str">
        <f>TEXT(financials[[#This Row],[Date]],"MMMM")</f>
        <v>May</v>
      </c>
      <c r="R1171" s="5" t="str">
        <f>_xlfn.SWITCH(financials[[#This Row],[Month Name]],"January","Winter","February","Winter","March","Spring","April","Spring","May","Spring","June","Summer","July","Summer","August","Summer","September","Fall","October","Fall","November","Fall","December","Winter")</f>
        <v>Spring</v>
      </c>
      <c r="S1171" s="13" t="s">
        <v>15</v>
      </c>
    </row>
    <row r="1172" spans="2:19" x14ac:dyDescent="0.25">
      <c r="B1172" s="14" t="s">
        <v>10</v>
      </c>
      <c r="C1172" s="1" t="s">
        <v>18</v>
      </c>
      <c r="D1172" s="4" t="s">
        <v>29</v>
      </c>
      <c r="E1172" s="4" t="s">
        <v>36</v>
      </c>
      <c r="F1172" s="11">
        <v>639</v>
      </c>
      <c r="G1172" s="9">
        <v>120</v>
      </c>
      <c r="H1172" s="9">
        <v>350</v>
      </c>
      <c r="I1172" s="9">
        <v>223650</v>
      </c>
      <c r="J1172" s="9">
        <v>22365</v>
      </c>
      <c r="K1172" s="9">
        <v>201285</v>
      </c>
      <c r="L1172" s="9">
        <v>166140</v>
      </c>
      <c r="M1172" s="9">
        <v>35145</v>
      </c>
      <c r="N1172" s="26">
        <f>financials[[#This Row],[Profit]]/financials[[#This Row],[ Sales]]</f>
        <v>0.17460317460317459</v>
      </c>
      <c r="O1172" s="7">
        <v>41821</v>
      </c>
      <c r="P1172" s="5">
        <v>7</v>
      </c>
      <c r="Q1172" s="4" t="str">
        <f>TEXT(financials[[#This Row],[Date]],"MMMM")</f>
        <v>July</v>
      </c>
      <c r="R1172" s="5" t="str">
        <f>_xlfn.SWITCH(financials[[#This Row],[Month Name]],"January","Winter","February","Winter","March","Spring","April","Spring","May","Spring","June","Summer","July","Summer","August","Summer","September","Fall","October","Fall","November","Fall","December","Winter")</f>
        <v>Summer</v>
      </c>
      <c r="S1172" s="13" t="s">
        <v>15</v>
      </c>
    </row>
    <row r="1173" spans="2:19" x14ac:dyDescent="0.25">
      <c r="B1173" s="14" t="s">
        <v>9</v>
      </c>
      <c r="C1173" s="1" t="s">
        <v>17</v>
      </c>
      <c r="D1173" s="4" t="s">
        <v>29</v>
      </c>
      <c r="E1173" s="4" t="s">
        <v>36</v>
      </c>
      <c r="F1173" s="11">
        <v>1596</v>
      </c>
      <c r="G1173" s="9">
        <v>120</v>
      </c>
      <c r="H1173" s="9">
        <v>125</v>
      </c>
      <c r="I1173" s="9">
        <v>199500</v>
      </c>
      <c r="J1173" s="9">
        <v>19950</v>
      </c>
      <c r="K1173" s="9">
        <v>179550</v>
      </c>
      <c r="L1173" s="9">
        <v>191520</v>
      </c>
      <c r="M1173" s="9">
        <v>-11970</v>
      </c>
      <c r="N1173" s="26">
        <f>financials[[#This Row],[Profit]]/financials[[#This Row],[ Sales]]</f>
        <v>-6.6666666666666666E-2</v>
      </c>
      <c r="O1173" s="7">
        <v>41883</v>
      </c>
      <c r="P1173" s="5">
        <v>9</v>
      </c>
      <c r="Q1173" s="4" t="str">
        <f>TEXT(financials[[#This Row],[Date]],"MMMM")</f>
        <v>September</v>
      </c>
      <c r="R1173" s="5" t="str">
        <f>_xlfn.SWITCH(financials[[#This Row],[Month Name]],"January","Winter","February","Winter","March","Spring","April","Spring","May","Spring","June","Summer","July","Summer","August","Summer","September","Fall","October","Fall","November","Fall","December","Winter")</f>
        <v>Fall</v>
      </c>
      <c r="S1173" s="13" t="s">
        <v>15</v>
      </c>
    </row>
    <row r="1174" spans="2:19" x14ac:dyDescent="0.25">
      <c r="B1174" s="14" t="s">
        <v>7</v>
      </c>
      <c r="C1174" s="1" t="s">
        <v>17</v>
      </c>
      <c r="D1174" s="4" t="s">
        <v>29</v>
      </c>
      <c r="E1174" s="4" t="s">
        <v>36</v>
      </c>
      <c r="F1174" s="11">
        <v>2294</v>
      </c>
      <c r="G1174" s="9">
        <v>120</v>
      </c>
      <c r="H1174" s="9">
        <v>300</v>
      </c>
      <c r="I1174" s="9">
        <v>688200</v>
      </c>
      <c r="J1174" s="9">
        <v>68820</v>
      </c>
      <c r="K1174" s="9">
        <v>619380</v>
      </c>
      <c r="L1174" s="9">
        <v>573500</v>
      </c>
      <c r="M1174" s="9">
        <v>45880</v>
      </c>
      <c r="N1174" s="26">
        <f>financials[[#This Row],[Profit]]/financials[[#This Row],[ Sales]]</f>
        <v>7.407407407407407E-2</v>
      </c>
      <c r="O1174" s="7">
        <v>41548</v>
      </c>
      <c r="P1174" s="5">
        <v>10</v>
      </c>
      <c r="Q1174" s="4" t="str">
        <f>TEXT(financials[[#This Row],[Date]],"MMMM")</f>
        <v>October</v>
      </c>
      <c r="R1174" s="5" t="str">
        <f>_xlfn.SWITCH(financials[[#This Row],[Month Name]],"January","Winter","February","Winter","March","Spring","April","Spring","May","Spring","June","Summer","July","Summer","August","Summer","September","Fall","October","Fall","November","Fall","December","Winter")</f>
        <v>Fall</v>
      </c>
      <c r="S1174" s="13" t="s">
        <v>14</v>
      </c>
    </row>
    <row r="1175" spans="2:19" x14ac:dyDescent="0.25">
      <c r="B1175" s="14" t="s">
        <v>10</v>
      </c>
      <c r="C1175" s="1" t="s">
        <v>19</v>
      </c>
      <c r="D1175" s="4" t="s">
        <v>29</v>
      </c>
      <c r="E1175" s="4" t="s">
        <v>36</v>
      </c>
      <c r="F1175" s="11">
        <v>241</v>
      </c>
      <c r="G1175" s="9">
        <v>120</v>
      </c>
      <c r="H1175" s="9">
        <v>20</v>
      </c>
      <c r="I1175" s="9">
        <v>4820</v>
      </c>
      <c r="J1175" s="9">
        <v>482</v>
      </c>
      <c r="K1175" s="9">
        <v>4338</v>
      </c>
      <c r="L1175" s="9">
        <v>2410</v>
      </c>
      <c r="M1175" s="9">
        <v>1928</v>
      </c>
      <c r="N1175" s="26">
        <f>financials[[#This Row],[Profit]]/financials[[#This Row],[ Sales]]</f>
        <v>0.44444444444444442</v>
      </c>
      <c r="O1175" s="7">
        <v>41913</v>
      </c>
      <c r="P1175" s="5">
        <v>10</v>
      </c>
      <c r="Q1175" s="4" t="str">
        <f>TEXT(financials[[#This Row],[Date]],"MMMM")</f>
        <v>October</v>
      </c>
      <c r="R1175" s="5" t="str">
        <f>_xlfn.SWITCH(financials[[#This Row],[Month Name]],"January","Winter","February","Winter","March","Spring","April","Spring","May","Spring","June","Summer","July","Summer","August","Summer","September","Fall","October","Fall","November","Fall","December","Winter")</f>
        <v>Fall</v>
      </c>
      <c r="S1175" s="13" t="s">
        <v>15</v>
      </c>
    </row>
    <row r="1176" spans="2:19" x14ac:dyDescent="0.25">
      <c r="B1176" s="14" t="s">
        <v>10</v>
      </c>
      <c r="C1176" s="1" t="s">
        <v>19</v>
      </c>
      <c r="D1176" s="4" t="s">
        <v>29</v>
      </c>
      <c r="E1176" s="4" t="s">
        <v>36</v>
      </c>
      <c r="F1176" s="11">
        <v>2665</v>
      </c>
      <c r="G1176" s="9">
        <v>120</v>
      </c>
      <c r="H1176" s="9">
        <v>7</v>
      </c>
      <c r="I1176" s="9">
        <v>18655</v>
      </c>
      <c r="J1176" s="9">
        <v>1865.5</v>
      </c>
      <c r="K1176" s="9">
        <v>16789.5</v>
      </c>
      <c r="L1176" s="9">
        <v>13325</v>
      </c>
      <c r="M1176" s="9">
        <v>3464.5</v>
      </c>
      <c r="N1176" s="26">
        <f>financials[[#This Row],[Profit]]/financials[[#This Row],[ Sales]]</f>
        <v>0.20634920634920634</v>
      </c>
      <c r="O1176" s="7">
        <v>41944</v>
      </c>
      <c r="P1176" s="5">
        <v>11</v>
      </c>
      <c r="Q1176" s="4" t="str">
        <f>TEXT(financials[[#This Row],[Date]],"MMMM")</f>
        <v>November</v>
      </c>
      <c r="R1176" s="5" t="str">
        <f>_xlfn.SWITCH(financials[[#This Row],[Month Name]],"January","Winter","February","Winter","March","Spring","April","Spring","May","Spring","June","Summer","July","Summer","August","Summer","September","Fall","October","Fall","November","Fall","December","Winter")</f>
        <v>Fall</v>
      </c>
      <c r="S1176" s="13" t="s">
        <v>15</v>
      </c>
    </row>
    <row r="1177" spans="2:19" x14ac:dyDescent="0.25">
      <c r="B1177" s="14" t="s">
        <v>9</v>
      </c>
      <c r="C1177" s="1" t="s">
        <v>16</v>
      </c>
      <c r="D1177" s="4" t="s">
        <v>29</v>
      </c>
      <c r="E1177" s="4" t="s">
        <v>36</v>
      </c>
      <c r="F1177" s="11">
        <v>1916</v>
      </c>
      <c r="G1177" s="9">
        <v>120</v>
      </c>
      <c r="H1177" s="9">
        <v>125</v>
      </c>
      <c r="I1177" s="9">
        <v>239500</v>
      </c>
      <c r="J1177" s="9">
        <v>23950</v>
      </c>
      <c r="K1177" s="9">
        <v>215550</v>
      </c>
      <c r="L1177" s="9">
        <v>229920</v>
      </c>
      <c r="M1177" s="9">
        <v>-14370</v>
      </c>
      <c r="N1177" s="26">
        <f>financials[[#This Row],[Profit]]/financials[[#This Row],[ Sales]]</f>
        <v>-6.6666666666666666E-2</v>
      </c>
      <c r="O1177" s="7">
        <v>41609</v>
      </c>
      <c r="P1177" s="5">
        <v>12</v>
      </c>
      <c r="Q1177" s="4" t="str">
        <f>TEXT(financials[[#This Row],[Date]],"MMMM")</f>
        <v>December</v>
      </c>
      <c r="R1177" s="5" t="str">
        <f>_xlfn.SWITCH(financials[[#This Row],[Month Name]],"January","Winter","February","Winter","March","Spring","April","Spring","May","Spring","June","Summer","July","Summer","August","Summer","September","Fall","October","Fall","November","Fall","December","Winter")</f>
        <v>Winter</v>
      </c>
      <c r="S1177" s="13" t="s">
        <v>14</v>
      </c>
    </row>
    <row r="1178" spans="2:19" x14ac:dyDescent="0.25">
      <c r="B1178" s="14" t="s">
        <v>7</v>
      </c>
      <c r="C1178" s="1" t="s">
        <v>18</v>
      </c>
      <c r="D1178" s="4" t="s">
        <v>29</v>
      </c>
      <c r="E1178" s="4" t="s">
        <v>36</v>
      </c>
      <c r="F1178" s="11">
        <v>853</v>
      </c>
      <c r="G1178" s="9">
        <v>120</v>
      </c>
      <c r="H1178" s="9">
        <v>300</v>
      </c>
      <c r="I1178" s="9">
        <v>255900</v>
      </c>
      <c r="J1178" s="9">
        <v>25590</v>
      </c>
      <c r="K1178" s="9">
        <v>230310</v>
      </c>
      <c r="L1178" s="9">
        <v>213250</v>
      </c>
      <c r="M1178" s="9">
        <v>17060</v>
      </c>
      <c r="N1178" s="26">
        <f>financials[[#This Row],[Profit]]/financials[[#This Row],[ Sales]]</f>
        <v>7.407407407407407E-2</v>
      </c>
      <c r="O1178" s="7">
        <v>41974</v>
      </c>
      <c r="P1178" s="5">
        <v>12</v>
      </c>
      <c r="Q1178" s="4" t="str">
        <f>TEXT(financials[[#This Row],[Date]],"MMMM")</f>
        <v>December</v>
      </c>
      <c r="R1178" s="5" t="str">
        <f>_xlfn.SWITCH(financials[[#This Row],[Month Name]],"January","Winter","February","Winter","March","Spring","April","Spring","May","Spring","June","Summer","July","Summer","August","Summer","September","Fall","October","Fall","November","Fall","December","Winter")</f>
        <v>Winter</v>
      </c>
      <c r="S1178" s="13" t="s">
        <v>15</v>
      </c>
    </row>
    <row r="1179" spans="2:19" x14ac:dyDescent="0.25">
      <c r="B1179" s="14" t="s">
        <v>9</v>
      </c>
      <c r="C1179" s="1" t="s">
        <v>20</v>
      </c>
      <c r="D1179" s="4" t="s">
        <v>30</v>
      </c>
      <c r="E1179" s="4" t="s">
        <v>36</v>
      </c>
      <c r="F1179" s="11">
        <v>341</v>
      </c>
      <c r="G1179" s="9">
        <v>250</v>
      </c>
      <c r="H1179" s="9">
        <v>125</v>
      </c>
      <c r="I1179" s="9">
        <v>42625</v>
      </c>
      <c r="J1179" s="9">
        <v>4262.5</v>
      </c>
      <c r="K1179" s="9">
        <v>38362.5</v>
      </c>
      <c r="L1179" s="9">
        <v>40920</v>
      </c>
      <c r="M1179" s="9">
        <v>-2557.5</v>
      </c>
      <c r="N1179" s="26">
        <f>financials[[#This Row],[Profit]]/financials[[#This Row],[ Sales]]</f>
        <v>-6.6666666666666666E-2</v>
      </c>
      <c r="O1179" s="7">
        <v>41760</v>
      </c>
      <c r="P1179" s="5">
        <v>5</v>
      </c>
      <c r="Q1179" s="4" t="str">
        <f>TEXT(financials[[#This Row],[Date]],"MMMM")</f>
        <v>May</v>
      </c>
      <c r="R1179" s="5" t="str">
        <f>_xlfn.SWITCH(financials[[#This Row],[Month Name]],"January","Winter","February","Winter","March","Spring","April","Spring","May","Spring","June","Summer","July","Summer","August","Summer","September","Fall","October","Fall","November","Fall","December","Winter")</f>
        <v>Spring</v>
      </c>
      <c r="S1179" s="13" t="s">
        <v>15</v>
      </c>
    </row>
    <row r="1180" spans="2:19" x14ac:dyDescent="0.25">
      <c r="B1180" s="14" t="s">
        <v>8</v>
      </c>
      <c r="C1180" s="1" t="s">
        <v>20</v>
      </c>
      <c r="D1180" s="4" t="s">
        <v>30</v>
      </c>
      <c r="E1180" s="4" t="s">
        <v>36</v>
      </c>
      <c r="F1180" s="11">
        <v>641</v>
      </c>
      <c r="G1180" s="9">
        <v>250</v>
      </c>
      <c r="H1180" s="9">
        <v>15</v>
      </c>
      <c r="I1180" s="9">
        <v>9615</v>
      </c>
      <c r="J1180" s="9">
        <v>961.5</v>
      </c>
      <c r="K1180" s="9">
        <v>8653.5</v>
      </c>
      <c r="L1180" s="9">
        <v>6410</v>
      </c>
      <c r="M1180" s="9">
        <v>2243.5</v>
      </c>
      <c r="N1180" s="26">
        <f>financials[[#This Row],[Profit]]/financials[[#This Row],[ Sales]]</f>
        <v>0.25925925925925924</v>
      </c>
      <c r="O1180" s="7">
        <v>41821</v>
      </c>
      <c r="P1180" s="5">
        <v>7</v>
      </c>
      <c r="Q1180" s="4" t="str">
        <f>TEXT(financials[[#This Row],[Date]],"MMMM")</f>
        <v>July</v>
      </c>
      <c r="R1180" s="5" t="str">
        <f>_xlfn.SWITCH(financials[[#This Row],[Month Name]],"January","Winter","February","Winter","March","Spring","April","Spring","May","Spring","June","Summer","July","Summer","August","Summer","September","Fall","October","Fall","November","Fall","December","Winter")</f>
        <v>Summer</v>
      </c>
      <c r="S1180" s="13" t="s">
        <v>15</v>
      </c>
    </row>
    <row r="1181" spans="2:19" x14ac:dyDescent="0.25">
      <c r="B1181" s="14" t="s">
        <v>10</v>
      </c>
      <c r="C1181" s="1" t="s">
        <v>17</v>
      </c>
      <c r="D1181" s="4" t="s">
        <v>30</v>
      </c>
      <c r="E1181" s="4" t="s">
        <v>36</v>
      </c>
      <c r="F1181" s="11">
        <v>2807</v>
      </c>
      <c r="G1181" s="9">
        <v>250</v>
      </c>
      <c r="H1181" s="9">
        <v>350</v>
      </c>
      <c r="I1181" s="9">
        <v>982450</v>
      </c>
      <c r="J1181" s="9">
        <v>98245</v>
      </c>
      <c r="K1181" s="9">
        <v>884205</v>
      </c>
      <c r="L1181" s="9">
        <v>729820</v>
      </c>
      <c r="M1181" s="9">
        <v>154385</v>
      </c>
      <c r="N1181" s="26">
        <f>financials[[#This Row],[Profit]]/financials[[#This Row],[ Sales]]</f>
        <v>0.17460317460317459</v>
      </c>
      <c r="O1181" s="7">
        <v>41852</v>
      </c>
      <c r="P1181" s="5">
        <v>8</v>
      </c>
      <c r="Q1181" s="4" t="str">
        <f>TEXT(financials[[#This Row],[Date]],"MMMM")</f>
        <v>August</v>
      </c>
      <c r="R1181" s="5" t="str">
        <f>_xlfn.SWITCH(financials[[#This Row],[Month Name]],"January","Winter","February","Winter","March","Spring","April","Spring","May","Spring","June","Summer","July","Summer","August","Summer","September","Fall","October","Fall","November","Fall","December","Winter")</f>
        <v>Summer</v>
      </c>
      <c r="S1181" s="13" t="s">
        <v>15</v>
      </c>
    </row>
    <row r="1182" spans="2:19" x14ac:dyDescent="0.25">
      <c r="B1182" s="14" t="s">
        <v>7</v>
      </c>
      <c r="C1182" s="1" t="s">
        <v>20</v>
      </c>
      <c r="D1182" s="4" t="s">
        <v>30</v>
      </c>
      <c r="E1182" s="4" t="s">
        <v>36</v>
      </c>
      <c r="F1182" s="11">
        <v>432</v>
      </c>
      <c r="G1182" s="9">
        <v>250</v>
      </c>
      <c r="H1182" s="9">
        <v>300</v>
      </c>
      <c r="I1182" s="9">
        <v>129600</v>
      </c>
      <c r="J1182" s="9">
        <v>12960</v>
      </c>
      <c r="K1182" s="9">
        <v>116640</v>
      </c>
      <c r="L1182" s="9">
        <v>108000</v>
      </c>
      <c r="M1182" s="9">
        <v>8640</v>
      </c>
      <c r="N1182" s="26">
        <f>financials[[#This Row],[Profit]]/financials[[#This Row],[ Sales]]</f>
        <v>7.407407407407407E-2</v>
      </c>
      <c r="O1182" s="7">
        <v>41883</v>
      </c>
      <c r="P1182" s="5">
        <v>9</v>
      </c>
      <c r="Q1182" s="4" t="str">
        <f>TEXT(financials[[#This Row],[Date]],"MMMM")</f>
        <v>September</v>
      </c>
      <c r="R1182" s="5" t="str">
        <f>_xlfn.SWITCH(financials[[#This Row],[Month Name]],"January","Winter","February","Winter","March","Spring","April","Spring","May","Spring","June","Summer","July","Summer","August","Summer","September","Fall","October","Fall","November","Fall","December","Winter")</f>
        <v>Fall</v>
      </c>
      <c r="S1182" s="13" t="s">
        <v>15</v>
      </c>
    </row>
    <row r="1183" spans="2:19" x14ac:dyDescent="0.25">
      <c r="B1183" s="14" t="s">
        <v>7</v>
      </c>
      <c r="C1183" s="1" t="s">
        <v>17</v>
      </c>
      <c r="D1183" s="4" t="s">
        <v>30</v>
      </c>
      <c r="E1183" s="4" t="s">
        <v>36</v>
      </c>
      <c r="F1183" s="11">
        <v>2294</v>
      </c>
      <c r="G1183" s="9">
        <v>250</v>
      </c>
      <c r="H1183" s="9">
        <v>300</v>
      </c>
      <c r="I1183" s="9">
        <v>688200</v>
      </c>
      <c r="J1183" s="9">
        <v>68820</v>
      </c>
      <c r="K1183" s="9">
        <v>619380</v>
      </c>
      <c r="L1183" s="9">
        <v>573500</v>
      </c>
      <c r="M1183" s="9">
        <v>45880</v>
      </c>
      <c r="N1183" s="26">
        <f>financials[[#This Row],[Profit]]/financials[[#This Row],[ Sales]]</f>
        <v>7.407407407407407E-2</v>
      </c>
      <c r="O1183" s="7">
        <v>41548</v>
      </c>
      <c r="P1183" s="5">
        <v>10</v>
      </c>
      <c r="Q1183" s="4" t="str">
        <f>TEXT(financials[[#This Row],[Date]],"MMMM")</f>
        <v>October</v>
      </c>
      <c r="R1183" s="5" t="str">
        <f>_xlfn.SWITCH(financials[[#This Row],[Month Name]],"January","Winter","February","Winter","March","Spring","April","Spring","May","Spring","June","Summer","July","Summer","August","Summer","September","Fall","October","Fall","November","Fall","December","Winter")</f>
        <v>Fall</v>
      </c>
      <c r="S1183" s="13" t="s">
        <v>14</v>
      </c>
    </row>
    <row r="1184" spans="2:19" x14ac:dyDescent="0.25">
      <c r="B1184" s="14" t="s">
        <v>8</v>
      </c>
      <c r="C1184" s="1" t="s">
        <v>18</v>
      </c>
      <c r="D1184" s="4" t="s">
        <v>30</v>
      </c>
      <c r="E1184" s="4" t="s">
        <v>36</v>
      </c>
      <c r="F1184" s="11">
        <v>2167</v>
      </c>
      <c r="G1184" s="9">
        <v>250</v>
      </c>
      <c r="H1184" s="9">
        <v>15</v>
      </c>
      <c r="I1184" s="9">
        <v>32505</v>
      </c>
      <c r="J1184" s="9">
        <v>3250.5</v>
      </c>
      <c r="K1184" s="9">
        <v>29254.5</v>
      </c>
      <c r="L1184" s="9">
        <v>21670</v>
      </c>
      <c r="M1184" s="9">
        <v>7584.5</v>
      </c>
      <c r="N1184" s="26">
        <f>financials[[#This Row],[Profit]]/financials[[#This Row],[ Sales]]</f>
        <v>0.25925925925925924</v>
      </c>
      <c r="O1184" s="7">
        <v>41548</v>
      </c>
      <c r="P1184" s="5">
        <v>10</v>
      </c>
      <c r="Q1184" s="4" t="str">
        <f>TEXT(financials[[#This Row],[Date]],"MMMM")</f>
        <v>October</v>
      </c>
      <c r="R1184" s="5" t="str">
        <f>_xlfn.SWITCH(financials[[#This Row],[Month Name]],"January","Winter","February","Winter","March","Spring","April","Spring","May","Spring","June","Summer","July","Summer","August","Summer","September","Fall","October","Fall","November","Fall","December","Winter")</f>
        <v>Fall</v>
      </c>
      <c r="S1184" s="13" t="s">
        <v>14</v>
      </c>
    </row>
    <row r="1185" spans="2:19" x14ac:dyDescent="0.25">
      <c r="B1185" s="14" t="s">
        <v>9</v>
      </c>
      <c r="C1185" s="1" t="s">
        <v>16</v>
      </c>
      <c r="D1185" s="4" t="s">
        <v>30</v>
      </c>
      <c r="E1185" s="4" t="s">
        <v>36</v>
      </c>
      <c r="F1185" s="11">
        <v>2529</v>
      </c>
      <c r="G1185" s="9">
        <v>250</v>
      </c>
      <c r="H1185" s="9">
        <v>125</v>
      </c>
      <c r="I1185" s="9">
        <v>316125</v>
      </c>
      <c r="J1185" s="9">
        <v>31612.5</v>
      </c>
      <c r="K1185" s="9">
        <v>284512.5</v>
      </c>
      <c r="L1185" s="9">
        <v>303480</v>
      </c>
      <c r="M1185" s="9">
        <v>-18967.5</v>
      </c>
      <c r="N1185" s="26">
        <f>financials[[#This Row],[Profit]]/financials[[#This Row],[ Sales]]</f>
        <v>-6.6666666666666666E-2</v>
      </c>
      <c r="O1185" s="7">
        <v>41944</v>
      </c>
      <c r="P1185" s="5">
        <v>11</v>
      </c>
      <c r="Q1185" s="4" t="str">
        <f>TEXT(financials[[#This Row],[Date]],"MMMM")</f>
        <v>November</v>
      </c>
      <c r="R1185" s="5" t="str">
        <f>_xlfn.SWITCH(financials[[#This Row],[Month Name]],"January","Winter","February","Winter","March","Spring","April","Spring","May","Spring","June","Summer","July","Summer","August","Summer","September","Fall","October","Fall","November","Fall","December","Winter")</f>
        <v>Fall</v>
      </c>
      <c r="S1185" s="13" t="s">
        <v>15</v>
      </c>
    </row>
    <row r="1186" spans="2:19" x14ac:dyDescent="0.25">
      <c r="B1186" s="14" t="s">
        <v>10</v>
      </c>
      <c r="C1186" s="1" t="s">
        <v>19</v>
      </c>
      <c r="D1186" s="4" t="s">
        <v>30</v>
      </c>
      <c r="E1186" s="4" t="s">
        <v>36</v>
      </c>
      <c r="F1186" s="11">
        <v>1870</v>
      </c>
      <c r="G1186" s="9">
        <v>250</v>
      </c>
      <c r="H1186" s="9">
        <v>350</v>
      </c>
      <c r="I1186" s="9">
        <v>654500</v>
      </c>
      <c r="J1186" s="9">
        <v>65450</v>
      </c>
      <c r="K1186" s="9">
        <v>589050</v>
      </c>
      <c r="L1186" s="9">
        <v>486200</v>
      </c>
      <c r="M1186" s="9">
        <v>102850</v>
      </c>
      <c r="N1186" s="26">
        <f>financials[[#This Row],[Profit]]/financials[[#This Row],[ Sales]]</f>
        <v>0.17460317460317459</v>
      </c>
      <c r="O1186" s="7">
        <v>41609</v>
      </c>
      <c r="P1186" s="5">
        <v>12</v>
      </c>
      <c r="Q1186" s="4" t="str">
        <f>TEXT(financials[[#This Row],[Date]],"MMMM")</f>
        <v>December</v>
      </c>
      <c r="R1186" s="5" t="str">
        <f>_xlfn.SWITCH(financials[[#This Row],[Month Name]],"January","Winter","February","Winter","March","Spring","April","Spring","May","Spring","June","Summer","July","Summer","August","Summer","September","Fall","October","Fall","November","Fall","December","Winter")</f>
        <v>Winter</v>
      </c>
      <c r="S1186" s="13" t="s">
        <v>14</v>
      </c>
    </row>
    <row r="1187" spans="2:19" x14ac:dyDescent="0.25">
      <c r="B1187" s="14" t="s">
        <v>9</v>
      </c>
      <c r="C1187" s="1" t="s">
        <v>17</v>
      </c>
      <c r="D1187" s="4" t="s">
        <v>31</v>
      </c>
      <c r="E1187" s="4" t="s">
        <v>36</v>
      </c>
      <c r="F1187" s="11">
        <v>579</v>
      </c>
      <c r="G1187" s="9">
        <v>260</v>
      </c>
      <c r="H1187" s="9">
        <v>125</v>
      </c>
      <c r="I1187" s="9">
        <v>72375</v>
      </c>
      <c r="J1187" s="9">
        <v>7237.5</v>
      </c>
      <c r="K1187" s="9">
        <v>65137.5</v>
      </c>
      <c r="L1187" s="9">
        <v>69480</v>
      </c>
      <c r="M1187" s="9">
        <v>-4342.5</v>
      </c>
      <c r="N1187" s="26">
        <f>financials[[#This Row],[Profit]]/financials[[#This Row],[ Sales]]</f>
        <v>-6.6666666666666666E-2</v>
      </c>
      <c r="O1187" s="7">
        <v>41640</v>
      </c>
      <c r="P1187" s="5">
        <v>1</v>
      </c>
      <c r="Q1187" s="4" t="str">
        <f>TEXT(financials[[#This Row],[Date]],"MMMM")</f>
        <v>January</v>
      </c>
      <c r="R1187" s="5" t="str">
        <f>_xlfn.SWITCH(financials[[#This Row],[Month Name]],"January","Winter","February","Winter","March","Spring","April","Spring","May","Spring","June","Summer","July","Summer","August","Summer","September","Fall","October","Fall","November","Fall","December","Winter")</f>
        <v>Winter</v>
      </c>
      <c r="S1187" s="13" t="s">
        <v>15</v>
      </c>
    </row>
    <row r="1188" spans="2:19" x14ac:dyDescent="0.25">
      <c r="B1188" s="14" t="s">
        <v>10</v>
      </c>
      <c r="C1188" s="1" t="s">
        <v>16</v>
      </c>
      <c r="D1188" s="4" t="s">
        <v>31</v>
      </c>
      <c r="E1188" s="4" t="s">
        <v>36</v>
      </c>
      <c r="F1188" s="11">
        <v>2240</v>
      </c>
      <c r="G1188" s="9">
        <v>260</v>
      </c>
      <c r="H1188" s="9">
        <v>350</v>
      </c>
      <c r="I1188" s="9">
        <v>784000</v>
      </c>
      <c r="J1188" s="9">
        <v>78400</v>
      </c>
      <c r="K1188" s="9">
        <v>705600</v>
      </c>
      <c r="L1188" s="9">
        <v>582400</v>
      </c>
      <c r="M1188" s="9">
        <v>123200</v>
      </c>
      <c r="N1188" s="26">
        <f>financials[[#This Row],[Profit]]/financials[[#This Row],[ Sales]]</f>
        <v>0.17460317460317459</v>
      </c>
      <c r="O1188" s="7">
        <v>41671</v>
      </c>
      <c r="P1188" s="5">
        <v>2</v>
      </c>
      <c r="Q1188" s="4" t="str">
        <f>TEXT(financials[[#This Row],[Date]],"MMMM")</f>
        <v>February</v>
      </c>
      <c r="R1188" s="5" t="str">
        <f>_xlfn.SWITCH(financials[[#This Row],[Month Name]],"January","Winter","February","Winter","March","Spring","April","Spring","May","Spring","June","Summer","July","Summer","August","Summer","September","Fall","October","Fall","November","Fall","December","Winter")</f>
        <v>Winter</v>
      </c>
      <c r="S1188" s="13" t="s">
        <v>15</v>
      </c>
    </row>
    <row r="1189" spans="2:19" x14ac:dyDescent="0.25">
      <c r="B1189" s="14" t="s">
        <v>7</v>
      </c>
      <c r="C1189" s="1" t="s">
        <v>17</v>
      </c>
      <c r="D1189" s="4" t="s">
        <v>31</v>
      </c>
      <c r="E1189" s="4" t="s">
        <v>36</v>
      </c>
      <c r="F1189" s="11">
        <v>2993</v>
      </c>
      <c r="G1189" s="9">
        <v>260</v>
      </c>
      <c r="H1189" s="9">
        <v>300</v>
      </c>
      <c r="I1189" s="9">
        <v>897900</v>
      </c>
      <c r="J1189" s="9">
        <v>89790</v>
      </c>
      <c r="K1189" s="9">
        <v>808110</v>
      </c>
      <c r="L1189" s="9">
        <v>748250</v>
      </c>
      <c r="M1189" s="9">
        <v>59860</v>
      </c>
      <c r="N1189" s="26">
        <f>financials[[#This Row],[Profit]]/financials[[#This Row],[ Sales]]</f>
        <v>7.407407407407407E-2</v>
      </c>
      <c r="O1189" s="7">
        <v>41699</v>
      </c>
      <c r="P1189" s="5">
        <v>3</v>
      </c>
      <c r="Q1189" s="4" t="str">
        <f>TEXT(financials[[#This Row],[Date]],"MMMM")</f>
        <v>March</v>
      </c>
      <c r="R1189" s="5" t="str">
        <f>_xlfn.SWITCH(financials[[#This Row],[Month Name]],"January","Winter","February","Winter","March","Spring","April","Spring","May","Spring","June","Summer","July","Summer","August","Summer","September","Fall","October","Fall","November","Fall","December","Winter")</f>
        <v>Spring</v>
      </c>
      <c r="S1189" s="13" t="s">
        <v>15</v>
      </c>
    </row>
    <row r="1190" spans="2:19" x14ac:dyDescent="0.25">
      <c r="B1190" s="14" t="s">
        <v>11</v>
      </c>
      <c r="C1190" s="1" t="s">
        <v>16</v>
      </c>
      <c r="D1190" s="4" t="s">
        <v>31</v>
      </c>
      <c r="E1190" s="4" t="s">
        <v>36</v>
      </c>
      <c r="F1190" s="11">
        <v>3520.5</v>
      </c>
      <c r="G1190" s="9">
        <v>260</v>
      </c>
      <c r="H1190" s="9">
        <v>12</v>
      </c>
      <c r="I1190" s="9">
        <v>42246</v>
      </c>
      <c r="J1190" s="9">
        <v>4224.6000000000004</v>
      </c>
      <c r="K1190" s="9">
        <v>38021.399999999994</v>
      </c>
      <c r="L1190" s="9">
        <v>10561.5</v>
      </c>
      <c r="M1190" s="9">
        <v>27459.899999999998</v>
      </c>
      <c r="N1190" s="26">
        <f>financials[[#This Row],[Profit]]/financials[[#This Row],[ Sales]]</f>
        <v>0.72222222222222232</v>
      </c>
      <c r="O1190" s="7">
        <v>41730</v>
      </c>
      <c r="P1190" s="5">
        <v>4</v>
      </c>
      <c r="Q1190" s="4" t="str">
        <f>TEXT(financials[[#This Row],[Date]],"MMMM")</f>
        <v>April</v>
      </c>
      <c r="R1190" s="5" t="str">
        <f>_xlfn.SWITCH(financials[[#This Row],[Month Name]],"January","Winter","February","Winter","March","Spring","April","Spring","May","Spring","June","Summer","July","Summer","August","Summer","September","Fall","October","Fall","November","Fall","December","Winter")</f>
        <v>Spring</v>
      </c>
      <c r="S1190" s="13" t="s">
        <v>15</v>
      </c>
    </row>
    <row r="1191" spans="2:19" x14ac:dyDescent="0.25">
      <c r="B1191" s="14" t="s">
        <v>10</v>
      </c>
      <c r="C1191" s="1" t="s">
        <v>20</v>
      </c>
      <c r="D1191" s="4" t="s">
        <v>31</v>
      </c>
      <c r="E1191" s="4" t="s">
        <v>36</v>
      </c>
      <c r="F1191" s="11">
        <v>2039</v>
      </c>
      <c r="G1191" s="9">
        <v>260</v>
      </c>
      <c r="H1191" s="9">
        <v>20</v>
      </c>
      <c r="I1191" s="9">
        <v>40780</v>
      </c>
      <c r="J1191" s="9">
        <v>4078</v>
      </c>
      <c r="K1191" s="9">
        <v>36702</v>
      </c>
      <c r="L1191" s="9">
        <v>20390</v>
      </c>
      <c r="M1191" s="9">
        <v>16312</v>
      </c>
      <c r="N1191" s="26">
        <f>financials[[#This Row],[Profit]]/financials[[#This Row],[ Sales]]</f>
        <v>0.44444444444444442</v>
      </c>
      <c r="O1191" s="7">
        <v>41760</v>
      </c>
      <c r="P1191" s="5">
        <v>5</v>
      </c>
      <c r="Q1191" s="4" t="str">
        <f>TEXT(financials[[#This Row],[Date]],"MMMM")</f>
        <v>May</v>
      </c>
      <c r="R1191" s="5" t="str">
        <f>_xlfn.SWITCH(financials[[#This Row],[Month Name]],"January","Winter","February","Winter","March","Spring","April","Spring","May","Spring","June","Summer","July","Summer","August","Summer","September","Fall","October","Fall","November","Fall","December","Winter")</f>
        <v>Spring</v>
      </c>
      <c r="S1191" s="13" t="s">
        <v>15</v>
      </c>
    </row>
    <row r="1192" spans="2:19" x14ac:dyDescent="0.25">
      <c r="B1192" s="14" t="s">
        <v>11</v>
      </c>
      <c r="C1192" s="1" t="s">
        <v>19</v>
      </c>
      <c r="D1192" s="4" t="s">
        <v>31</v>
      </c>
      <c r="E1192" s="4" t="s">
        <v>36</v>
      </c>
      <c r="F1192" s="11">
        <v>2574</v>
      </c>
      <c r="G1192" s="9">
        <v>260</v>
      </c>
      <c r="H1192" s="9">
        <v>12</v>
      </c>
      <c r="I1192" s="9">
        <v>30888</v>
      </c>
      <c r="J1192" s="9">
        <v>3088.8</v>
      </c>
      <c r="K1192" s="9">
        <v>27799.200000000001</v>
      </c>
      <c r="L1192" s="9">
        <v>7722</v>
      </c>
      <c r="M1192" s="9">
        <v>20077.2</v>
      </c>
      <c r="N1192" s="26">
        <f>financials[[#This Row],[Profit]]/financials[[#This Row],[ Sales]]</f>
        <v>0.72222222222222221</v>
      </c>
      <c r="O1192" s="7">
        <v>41852</v>
      </c>
      <c r="P1192" s="5">
        <v>8</v>
      </c>
      <c r="Q1192" s="4" t="str">
        <f>TEXT(financials[[#This Row],[Date]],"MMMM")</f>
        <v>August</v>
      </c>
      <c r="R1192" s="5" t="str">
        <f>_xlfn.SWITCH(financials[[#This Row],[Month Name]],"January","Winter","February","Winter","March","Spring","April","Spring","May","Spring","June","Summer","July","Summer","August","Summer","September","Fall","October","Fall","November","Fall","December","Winter")</f>
        <v>Summer</v>
      </c>
      <c r="S1192" s="13" t="s">
        <v>15</v>
      </c>
    </row>
    <row r="1193" spans="2:19" x14ac:dyDescent="0.25">
      <c r="B1193" s="14" t="s">
        <v>10</v>
      </c>
      <c r="C1193" s="1" t="s">
        <v>16</v>
      </c>
      <c r="D1193" s="4" t="s">
        <v>31</v>
      </c>
      <c r="E1193" s="4" t="s">
        <v>36</v>
      </c>
      <c r="F1193" s="11">
        <v>707</v>
      </c>
      <c r="G1193" s="9">
        <v>260</v>
      </c>
      <c r="H1193" s="9">
        <v>350</v>
      </c>
      <c r="I1193" s="9">
        <v>247450</v>
      </c>
      <c r="J1193" s="9">
        <v>24745</v>
      </c>
      <c r="K1193" s="9">
        <v>222705</v>
      </c>
      <c r="L1193" s="9">
        <v>183820</v>
      </c>
      <c r="M1193" s="9">
        <v>38885</v>
      </c>
      <c r="N1193" s="26">
        <f>financials[[#This Row],[Profit]]/financials[[#This Row],[ Sales]]</f>
        <v>0.17460317460317459</v>
      </c>
      <c r="O1193" s="7">
        <v>41883</v>
      </c>
      <c r="P1193" s="5">
        <v>9</v>
      </c>
      <c r="Q1193" s="4" t="str">
        <f>TEXT(financials[[#This Row],[Date]],"MMMM")</f>
        <v>September</v>
      </c>
      <c r="R1193" s="5" t="str">
        <f>_xlfn.SWITCH(financials[[#This Row],[Month Name]],"January","Winter","February","Winter","March","Spring","April","Spring","May","Spring","June","Summer","July","Summer","August","Summer","September","Fall","October","Fall","November","Fall","December","Winter")</f>
        <v>Fall</v>
      </c>
      <c r="S1193" s="13" t="s">
        <v>15</v>
      </c>
    </row>
    <row r="1194" spans="2:19" x14ac:dyDescent="0.25">
      <c r="B1194" s="14" t="s">
        <v>8</v>
      </c>
      <c r="C1194" s="1" t="s">
        <v>18</v>
      </c>
      <c r="D1194" s="4" t="s">
        <v>31</v>
      </c>
      <c r="E1194" s="4" t="s">
        <v>36</v>
      </c>
      <c r="F1194" s="11">
        <v>2072</v>
      </c>
      <c r="G1194" s="9">
        <v>260</v>
      </c>
      <c r="H1194" s="9">
        <v>15</v>
      </c>
      <c r="I1194" s="9">
        <v>31080</v>
      </c>
      <c r="J1194" s="9">
        <v>3108</v>
      </c>
      <c r="K1194" s="9">
        <v>27972</v>
      </c>
      <c r="L1194" s="9">
        <v>20720</v>
      </c>
      <c r="M1194" s="9">
        <v>7252</v>
      </c>
      <c r="N1194" s="26">
        <f>financials[[#This Row],[Profit]]/financials[[#This Row],[ Sales]]</f>
        <v>0.25925925925925924</v>
      </c>
      <c r="O1194" s="7">
        <v>41974</v>
      </c>
      <c r="P1194" s="5">
        <v>12</v>
      </c>
      <c r="Q1194" s="4" t="str">
        <f>TEXT(financials[[#This Row],[Date]],"MMMM")</f>
        <v>December</v>
      </c>
      <c r="R1194" s="5" t="str">
        <f>_xlfn.SWITCH(financials[[#This Row],[Month Name]],"January","Winter","February","Winter","March","Spring","April","Spring","May","Spring","June","Summer","July","Summer","August","Summer","September","Fall","October","Fall","November","Fall","December","Winter")</f>
        <v>Winter</v>
      </c>
      <c r="S1194" s="13" t="s">
        <v>15</v>
      </c>
    </row>
    <row r="1195" spans="2:19" x14ac:dyDescent="0.25">
      <c r="B1195" s="14" t="s">
        <v>7</v>
      </c>
      <c r="C1195" s="1" t="s">
        <v>18</v>
      </c>
      <c r="D1195" s="4" t="s">
        <v>31</v>
      </c>
      <c r="E1195" s="4" t="s">
        <v>36</v>
      </c>
      <c r="F1195" s="11">
        <v>853</v>
      </c>
      <c r="G1195" s="9">
        <v>260</v>
      </c>
      <c r="H1195" s="9">
        <v>300</v>
      </c>
      <c r="I1195" s="9">
        <v>255900</v>
      </c>
      <c r="J1195" s="9">
        <v>25590</v>
      </c>
      <c r="K1195" s="9">
        <v>230310</v>
      </c>
      <c r="L1195" s="9">
        <v>213250</v>
      </c>
      <c r="M1195" s="9">
        <v>17060</v>
      </c>
      <c r="N1195" s="26">
        <f>financials[[#This Row],[Profit]]/financials[[#This Row],[ Sales]]</f>
        <v>7.407407407407407E-2</v>
      </c>
      <c r="O1195" s="7">
        <v>41974</v>
      </c>
      <c r="P1195" s="5">
        <v>12</v>
      </c>
      <c r="Q1195" s="4" t="str">
        <f>TEXT(financials[[#This Row],[Date]],"MMMM")</f>
        <v>December</v>
      </c>
      <c r="R1195" s="5" t="str">
        <f>_xlfn.SWITCH(financials[[#This Row],[Month Name]],"January","Winter","February","Winter","March","Spring","April","Spring","May","Spring","June","Summer","July","Summer","August","Summer","September","Fall","October","Fall","November","Fall","December","Winter")</f>
        <v>Winter</v>
      </c>
      <c r="S1195" s="13" t="s">
        <v>15</v>
      </c>
    </row>
    <row r="1196" spans="2:19" x14ac:dyDescent="0.25">
      <c r="B1196" s="14" t="s">
        <v>11</v>
      </c>
      <c r="C1196" s="1" t="s">
        <v>18</v>
      </c>
      <c r="D1196" s="4" t="s">
        <v>26</v>
      </c>
      <c r="E1196" s="4" t="s">
        <v>36</v>
      </c>
      <c r="F1196" s="11">
        <v>1198</v>
      </c>
      <c r="G1196" s="9">
        <v>3</v>
      </c>
      <c r="H1196" s="9">
        <v>12</v>
      </c>
      <c r="I1196" s="9">
        <v>14376</v>
      </c>
      <c r="J1196" s="9">
        <v>1581.36</v>
      </c>
      <c r="K1196" s="9">
        <v>12794.64</v>
      </c>
      <c r="L1196" s="9">
        <v>3594</v>
      </c>
      <c r="M1196" s="9">
        <v>9200.64</v>
      </c>
      <c r="N1196" s="26">
        <f>financials[[#This Row],[Profit]]/financials[[#This Row],[ Sales]]</f>
        <v>0.7191011235955056</v>
      </c>
      <c r="O1196" s="7">
        <v>41548</v>
      </c>
      <c r="P1196" s="5">
        <v>10</v>
      </c>
      <c r="Q1196" s="4" t="str">
        <f>TEXT(financials[[#This Row],[Date]],"MMMM")</f>
        <v>October</v>
      </c>
      <c r="R1196" s="5" t="str">
        <f>_xlfn.SWITCH(financials[[#This Row],[Month Name]],"January","Winter","February","Winter","March","Spring","April","Spring","May","Spring","June","Summer","July","Summer","August","Summer","September","Fall","October","Fall","November","Fall","December","Winter")</f>
        <v>Fall</v>
      </c>
      <c r="S1196" s="13" t="s">
        <v>14</v>
      </c>
    </row>
    <row r="1197" spans="2:19" x14ac:dyDescent="0.25">
      <c r="B1197" s="14" t="s">
        <v>10</v>
      </c>
      <c r="C1197" s="1" t="s">
        <v>18</v>
      </c>
      <c r="D1197" s="4" t="s">
        <v>28</v>
      </c>
      <c r="E1197" s="4" t="s">
        <v>36</v>
      </c>
      <c r="F1197" s="11">
        <v>2532</v>
      </c>
      <c r="G1197" s="9">
        <v>10</v>
      </c>
      <c r="H1197" s="9">
        <v>7</v>
      </c>
      <c r="I1197" s="9">
        <v>17724</v>
      </c>
      <c r="J1197" s="9">
        <v>1949.6399999999999</v>
      </c>
      <c r="K1197" s="9">
        <v>15774.36</v>
      </c>
      <c r="L1197" s="9">
        <v>12660</v>
      </c>
      <c r="M1197" s="9">
        <v>3114.3599999999997</v>
      </c>
      <c r="N1197" s="26">
        <f>financials[[#This Row],[Profit]]/financials[[#This Row],[ Sales]]</f>
        <v>0.1974317817014446</v>
      </c>
      <c r="O1197" s="7">
        <v>41730</v>
      </c>
      <c r="P1197" s="5">
        <v>4</v>
      </c>
      <c r="Q1197" s="4" t="str">
        <f>TEXT(financials[[#This Row],[Date]],"MMMM")</f>
        <v>April</v>
      </c>
      <c r="R1197" s="5" t="str">
        <f>_xlfn.SWITCH(financials[[#This Row],[Month Name]],"January","Winter","February","Winter","March","Spring","April","Spring","May","Spring","June","Summer","July","Summer","August","Summer","September","Fall","October","Fall","November","Fall","December","Winter")</f>
        <v>Spring</v>
      </c>
      <c r="S1197" s="13" t="s">
        <v>15</v>
      </c>
    </row>
    <row r="1198" spans="2:19" x14ac:dyDescent="0.25">
      <c r="B1198" s="14" t="s">
        <v>11</v>
      </c>
      <c r="C1198" s="1" t="s">
        <v>18</v>
      </c>
      <c r="D1198" s="4" t="s">
        <v>28</v>
      </c>
      <c r="E1198" s="4" t="s">
        <v>36</v>
      </c>
      <c r="F1198" s="11">
        <v>1198</v>
      </c>
      <c r="G1198" s="9">
        <v>10</v>
      </c>
      <c r="H1198" s="9">
        <v>12</v>
      </c>
      <c r="I1198" s="9">
        <v>14376</v>
      </c>
      <c r="J1198" s="9">
        <v>1581.36</v>
      </c>
      <c r="K1198" s="9">
        <v>12794.64</v>
      </c>
      <c r="L1198" s="9">
        <v>3594</v>
      </c>
      <c r="M1198" s="9">
        <v>9200.64</v>
      </c>
      <c r="N1198" s="26">
        <f>financials[[#This Row],[Profit]]/financials[[#This Row],[ Sales]]</f>
        <v>0.7191011235955056</v>
      </c>
      <c r="O1198" s="7">
        <v>41548</v>
      </c>
      <c r="P1198" s="5">
        <v>10</v>
      </c>
      <c r="Q1198" s="4" t="str">
        <f>TEXT(financials[[#This Row],[Date]],"MMMM")</f>
        <v>October</v>
      </c>
      <c r="R1198" s="5" t="str">
        <f>_xlfn.SWITCH(financials[[#This Row],[Month Name]],"January","Winter","February","Winter","March","Spring","April","Spring","May","Spring","June","Summer","July","Summer","August","Summer","September","Fall","October","Fall","November","Fall","December","Winter")</f>
        <v>Fall</v>
      </c>
      <c r="S1198" s="13" t="s">
        <v>14</v>
      </c>
    </row>
    <row r="1199" spans="2:19" x14ac:dyDescent="0.25">
      <c r="B1199" s="14" t="s">
        <v>8</v>
      </c>
      <c r="C1199" s="1" t="s">
        <v>16</v>
      </c>
      <c r="D1199" s="4" t="s">
        <v>29</v>
      </c>
      <c r="E1199" s="4" t="s">
        <v>36</v>
      </c>
      <c r="F1199" s="11">
        <v>384</v>
      </c>
      <c r="G1199" s="9">
        <v>120</v>
      </c>
      <c r="H1199" s="9">
        <v>15</v>
      </c>
      <c r="I1199" s="9">
        <v>5760</v>
      </c>
      <c r="J1199" s="9">
        <v>633.59999999999991</v>
      </c>
      <c r="K1199" s="9">
        <v>5126.3999999999996</v>
      </c>
      <c r="L1199" s="9">
        <v>3840</v>
      </c>
      <c r="M1199" s="9">
        <v>1286.3999999999999</v>
      </c>
      <c r="N1199" s="26">
        <f>financials[[#This Row],[Profit]]/financials[[#This Row],[ Sales]]</f>
        <v>0.25093632958801498</v>
      </c>
      <c r="O1199" s="7">
        <v>41640</v>
      </c>
      <c r="P1199" s="5">
        <v>1</v>
      </c>
      <c r="Q1199" s="4" t="str">
        <f>TEXT(financials[[#This Row],[Date]],"MMMM")</f>
        <v>January</v>
      </c>
      <c r="R1199" s="5" t="str">
        <f>_xlfn.SWITCH(financials[[#This Row],[Month Name]],"January","Winter","February","Winter","March","Spring","April","Spring","May","Spring","June","Summer","July","Summer","August","Summer","September","Fall","October","Fall","November","Fall","December","Winter")</f>
        <v>Winter</v>
      </c>
      <c r="S1199" s="13" t="s">
        <v>15</v>
      </c>
    </row>
    <row r="1200" spans="2:19" x14ac:dyDescent="0.25">
      <c r="B1200" s="14" t="s">
        <v>11</v>
      </c>
      <c r="C1200" s="1" t="s">
        <v>19</v>
      </c>
      <c r="D1200" s="4" t="s">
        <v>29</v>
      </c>
      <c r="E1200" s="4" t="s">
        <v>36</v>
      </c>
      <c r="F1200" s="11">
        <v>472</v>
      </c>
      <c r="G1200" s="9">
        <v>120</v>
      </c>
      <c r="H1200" s="9">
        <v>12</v>
      </c>
      <c r="I1200" s="9">
        <v>5664</v>
      </c>
      <c r="J1200" s="9">
        <v>623.04</v>
      </c>
      <c r="K1200" s="9">
        <v>5040.96</v>
      </c>
      <c r="L1200" s="9">
        <v>1416</v>
      </c>
      <c r="M1200" s="9">
        <v>3624.96</v>
      </c>
      <c r="N1200" s="26">
        <f>financials[[#This Row],[Profit]]/financials[[#This Row],[ Sales]]</f>
        <v>0.7191011235955056</v>
      </c>
      <c r="O1200" s="7">
        <v>41913</v>
      </c>
      <c r="P1200" s="5">
        <v>10</v>
      </c>
      <c r="Q1200" s="4" t="str">
        <f>TEXT(financials[[#This Row],[Date]],"MMMM")</f>
        <v>October</v>
      </c>
      <c r="R1200" s="5" t="str">
        <f>_xlfn.SWITCH(financials[[#This Row],[Month Name]],"January","Winter","February","Winter","March","Spring","April","Spring","May","Spring","June","Summer","July","Summer","August","Summer","September","Fall","October","Fall","November","Fall","December","Winter")</f>
        <v>Fall</v>
      </c>
      <c r="S1200" s="13" t="s">
        <v>15</v>
      </c>
    </row>
    <row r="1201" spans="2:19" x14ac:dyDescent="0.25">
      <c r="B1201" s="14" t="s">
        <v>10</v>
      </c>
      <c r="C1201" s="1" t="s">
        <v>17</v>
      </c>
      <c r="D1201" s="4" t="s">
        <v>30</v>
      </c>
      <c r="E1201" s="4" t="s">
        <v>36</v>
      </c>
      <c r="F1201" s="11">
        <v>1579</v>
      </c>
      <c r="G1201" s="9">
        <v>250</v>
      </c>
      <c r="H1201" s="9">
        <v>7</v>
      </c>
      <c r="I1201" s="9">
        <v>11053</v>
      </c>
      <c r="J1201" s="9">
        <v>1215.83</v>
      </c>
      <c r="K1201" s="9">
        <v>9837.17</v>
      </c>
      <c r="L1201" s="9">
        <v>7895</v>
      </c>
      <c r="M1201" s="9">
        <v>1942.17</v>
      </c>
      <c r="N1201" s="26">
        <f>financials[[#This Row],[Profit]]/financials[[#This Row],[ Sales]]</f>
        <v>0.19743178170144463</v>
      </c>
      <c r="O1201" s="7">
        <v>41699</v>
      </c>
      <c r="P1201" s="5">
        <v>3</v>
      </c>
      <c r="Q1201" s="4" t="str">
        <f>TEXT(financials[[#This Row],[Date]],"MMMM")</f>
        <v>March</v>
      </c>
      <c r="R1201" s="5" t="str">
        <f>_xlfn.SWITCH(financials[[#This Row],[Month Name]],"January","Winter","February","Winter","March","Spring","April","Spring","May","Spring","June","Summer","July","Summer","August","Summer","September","Fall","October","Fall","November","Fall","December","Winter")</f>
        <v>Spring</v>
      </c>
      <c r="S1201" s="13" t="s">
        <v>15</v>
      </c>
    </row>
    <row r="1202" spans="2:19" x14ac:dyDescent="0.25">
      <c r="B1202" s="14" t="s">
        <v>11</v>
      </c>
      <c r="C1202" s="1" t="s">
        <v>20</v>
      </c>
      <c r="D1202" s="4" t="s">
        <v>30</v>
      </c>
      <c r="E1202" s="4" t="s">
        <v>36</v>
      </c>
      <c r="F1202" s="11">
        <v>1005</v>
      </c>
      <c r="G1202" s="9">
        <v>250</v>
      </c>
      <c r="H1202" s="9">
        <v>12</v>
      </c>
      <c r="I1202" s="9">
        <v>12060</v>
      </c>
      <c r="J1202" s="9">
        <v>1326.6</v>
      </c>
      <c r="K1202" s="9">
        <v>10733.4</v>
      </c>
      <c r="L1202" s="9">
        <v>3015</v>
      </c>
      <c r="M1202" s="9">
        <v>7718.4</v>
      </c>
      <c r="N1202" s="26">
        <f>financials[[#This Row],[Profit]]/financials[[#This Row],[ Sales]]</f>
        <v>0.7191011235955056</v>
      </c>
      <c r="O1202" s="7">
        <v>41518</v>
      </c>
      <c r="P1202" s="5">
        <v>9</v>
      </c>
      <c r="Q1202" s="4" t="str">
        <f>TEXT(financials[[#This Row],[Date]],"MMMM")</f>
        <v>September</v>
      </c>
      <c r="R1202" s="5" t="str">
        <f>_xlfn.SWITCH(financials[[#This Row],[Month Name]],"January","Winter","February","Winter","March","Spring","April","Spring","May","Spring","June","Summer","July","Summer","August","Summer","September","Fall","October","Fall","November","Fall","December","Winter")</f>
        <v>Fall</v>
      </c>
      <c r="S1202" s="13" t="s">
        <v>14</v>
      </c>
    </row>
    <row r="1203" spans="2:19" x14ac:dyDescent="0.25">
      <c r="B1203" s="14" t="s">
        <v>8</v>
      </c>
      <c r="C1203" s="1" t="s">
        <v>17</v>
      </c>
      <c r="D1203" s="4" t="s">
        <v>31</v>
      </c>
      <c r="E1203" s="4" t="s">
        <v>36</v>
      </c>
      <c r="F1203" s="11">
        <v>3199.5</v>
      </c>
      <c r="G1203" s="9">
        <v>260</v>
      </c>
      <c r="H1203" s="9">
        <v>15</v>
      </c>
      <c r="I1203" s="9">
        <v>47992.5</v>
      </c>
      <c r="J1203" s="9">
        <v>5279.1749999999993</v>
      </c>
      <c r="K1203" s="9">
        <v>42713.324999999997</v>
      </c>
      <c r="L1203" s="9">
        <v>31995</v>
      </c>
      <c r="M1203" s="9">
        <v>10718.324999999999</v>
      </c>
      <c r="N1203" s="26">
        <f>financials[[#This Row],[Profit]]/financials[[#This Row],[ Sales]]</f>
        <v>0.25093632958801498</v>
      </c>
      <c r="O1203" s="7">
        <v>41821</v>
      </c>
      <c r="P1203" s="5">
        <v>7</v>
      </c>
      <c r="Q1203" s="4" t="str">
        <f>TEXT(financials[[#This Row],[Date]],"MMMM")</f>
        <v>July</v>
      </c>
      <c r="R1203" s="5" t="str">
        <f>_xlfn.SWITCH(financials[[#This Row],[Month Name]],"January","Winter","February","Winter","March","Spring","April","Spring","May","Spring","June","Summer","July","Summer","August","Summer","September","Fall","October","Fall","November","Fall","December","Winter")</f>
        <v>Summer</v>
      </c>
      <c r="S1203" s="13" t="s">
        <v>15</v>
      </c>
    </row>
    <row r="1204" spans="2:19" x14ac:dyDescent="0.25">
      <c r="B1204" s="14" t="s">
        <v>11</v>
      </c>
      <c r="C1204" s="1" t="s">
        <v>19</v>
      </c>
      <c r="D1204" s="4" t="s">
        <v>31</v>
      </c>
      <c r="E1204" s="4" t="s">
        <v>36</v>
      </c>
      <c r="F1204" s="11">
        <v>472</v>
      </c>
      <c r="G1204" s="9">
        <v>260</v>
      </c>
      <c r="H1204" s="9">
        <v>12</v>
      </c>
      <c r="I1204" s="9">
        <v>5664</v>
      </c>
      <c r="J1204" s="9">
        <v>623.04</v>
      </c>
      <c r="K1204" s="9">
        <v>5040.96</v>
      </c>
      <c r="L1204" s="9">
        <v>1416</v>
      </c>
      <c r="M1204" s="9">
        <v>3624.96</v>
      </c>
      <c r="N1204" s="26">
        <f>financials[[#This Row],[Profit]]/financials[[#This Row],[ Sales]]</f>
        <v>0.7191011235955056</v>
      </c>
      <c r="O1204" s="7">
        <v>41913</v>
      </c>
      <c r="P1204" s="5">
        <v>10</v>
      </c>
      <c r="Q1204" s="4" t="str">
        <f>TEXT(financials[[#This Row],[Date]],"MMMM")</f>
        <v>October</v>
      </c>
      <c r="R1204" s="5" t="str">
        <f>_xlfn.SWITCH(financials[[#This Row],[Month Name]],"January","Winter","February","Winter","March","Spring","April","Spring","May","Spring","June","Summer","July","Summer","August","Summer","September","Fall","October","Fall","November","Fall","December","Winter")</f>
        <v>Fall</v>
      </c>
      <c r="S1204" s="13" t="s">
        <v>15</v>
      </c>
    </row>
    <row r="1205" spans="2:19" x14ac:dyDescent="0.25">
      <c r="B1205" s="14" t="s">
        <v>11</v>
      </c>
      <c r="C1205" s="1" t="s">
        <v>16</v>
      </c>
      <c r="D1205" s="4" t="s">
        <v>26</v>
      </c>
      <c r="E1205" s="4" t="s">
        <v>36</v>
      </c>
      <c r="F1205" s="11">
        <v>1937</v>
      </c>
      <c r="G1205" s="9">
        <v>3</v>
      </c>
      <c r="H1205" s="9">
        <v>12</v>
      </c>
      <c r="I1205" s="9">
        <v>23244</v>
      </c>
      <c r="J1205" s="9">
        <v>2556.84</v>
      </c>
      <c r="K1205" s="9">
        <v>20687.16</v>
      </c>
      <c r="L1205" s="9">
        <v>5811</v>
      </c>
      <c r="M1205" s="9">
        <v>14876.16</v>
      </c>
      <c r="N1205" s="26">
        <f>financials[[#This Row],[Profit]]/financials[[#This Row],[ Sales]]</f>
        <v>0.7191011235955056</v>
      </c>
      <c r="O1205" s="7">
        <v>41671</v>
      </c>
      <c r="P1205" s="5">
        <v>2</v>
      </c>
      <c r="Q1205" s="4" t="str">
        <f>TEXT(financials[[#This Row],[Date]],"MMMM")</f>
        <v>February</v>
      </c>
      <c r="R1205" s="5" t="str">
        <f>_xlfn.SWITCH(financials[[#This Row],[Month Name]],"January","Winter","February","Winter","March","Spring","April","Spring","May","Spring","June","Summer","July","Summer","August","Summer","September","Fall","October","Fall","November","Fall","December","Winter")</f>
        <v>Winter</v>
      </c>
      <c r="S1205" s="13" t="s">
        <v>15</v>
      </c>
    </row>
    <row r="1206" spans="2:19" x14ac:dyDescent="0.25">
      <c r="B1206" s="14" t="s">
        <v>10</v>
      </c>
      <c r="C1206" s="1" t="s">
        <v>19</v>
      </c>
      <c r="D1206" s="4" t="s">
        <v>26</v>
      </c>
      <c r="E1206" s="4" t="s">
        <v>36</v>
      </c>
      <c r="F1206" s="11">
        <v>792</v>
      </c>
      <c r="G1206" s="9">
        <v>3</v>
      </c>
      <c r="H1206" s="9">
        <v>350</v>
      </c>
      <c r="I1206" s="9">
        <v>277200</v>
      </c>
      <c r="J1206" s="9">
        <v>30492</v>
      </c>
      <c r="K1206" s="9">
        <v>246708</v>
      </c>
      <c r="L1206" s="9">
        <v>205920</v>
      </c>
      <c r="M1206" s="9">
        <v>40788</v>
      </c>
      <c r="N1206" s="26">
        <f>financials[[#This Row],[Profit]]/financials[[#This Row],[ Sales]]</f>
        <v>0.1653290529695024</v>
      </c>
      <c r="O1206" s="7">
        <v>41699</v>
      </c>
      <c r="P1206" s="5">
        <v>3</v>
      </c>
      <c r="Q1206" s="4" t="str">
        <f>TEXT(financials[[#This Row],[Date]],"MMMM")</f>
        <v>March</v>
      </c>
      <c r="R1206" s="5" t="str">
        <f>_xlfn.SWITCH(financials[[#This Row],[Month Name]],"January","Winter","February","Winter","March","Spring","April","Spring","May","Spring","June","Summer","July","Summer","August","Summer","September","Fall","October","Fall","November","Fall","December","Winter")</f>
        <v>Spring</v>
      </c>
      <c r="S1206" s="13" t="s">
        <v>15</v>
      </c>
    </row>
    <row r="1207" spans="2:19" x14ac:dyDescent="0.25">
      <c r="B1207" s="14" t="s">
        <v>7</v>
      </c>
      <c r="C1207" s="1" t="s">
        <v>19</v>
      </c>
      <c r="D1207" s="4" t="s">
        <v>26</v>
      </c>
      <c r="E1207" s="4" t="s">
        <v>36</v>
      </c>
      <c r="F1207" s="11">
        <v>2811</v>
      </c>
      <c r="G1207" s="9">
        <v>3</v>
      </c>
      <c r="H1207" s="9">
        <v>300</v>
      </c>
      <c r="I1207" s="9">
        <v>843300</v>
      </c>
      <c r="J1207" s="9">
        <v>92763</v>
      </c>
      <c r="K1207" s="9">
        <v>750537</v>
      </c>
      <c r="L1207" s="9">
        <v>702750</v>
      </c>
      <c r="M1207" s="9">
        <v>47787</v>
      </c>
      <c r="N1207" s="26">
        <f>financials[[#This Row],[Profit]]/financials[[#This Row],[ Sales]]</f>
        <v>6.3670411985018729E-2</v>
      </c>
      <c r="O1207" s="7">
        <v>41821</v>
      </c>
      <c r="P1207" s="5">
        <v>7</v>
      </c>
      <c r="Q1207" s="4" t="str">
        <f>TEXT(financials[[#This Row],[Date]],"MMMM")</f>
        <v>July</v>
      </c>
      <c r="R1207" s="5" t="str">
        <f>_xlfn.SWITCH(financials[[#This Row],[Month Name]],"January","Winter","February","Winter","March","Spring","April","Spring","May","Spring","June","Summer","July","Summer","August","Summer","September","Fall","October","Fall","November","Fall","December","Winter")</f>
        <v>Summer</v>
      </c>
      <c r="S1207" s="13" t="s">
        <v>15</v>
      </c>
    </row>
    <row r="1208" spans="2:19" x14ac:dyDescent="0.25">
      <c r="B1208" s="14" t="s">
        <v>9</v>
      </c>
      <c r="C1208" s="1" t="s">
        <v>18</v>
      </c>
      <c r="D1208" s="4" t="s">
        <v>26</v>
      </c>
      <c r="E1208" s="4" t="s">
        <v>36</v>
      </c>
      <c r="F1208" s="11">
        <v>2441</v>
      </c>
      <c r="G1208" s="9">
        <v>3</v>
      </c>
      <c r="H1208" s="9">
        <v>125</v>
      </c>
      <c r="I1208" s="9">
        <v>305125</v>
      </c>
      <c r="J1208" s="9">
        <v>33563.75</v>
      </c>
      <c r="K1208" s="9">
        <v>271561.25</v>
      </c>
      <c r="L1208" s="9">
        <v>292920</v>
      </c>
      <c r="M1208" s="9">
        <v>-21358.75</v>
      </c>
      <c r="N1208" s="26">
        <f>financials[[#This Row],[Profit]]/financials[[#This Row],[ Sales]]</f>
        <v>-7.8651685393258425E-2</v>
      </c>
      <c r="O1208" s="7">
        <v>41913</v>
      </c>
      <c r="P1208" s="5">
        <v>10</v>
      </c>
      <c r="Q1208" s="4" t="str">
        <f>TEXT(financials[[#This Row],[Date]],"MMMM")</f>
        <v>October</v>
      </c>
      <c r="R1208" s="5" t="str">
        <f>_xlfn.SWITCH(financials[[#This Row],[Month Name]],"January","Winter","February","Winter","March","Spring","April","Spring","May","Spring","June","Summer","July","Summer","August","Summer","September","Fall","October","Fall","November","Fall","December","Winter")</f>
        <v>Fall</v>
      </c>
      <c r="S1208" s="13" t="s">
        <v>15</v>
      </c>
    </row>
    <row r="1209" spans="2:19" x14ac:dyDescent="0.25">
      <c r="B1209" s="14" t="s">
        <v>8</v>
      </c>
      <c r="C1209" s="1" t="s">
        <v>16</v>
      </c>
      <c r="D1209" s="4" t="s">
        <v>26</v>
      </c>
      <c r="E1209" s="4" t="s">
        <v>36</v>
      </c>
      <c r="F1209" s="11">
        <v>1560</v>
      </c>
      <c r="G1209" s="9">
        <v>3</v>
      </c>
      <c r="H1209" s="9">
        <v>15</v>
      </c>
      <c r="I1209" s="9">
        <v>23400</v>
      </c>
      <c r="J1209" s="9">
        <v>2574</v>
      </c>
      <c r="K1209" s="9">
        <v>20826</v>
      </c>
      <c r="L1209" s="9">
        <v>15600</v>
      </c>
      <c r="M1209" s="9">
        <v>5226</v>
      </c>
      <c r="N1209" s="26">
        <f>financials[[#This Row],[Profit]]/financials[[#This Row],[ Sales]]</f>
        <v>0.25093632958801498</v>
      </c>
      <c r="O1209" s="7">
        <v>41579</v>
      </c>
      <c r="P1209" s="5">
        <v>11</v>
      </c>
      <c r="Q1209" s="4" t="str">
        <f>TEXT(financials[[#This Row],[Date]],"MMMM")</f>
        <v>November</v>
      </c>
      <c r="R1209" s="5" t="str">
        <f>_xlfn.SWITCH(financials[[#This Row],[Month Name]],"January","Winter","February","Winter","March","Spring","April","Spring","May","Spring","June","Summer","July","Summer","August","Summer","September","Fall","October","Fall","November","Fall","December","Winter")</f>
        <v>Fall</v>
      </c>
      <c r="S1209" s="13" t="s">
        <v>14</v>
      </c>
    </row>
    <row r="1210" spans="2:19" x14ac:dyDescent="0.25">
      <c r="B1210" s="14" t="s">
        <v>10</v>
      </c>
      <c r="C1210" s="1" t="s">
        <v>20</v>
      </c>
      <c r="D1210" s="4" t="s">
        <v>26</v>
      </c>
      <c r="E1210" s="4" t="s">
        <v>36</v>
      </c>
      <c r="F1210" s="11">
        <v>2706</v>
      </c>
      <c r="G1210" s="9">
        <v>3</v>
      </c>
      <c r="H1210" s="9">
        <v>7</v>
      </c>
      <c r="I1210" s="9">
        <v>18942</v>
      </c>
      <c r="J1210" s="9">
        <v>2083.62</v>
      </c>
      <c r="K1210" s="9">
        <v>16858.38</v>
      </c>
      <c r="L1210" s="9">
        <v>13530</v>
      </c>
      <c r="M1210" s="9">
        <v>3328.380000000001</v>
      </c>
      <c r="N1210" s="26">
        <f>financials[[#This Row],[Profit]]/financials[[#This Row],[ Sales]]</f>
        <v>0.19743178170144468</v>
      </c>
      <c r="O1210" s="7">
        <v>41579</v>
      </c>
      <c r="P1210" s="5">
        <v>11</v>
      </c>
      <c r="Q1210" s="4" t="str">
        <f>TEXT(financials[[#This Row],[Date]],"MMMM")</f>
        <v>November</v>
      </c>
      <c r="R1210" s="5" t="str">
        <f>_xlfn.SWITCH(financials[[#This Row],[Month Name]],"January","Winter","February","Winter","March","Spring","April","Spring","May","Spring","June","Summer","July","Summer","August","Summer","September","Fall","October","Fall","November","Fall","December","Winter")</f>
        <v>Fall</v>
      </c>
      <c r="S1210" s="13" t="s">
        <v>14</v>
      </c>
    </row>
    <row r="1211" spans="2:19" x14ac:dyDescent="0.25">
      <c r="B1211" s="14" t="s">
        <v>10</v>
      </c>
      <c r="C1211" s="1" t="s">
        <v>19</v>
      </c>
      <c r="D1211" s="4" t="s">
        <v>27</v>
      </c>
      <c r="E1211" s="4" t="s">
        <v>36</v>
      </c>
      <c r="F1211" s="11">
        <v>766</v>
      </c>
      <c r="G1211" s="9">
        <v>5</v>
      </c>
      <c r="H1211" s="9">
        <v>350</v>
      </c>
      <c r="I1211" s="9">
        <v>268100</v>
      </c>
      <c r="J1211" s="9">
        <v>29491</v>
      </c>
      <c r="K1211" s="9">
        <v>238609</v>
      </c>
      <c r="L1211" s="9">
        <v>199160</v>
      </c>
      <c r="M1211" s="9">
        <v>39449</v>
      </c>
      <c r="N1211" s="26">
        <f>financials[[#This Row],[Profit]]/financials[[#This Row],[ Sales]]</f>
        <v>0.1653290529695024</v>
      </c>
      <c r="O1211" s="7">
        <v>41640</v>
      </c>
      <c r="P1211" s="5">
        <v>1</v>
      </c>
      <c r="Q1211" s="4" t="str">
        <f>TEXT(financials[[#This Row],[Date]],"MMMM")</f>
        <v>January</v>
      </c>
      <c r="R1211" s="5" t="str">
        <f>_xlfn.SWITCH(financials[[#This Row],[Month Name]],"January","Winter","February","Winter","March","Spring","April","Spring","May","Spring","June","Summer","July","Summer","August","Summer","September","Fall","October","Fall","November","Fall","December","Winter")</f>
        <v>Winter</v>
      </c>
      <c r="S1211" s="13" t="s">
        <v>15</v>
      </c>
    </row>
    <row r="1212" spans="2:19" x14ac:dyDescent="0.25">
      <c r="B1212" s="14" t="s">
        <v>10</v>
      </c>
      <c r="C1212" s="1" t="s">
        <v>19</v>
      </c>
      <c r="D1212" s="4" t="s">
        <v>27</v>
      </c>
      <c r="E1212" s="4" t="s">
        <v>36</v>
      </c>
      <c r="F1212" s="11">
        <v>2992</v>
      </c>
      <c r="G1212" s="9">
        <v>5</v>
      </c>
      <c r="H1212" s="9">
        <v>20</v>
      </c>
      <c r="I1212" s="9">
        <v>59840</v>
      </c>
      <c r="J1212" s="9">
        <v>6582.4</v>
      </c>
      <c r="K1212" s="9">
        <v>53257.599999999999</v>
      </c>
      <c r="L1212" s="9">
        <v>29920</v>
      </c>
      <c r="M1212" s="9">
        <v>23337.599999999999</v>
      </c>
      <c r="N1212" s="26">
        <f>financials[[#This Row],[Profit]]/financials[[#This Row],[ Sales]]</f>
        <v>0.4382022471910112</v>
      </c>
      <c r="O1212" s="7">
        <v>41548</v>
      </c>
      <c r="P1212" s="5">
        <v>10</v>
      </c>
      <c r="Q1212" s="4" t="str">
        <f>TEXT(financials[[#This Row],[Date]],"MMMM")</f>
        <v>October</v>
      </c>
      <c r="R1212" s="5" t="str">
        <f>_xlfn.SWITCH(financials[[#This Row],[Month Name]],"January","Winter","February","Winter","March","Spring","April","Spring","May","Spring","June","Summer","July","Summer","August","Summer","September","Fall","October","Fall","November","Fall","December","Winter")</f>
        <v>Fall</v>
      </c>
      <c r="S1212" s="13" t="s">
        <v>14</v>
      </c>
    </row>
    <row r="1213" spans="2:19" x14ac:dyDescent="0.25">
      <c r="B1213" s="14" t="s">
        <v>8</v>
      </c>
      <c r="C1213" s="1" t="s">
        <v>20</v>
      </c>
      <c r="D1213" s="4" t="s">
        <v>27</v>
      </c>
      <c r="E1213" s="4" t="s">
        <v>36</v>
      </c>
      <c r="F1213" s="11">
        <v>2157</v>
      </c>
      <c r="G1213" s="9">
        <v>5</v>
      </c>
      <c r="H1213" s="9">
        <v>15</v>
      </c>
      <c r="I1213" s="9">
        <v>32355</v>
      </c>
      <c r="J1213" s="9">
        <v>3559.05</v>
      </c>
      <c r="K1213" s="9">
        <v>28795.95</v>
      </c>
      <c r="L1213" s="9">
        <v>21570</v>
      </c>
      <c r="M1213" s="9">
        <v>7225.9500000000007</v>
      </c>
      <c r="N1213" s="26">
        <f>financials[[#This Row],[Profit]]/financials[[#This Row],[ Sales]]</f>
        <v>0.25093632958801498</v>
      </c>
      <c r="O1213" s="7">
        <v>41974</v>
      </c>
      <c r="P1213" s="5">
        <v>12</v>
      </c>
      <c r="Q1213" s="4" t="str">
        <f>TEXT(financials[[#This Row],[Date]],"MMMM")</f>
        <v>December</v>
      </c>
      <c r="R1213" s="5" t="str">
        <f>_xlfn.SWITCH(financials[[#This Row],[Month Name]],"January","Winter","February","Winter","March","Spring","April","Spring","May","Spring","June","Summer","July","Summer","August","Summer","September","Fall","October","Fall","November","Fall","December","Winter")</f>
        <v>Winter</v>
      </c>
      <c r="S1213" s="13" t="s">
        <v>15</v>
      </c>
    </row>
    <row r="1214" spans="2:19" x14ac:dyDescent="0.25">
      <c r="B1214" s="14" t="s">
        <v>7</v>
      </c>
      <c r="C1214" s="1" t="s">
        <v>16</v>
      </c>
      <c r="D1214" s="4" t="s">
        <v>28</v>
      </c>
      <c r="E1214" s="4" t="s">
        <v>36</v>
      </c>
      <c r="F1214" s="11">
        <v>873</v>
      </c>
      <c r="G1214" s="9">
        <v>10</v>
      </c>
      <c r="H1214" s="9">
        <v>300</v>
      </c>
      <c r="I1214" s="9">
        <v>261900</v>
      </c>
      <c r="J1214" s="9">
        <v>28809</v>
      </c>
      <c r="K1214" s="9">
        <v>233091</v>
      </c>
      <c r="L1214" s="9">
        <v>218250</v>
      </c>
      <c r="M1214" s="9">
        <v>14841</v>
      </c>
      <c r="N1214" s="26">
        <f>financials[[#This Row],[Profit]]/financials[[#This Row],[ Sales]]</f>
        <v>6.3670411985018729E-2</v>
      </c>
      <c r="O1214" s="7">
        <v>41640</v>
      </c>
      <c r="P1214" s="5">
        <v>1</v>
      </c>
      <c r="Q1214" s="4" t="str">
        <f>TEXT(financials[[#This Row],[Date]],"MMMM")</f>
        <v>January</v>
      </c>
      <c r="R1214" s="5" t="str">
        <f>_xlfn.SWITCH(financials[[#This Row],[Month Name]],"January","Winter","February","Winter","March","Spring","April","Spring","May","Spring","June","Summer","July","Summer","August","Summer","September","Fall","October","Fall","November","Fall","December","Winter")</f>
        <v>Winter</v>
      </c>
      <c r="S1214" s="13" t="s">
        <v>15</v>
      </c>
    </row>
    <row r="1215" spans="2:19" x14ac:dyDescent="0.25">
      <c r="B1215" s="14" t="s">
        <v>10</v>
      </c>
      <c r="C1215" s="1" t="s">
        <v>20</v>
      </c>
      <c r="D1215" s="4" t="s">
        <v>28</v>
      </c>
      <c r="E1215" s="4" t="s">
        <v>36</v>
      </c>
      <c r="F1215" s="11">
        <v>1122</v>
      </c>
      <c r="G1215" s="9">
        <v>10</v>
      </c>
      <c r="H1215" s="9">
        <v>20</v>
      </c>
      <c r="I1215" s="9">
        <v>22440</v>
      </c>
      <c r="J1215" s="9">
        <v>2468.4</v>
      </c>
      <c r="K1215" s="9">
        <v>19971.599999999999</v>
      </c>
      <c r="L1215" s="9">
        <v>11220</v>
      </c>
      <c r="M1215" s="9">
        <v>8751.5999999999985</v>
      </c>
      <c r="N1215" s="26">
        <f>financials[[#This Row],[Profit]]/financials[[#This Row],[ Sales]]</f>
        <v>0.4382022471910112</v>
      </c>
      <c r="O1215" s="7">
        <v>41699</v>
      </c>
      <c r="P1215" s="5">
        <v>3</v>
      </c>
      <c r="Q1215" s="4" t="str">
        <f>TEXT(financials[[#This Row],[Date]],"MMMM")</f>
        <v>March</v>
      </c>
      <c r="R1215" s="5" t="str">
        <f>_xlfn.SWITCH(financials[[#This Row],[Month Name]],"January","Winter","February","Winter","March","Spring","April","Spring","May","Spring","June","Summer","July","Summer","August","Summer","September","Fall","October","Fall","November","Fall","December","Winter")</f>
        <v>Spring</v>
      </c>
      <c r="S1215" s="13" t="s">
        <v>15</v>
      </c>
    </row>
    <row r="1216" spans="2:19" x14ac:dyDescent="0.25">
      <c r="B1216" s="14" t="s">
        <v>10</v>
      </c>
      <c r="C1216" s="1" t="s">
        <v>16</v>
      </c>
      <c r="D1216" s="4" t="s">
        <v>28</v>
      </c>
      <c r="E1216" s="4" t="s">
        <v>36</v>
      </c>
      <c r="F1216" s="11">
        <v>2104.5</v>
      </c>
      <c r="G1216" s="9">
        <v>10</v>
      </c>
      <c r="H1216" s="9">
        <v>350</v>
      </c>
      <c r="I1216" s="9">
        <v>736575</v>
      </c>
      <c r="J1216" s="9">
        <v>81023.25</v>
      </c>
      <c r="K1216" s="9">
        <v>655551.75</v>
      </c>
      <c r="L1216" s="9">
        <v>547170</v>
      </c>
      <c r="M1216" s="9">
        <v>108381.75</v>
      </c>
      <c r="N1216" s="26">
        <f>financials[[#This Row],[Profit]]/financials[[#This Row],[ Sales]]</f>
        <v>0.1653290529695024</v>
      </c>
      <c r="O1216" s="7">
        <v>41821</v>
      </c>
      <c r="P1216" s="5">
        <v>7</v>
      </c>
      <c r="Q1216" s="4" t="str">
        <f>TEXT(financials[[#This Row],[Date]],"MMMM")</f>
        <v>July</v>
      </c>
      <c r="R1216" s="5" t="str">
        <f>_xlfn.SWITCH(financials[[#This Row],[Month Name]],"January","Winter","February","Winter","March","Spring","April","Spring","May","Spring","June","Summer","July","Summer","August","Summer","September","Fall","October","Fall","November","Fall","December","Winter")</f>
        <v>Summer</v>
      </c>
      <c r="S1216" s="13" t="s">
        <v>15</v>
      </c>
    </row>
    <row r="1217" spans="2:19" x14ac:dyDescent="0.25">
      <c r="B1217" s="14" t="s">
        <v>11</v>
      </c>
      <c r="C1217" s="1" t="s">
        <v>16</v>
      </c>
      <c r="D1217" s="4" t="s">
        <v>28</v>
      </c>
      <c r="E1217" s="4" t="s">
        <v>36</v>
      </c>
      <c r="F1217" s="11">
        <v>4026</v>
      </c>
      <c r="G1217" s="9">
        <v>10</v>
      </c>
      <c r="H1217" s="9">
        <v>12</v>
      </c>
      <c r="I1217" s="9">
        <v>48312</v>
      </c>
      <c r="J1217" s="9">
        <v>5314.32</v>
      </c>
      <c r="K1217" s="9">
        <v>42997.68</v>
      </c>
      <c r="L1217" s="9">
        <v>12078</v>
      </c>
      <c r="M1217" s="9">
        <v>30919.68</v>
      </c>
      <c r="N1217" s="26">
        <f>financials[[#This Row],[Profit]]/financials[[#This Row],[ Sales]]</f>
        <v>0.7191011235955056</v>
      </c>
      <c r="O1217" s="7">
        <v>41821</v>
      </c>
      <c r="P1217" s="5">
        <v>7</v>
      </c>
      <c r="Q1217" s="4" t="str">
        <f>TEXT(financials[[#This Row],[Date]],"MMMM")</f>
        <v>July</v>
      </c>
      <c r="R1217" s="5" t="str">
        <f>_xlfn.SWITCH(financials[[#This Row],[Month Name]],"January","Winter","February","Winter","March","Spring","April","Spring","May","Spring","June","Summer","July","Summer","August","Summer","September","Fall","October","Fall","November","Fall","December","Winter")</f>
        <v>Summer</v>
      </c>
      <c r="S1217" s="13" t="s">
        <v>15</v>
      </c>
    </row>
    <row r="1218" spans="2:19" x14ac:dyDescent="0.25">
      <c r="B1218" s="14" t="s">
        <v>11</v>
      </c>
      <c r="C1218" s="1" t="s">
        <v>18</v>
      </c>
      <c r="D1218" s="4" t="s">
        <v>28</v>
      </c>
      <c r="E1218" s="4" t="s">
        <v>36</v>
      </c>
      <c r="F1218" s="11">
        <v>2425.5</v>
      </c>
      <c r="G1218" s="9">
        <v>10</v>
      </c>
      <c r="H1218" s="9">
        <v>12</v>
      </c>
      <c r="I1218" s="9">
        <v>29106</v>
      </c>
      <c r="J1218" s="9">
        <v>3201.66</v>
      </c>
      <c r="K1218" s="9">
        <v>25904.340000000004</v>
      </c>
      <c r="L1218" s="9">
        <v>7276.5</v>
      </c>
      <c r="M1218" s="9">
        <v>18627.840000000004</v>
      </c>
      <c r="N1218" s="26">
        <f>financials[[#This Row],[Profit]]/financials[[#This Row],[ Sales]]</f>
        <v>0.71910112359550571</v>
      </c>
      <c r="O1218" s="7">
        <v>41821</v>
      </c>
      <c r="P1218" s="5">
        <v>7</v>
      </c>
      <c r="Q1218" s="4" t="str">
        <f>TEXT(financials[[#This Row],[Date]],"MMMM")</f>
        <v>July</v>
      </c>
      <c r="R1218" s="5" t="str">
        <f>_xlfn.SWITCH(financials[[#This Row],[Month Name]],"January","Winter","February","Winter","March","Spring","April","Spring","May","Spring","June","Summer","July","Summer","August","Summer","September","Fall","October","Fall","November","Fall","December","Winter")</f>
        <v>Summer</v>
      </c>
      <c r="S1218" s="13" t="s">
        <v>15</v>
      </c>
    </row>
    <row r="1219" spans="2:19" x14ac:dyDescent="0.25">
      <c r="B1219" s="14" t="s">
        <v>10</v>
      </c>
      <c r="C1219" s="1" t="s">
        <v>16</v>
      </c>
      <c r="D1219" s="4" t="s">
        <v>28</v>
      </c>
      <c r="E1219" s="4" t="s">
        <v>36</v>
      </c>
      <c r="F1219" s="11">
        <v>2394</v>
      </c>
      <c r="G1219" s="9">
        <v>10</v>
      </c>
      <c r="H1219" s="9">
        <v>20</v>
      </c>
      <c r="I1219" s="9">
        <v>47880</v>
      </c>
      <c r="J1219" s="9">
        <v>5266.8</v>
      </c>
      <c r="K1219" s="9">
        <v>42613.2</v>
      </c>
      <c r="L1219" s="9">
        <v>23940</v>
      </c>
      <c r="M1219" s="9">
        <v>18673.199999999997</v>
      </c>
      <c r="N1219" s="26">
        <f>financials[[#This Row],[Profit]]/financials[[#This Row],[ Sales]]</f>
        <v>0.4382022471910112</v>
      </c>
      <c r="O1219" s="7">
        <v>41852</v>
      </c>
      <c r="P1219" s="5">
        <v>8</v>
      </c>
      <c r="Q1219" s="4" t="str">
        <f>TEXT(financials[[#This Row],[Date]],"MMMM")</f>
        <v>August</v>
      </c>
      <c r="R1219" s="5" t="str">
        <f>_xlfn.SWITCH(financials[[#This Row],[Month Name]],"January","Winter","February","Winter","March","Spring","April","Spring","May","Spring","June","Summer","July","Summer","August","Summer","September","Fall","October","Fall","November","Fall","December","Winter")</f>
        <v>Summer</v>
      </c>
      <c r="S1219" s="13" t="s">
        <v>15</v>
      </c>
    </row>
    <row r="1220" spans="2:19" x14ac:dyDescent="0.25">
      <c r="B1220" s="14" t="s">
        <v>8</v>
      </c>
      <c r="C1220" s="1" t="s">
        <v>20</v>
      </c>
      <c r="D1220" s="4" t="s">
        <v>28</v>
      </c>
      <c r="E1220" s="4" t="s">
        <v>36</v>
      </c>
      <c r="F1220" s="11">
        <v>1984</v>
      </c>
      <c r="G1220" s="9">
        <v>10</v>
      </c>
      <c r="H1220" s="9">
        <v>15</v>
      </c>
      <c r="I1220" s="9">
        <v>29760</v>
      </c>
      <c r="J1220" s="9">
        <v>3273.6</v>
      </c>
      <c r="K1220" s="9">
        <v>26486.400000000001</v>
      </c>
      <c r="L1220" s="9">
        <v>19840</v>
      </c>
      <c r="M1220" s="9">
        <v>6646.4000000000015</v>
      </c>
      <c r="N1220" s="26">
        <f>financials[[#This Row],[Profit]]/financials[[#This Row],[ Sales]]</f>
        <v>0.25093632958801504</v>
      </c>
      <c r="O1220" s="7">
        <v>41852</v>
      </c>
      <c r="P1220" s="5">
        <v>8</v>
      </c>
      <c r="Q1220" s="4" t="str">
        <f>TEXT(financials[[#This Row],[Date]],"MMMM")</f>
        <v>August</v>
      </c>
      <c r="R1220" s="5" t="str">
        <f>_xlfn.SWITCH(financials[[#This Row],[Month Name]],"January","Winter","February","Winter","March","Spring","April","Spring","May","Spring","June","Summer","July","Summer","August","Summer","September","Fall","October","Fall","November","Fall","December","Winter")</f>
        <v>Summer</v>
      </c>
      <c r="S1220" s="13" t="s">
        <v>15</v>
      </c>
    </row>
    <row r="1221" spans="2:19" x14ac:dyDescent="0.25">
      <c r="B1221" s="14" t="s">
        <v>9</v>
      </c>
      <c r="C1221" s="1" t="s">
        <v>18</v>
      </c>
      <c r="D1221" s="4" t="s">
        <v>28</v>
      </c>
      <c r="E1221" s="4" t="s">
        <v>36</v>
      </c>
      <c r="F1221" s="11">
        <v>2441</v>
      </c>
      <c r="G1221" s="9">
        <v>10</v>
      </c>
      <c r="H1221" s="9">
        <v>125</v>
      </c>
      <c r="I1221" s="9">
        <v>305125</v>
      </c>
      <c r="J1221" s="9">
        <v>33563.75</v>
      </c>
      <c r="K1221" s="9">
        <v>271561.25</v>
      </c>
      <c r="L1221" s="9">
        <v>292920</v>
      </c>
      <c r="M1221" s="9">
        <v>-21358.75</v>
      </c>
      <c r="N1221" s="26">
        <f>financials[[#This Row],[Profit]]/financials[[#This Row],[ Sales]]</f>
        <v>-7.8651685393258425E-2</v>
      </c>
      <c r="O1221" s="7">
        <v>41913</v>
      </c>
      <c r="P1221" s="5">
        <v>10</v>
      </c>
      <c r="Q1221" s="4" t="str">
        <f>TEXT(financials[[#This Row],[Date]],"MMMM")</f>
        <v>October</v>
      </c>
      <c r="R1221" s="5" t="str">
        <f>_xlfn.SWITCH(financials[[#This Row],[Month Name]],"January","Winter","February","Winter","March","Spring","April","Spring","May","Spring","June","Summer","July","Summer","August","Summer","September","Fall","October","Fall","November","Fall","December","Winter")</f>
        <v>Fall</v>
      </c>
      <c r="S1221" s="13" t="s">
        <v>15</v>
      </c>
    </row>
    <row r="1222" spans="2:19" x14ac:dyDescent="0.25">
      <c r="B1222" s="14" t="s">
        <v>10</v>
      </c>
      <c r="C1222" s="1" t="s">
        <v>19</v>
      </c>
      <c r="D1222" s="4" t="s">
        <v>28</v>
      </c>
      <c r="E1222" s="4" t="s">
        <v>36</v>
      </c>
      <c r="F1222" s="11">
        <v>2992</v>
      </c>
      <c r="G1222" s="9">
        <v>10</v>
      </c>
      <c r="H1222" s="9">
        <v>20</v>
      </c>
      <c r="I1222" s="9">
        <v>59840</v>
      </c>
      <c r="J1222" s="9">
        <v>6582.4</v>
      </c>
      <c r="K1222" s="9">
        <v>53257.599999999999</v>
      </c>
      <c r="L1222" s="9">
        <v>29920</v>
      </c>
      <c r="M1222" s="9">
        <v>23337.599999999999</v>
      </c>
      <c r="N1222" s="26">
        <f>financials[[#This Row],[Profit]]/financials[[#This Row],[ Sales]]</f>
        <v>0.4382022471910112</v>
      </c>
      <c r="O1222" s="7">
        <v>41548</v>
      </c>
      <c r="P1222" s="5">
        <v>10</v>
      </c>
      <c r="Q1222" s="4" t="str">
        <f>TEXT(financials[[#This Row],[Date]],"MMMM")</f>
        <v>October</v>
      </c>
      <c r="R1222" s="5" t="str">
        <f>_xlfn.SWITCH(financials[[#This Row],[Month Name]],"January","Winter","February","Winter","March","Spring","April","Spring","May","Spring","June","Summer","July","Summer","August","Summer","September","Fall","October","Fall","November","Fall","December","Winter")</f>
        <v>Fall</v>
      </c>
      <c r="S1222" s="13" t="s">
        <v>14</v>
      </c>
    </row>
    <row r="1223" spans="2:19" x14ac:dyDescent="0.25">
      <c r="B1223" s="14" t="s">
        <v>7</v>
      </c>
      <c r="C1223" s="1" t="s">
        <v>16</v>
      </c>
      <c r="D1223" s="4" t="s">
        <v>28</v>
      </c>
      <c r="E1223" s="4" t="s">
        <v>36</v>
      </c>
      <c r="F1223" s="11">
        <v>1366</v>
      </c>
      <c r="G1223" s="9">
        <v>10</v>
      </c>
      <c r="H1223" s="9">
        <v>300</v>
      </c>
      <c r="I1223" s="9">
        <v>409800</v>
      </c>
      <c r="J1223" s="9">
        <v>45078</v>
      </c>
      <c r="K1223" s="9">
        <v>364722</v>
      </c>
      <c r="L1223" s="9">
        <v>341500</v>
      </c>
      <c r="M1223" s="9">
        <v>23222</v>
      </c>
      <c r="N1223" s="26">
        <f>financials[[#This Row],[Profit]]/financials[[#This Row],[ Sales]]</f>
        <v>6.3670411985018729E-2</v>
      </c>
      <c r="O1223" s="7">
        <v>41944</v>
      </c>
      <c r="P1223" s="5">
        <v>11</v>
      </c>
      <c r="Q1223" s="4" t="str">
        <f>TEXT(financials[[#This Row],[Date]],"MMMM")</f>
        <v>November</v>
      </c>
      <c r="R1223" s="5" t="str">
        <f>_xlfn.SWITCH(financials[[#This Row],[Month Name]],"January","Winter","February","Winter","March","Spring","April","Spring","May","Spring","June","Summer","July","Summer","August","Summer","September","Fall","October","Fall","November","Fall","December","Winter")</f>
        <v>Fall</v>
      </c>
      <c r="S1223" s="13" t="s">
        <v>15</v>
      </c>
    </row>
    <row r="1224" spans="2:19" x14ac:dyDescent="0.25">
      <c r="B1224" s="14" t="s">
        <v>10</v>
      </c>
      <c r="C1224" s="1" t="s">
        <v>18</v>
      </c>
      <c r="D1224" s="4" t="s">
        <v>29</v>
      </c>
      <c r="E1224" s="4" t="s">
        <v>36</v>
      </c>
      <c r="F1224" s="11">
        <v>2805</v>
      </c>
      <c r="G1224" s="9">
        <v>120</v>
      </c>
      <c r="H1224" s="9">
        <v>20</v>
      </c>
      <c r="I1224" s="9">
        <v>56100</v>
      </c>
      <c r="J1224" s="9">
        <v>6171</v>
      </c>
      <c r="K1224" s="9">
        <v>49929</v>
      </c>
      <c r="L1224" s="9">
        <v>28050</v>
      </c>
      <c r="M1224" s="9">
        <v>21879</v>
      </c>
      <c r="N1224" s="26">
        <f>financials[[#This Row],[Profit]]/financials[[#This Row],[ Sales]]</f>
        <v>0.43820224719101125</v>
      </c>
      <c r="O1224" s="7">
        <v>41518</v>
      </c>
      <c r="P1224" s="5">
        <v>9</v>
      </c>
      <c r="Q1224" s="4" t="str">
        <f>TEXT(financials[[#This Row],[Date]],"MMMM")</f>
        <v>September</v>
      </c>
      <c r="R1224" s="5" t="str">
        <f>_xlfn.SWITCH(financials[[#This Row],[Month Name]],"January","Winter","February","Winter","March","Spring","April","Spring","May","Spring","June","Summer","July","Summer","August","Summer","September","Fall","October","Fall","November","Fall","December","Winter")</f>
        <v>Fall</v>
      </c>
      <c r="S1224" s="13" t="s">
        <v>14</v>
      </c>
    </row>
    <row r="1225" spans="2:19" x14ac:dyDescent="0.25">
      <c r="B1225" s="14" t="s">
        <v>8</v>
      </c>
      <c r="C1225" s="1" t="s">
        <v>20</v>
      </c>
      <c r="D1225" s="4" t="s">
        <v>29</v>
      </c>
      <c r="E1225" s="4" t="s">
        <v>36</v>
      </c>
      <c r="F1225" s="11">
        <v>655</v>
      </c>
      <c r="G1225" s="9">
        <v>120</v>
      </c>
      <c r="H1225" s="9">
        <v>15</v>
      </c>
      <c r="I1225" s="9">
        <v>9825</v>
      </c>
      <c r="J1225" s="9">
        <v>1080.75</v>
      </c>
      <c r="K1225" s="9">
        <v>8744.25</v>
      </c>
      <c r="L1225" s="9">
        <v>6550</v>
      </c>
      <c r="M1225" s="9">
        <v>2194.25</v>
      </c>
      <c r="N1225" s="26">
        <f>financials[[#This Row],[Profit]]/financials[[#This Row],[ Sales]]</f>
        <v>0.25093632958801498</v>
      </c>
      <c r="O1225" s="7">
        <v>41518</v>
      </c>
      <c r="P1225" s="5">
        <v>9</v>
      </c>
      <c r="Q1225" s="4" t="str">
        <f>TEXT(financials[[#This Row],[Date]],"MMMM")</f>
        <v>September</v>
      </c>
      <c r="R1225" s="5" t="str">
        <f>_xlfn.SWITCH(financials[[#This Row],[Month Name]],"January","Winter","February","Winter","March","Spring","April","Spring","May","Spring","June","Summer","July","Summer","August","Summer","September","Fall","October","Fall","November","Fall","December","Winter")</f>
        <v>Fall</v>
      </c>
      <c r="S1225" s="13" t="s">
        <v>14</v>
      </c>
    </row>
    <row r="1226" spans="2:19" x14ac:dyDescent="0.25">
      <c r="B1226" s="14" t="s">
        <v>10</v>
      </c>
      <c r="C1226" s="1" t="s">
        <v>20</v>
      </c>
      <c r="D1226" s="4" t="s">
        <v>29</v>
      </c>
      <c r="E1226" s="4" t="s">
        <v>36</v>
      </c>
      <c r="F1226" s="11">
        <v>344</v>
      </c>
      <c r="G1226" s="9">
        <v>120</v>
      </c>
      <c r="H1226" s="9">
        <v>350</v>
      </c>
      <c r="I1226" s="9">
        <v>120400</v>
      </c>
      <c r="J1226" s="9">
        <v>13244</v>
      </c>
      <c r="K1226" s="9">
        <v>107156</v>
      </c>
      <c r="L1226" s="9">
        <v>89440</v>
      </c>
      <c r="M1226" s="9">
        <v>17716</v>
      </c>
      <c r="N1226" s="26">
        <f>financials[[#This Row],[Profit]]/financials[[#This Row],[ Sales]]</f>
        <v>0.1653290529695024</v>
      </c>
      <c r="O1226" s="7">
        <v>41548</v>
      </c>
      <c r="P1226" s="5">
        <v>10</v>
      </c>
      <c r="Q1226" s="4" t="str">
        <f>TEXT(financials[[#This Row],[Date]],"MMMM")</f>
        <v>October</v>
      </c>
      <c r="R1226" s="5" t="str">
        <f>_xlfn.SWITCH(financials[[#This Row],[Month Name]],"January","Winter","February","Winter","March","Spring","April","Spring","May","Spring","June","Summer","July","Summer","August","Summer","September","Fall","October","Fall","November","Fall","December","Winter")</f>
        <v>Fall</v>
      </c>
      <c r="S1226" s="13" t="s">
        <v>14</v>
      </c>
    </row>
    <row r="1227" spans="2:19" x14ac:dyDescent="0.25">
      <c r="B1227" s="14" t="s">
        <v>10</v>
      </c>
      <c r="C1227" s="1" t="s">
        <v>16</v>
      </c>
      <c r="D1227" s="4" t="s">
        <v>29</v>
      </c>
      <c r="E1227" s="4" t="s">
        <v>36</v>
      </c>
      <c r="F1227" s="11">
        <v>1808</v>
      </c>
      <c r="G1227" s="9">
        <v>120</v>
      </c>
      <c r="H1227" s="9">
        <v>7</v>
      </c>
      <c r="I1227" s="9">
        <v>12656</v>
      </c>
      <c r="J1227" s="9">
        <v>1392.16</v>
      </c>
      <c r="K1227" s="9">
        <v>11263.84</v>
      </c>
      <c r="L1227" s="9">
        <v>9040</v>
      </c>
      <c r="M1227" s="9">
        <v>2223.84</v>
      </c>
      <c r="N1227" s="26">
        <f>financials[[#This Row],[Profit]]/financials[[#This Row],[ Sales]]</f>
        <v>0.19743178170144463</v>
      </c>
      <c r="O1227" s="7">
        <v>41944</v>
      </c>
      <c r="P1227" s="5">
        <v>11</v>
      </c>
      <c r="Q1227" s="4" t="str">
        <f>TEXT(financials[[#This Row],[Date]],"MMMM")</f>
        <v>November</v>
      </c>
      <c r="R1227" s="5" t="str">
        <f>_xlfn.SWITCH(financials[[#This Row],[Month Name]],"January","Winter","February","Winter","March","Spring","April","Spring","May","Spring","June","Summer","July","Summer","August","Summer","September","Fall","October","Fall","November","Fall","December","Winter")</f>
        <v>Fall</v>
      </c>
      <c r="S1227" s="13" t="s">
        <v>15</v>
      </c>
    </row>
    <row r="1228" spans="2:19" x14ac:dyDescent="0.25">
      <c r="B1228" s="14" t="s">
        <v>11</v>
      </c>
      <c r="C1228" s="1" t="s">
        <v>18</v>
      </c>
      <c r="D1228" s="4" t="s">
        <v>30</v>
      </c>
      <c r="E1228" s="4" t="s">
        <v>36</v>
      </c>
      <c r="F1228" s="11">
        <v>1734</v>
      </c>
      <c r="G1228" s="9">
        <v>250</v>
      </c>
      <c r="H1228" s="9">
        <v>12</v>
      </c>
      <c r="I1228" s="9">
        <v>20808</v>
      </c>
      <c r="J1228" s="9">
        <v>2288.88</v>
      </c>
      <c r="K1228" s="9">
        <v>18519.12</v>
      </c>
      <c r="L1228" s="9">
        <v>5202</v>
      </c>
      <c r="M1228" s="9">
        <v>13317.119999999999</v>
      </c>
      <c r="N1228" s="26">
        <f>financials[[#This Row],[Profit]]/financials[[#This Row],[ Sales]]</f>
        <v>0.7191011235955056</v>
      </c>
      <c r="O1228" s="7">
        <v>41640</v>
      </c>
      <c r="P1228" s="5">
        <v>1</v>
      </c>
      <c r="Q1228" s="4" t="str">
        <f>TEXT(financials[[#This Row],[Date]],"MMMM")</f>
        <v>January</v>
      </c>
      <c r="R1228" s="5" t="str">
        <f>_xlfn.SWITCH(financials[[#This Row],[Month Name]],"January","Winter","February","Winter","March","Spring","April","Spring","May","Spring","June","Summer","July","Summer","August","Summer","September","Fall","October","Fall","November","Fall","December","Winter")</f>
        <v>Winter</v>
      </c>
      <c r="S1228" s="13" t="s">
        <v>15</v>
      </c>
    </row>
    <row r="1229" spans="2:19" x14ac:dyDescent="0.25">
      <c r="B1229" s="14" t="s">
        <v>9</v>
      </c>
      <c r="C1229" s="1" t="s">
        <v>20</v>
      </c>
      <c r="D1229" s="4" t="s">
        <v>30</v>
      </c>
      <c r="E1229" s="4" t="s">
        <v>36</v>
      </c>
      <c r="F1229" s="11">
        <v>554</v>
      </c>
      <c r="G1229" s="9">
        <v>250</v>
      </c>
      <c r="H1229" s="9">
        <v>125</v>
      </c>
      <c r="I1229" s="9">
        <v>69250</v>
      </c>
      <c r="J1229" s="9">
        <v>7617.5</v>
      </c>
      <c r="K1229" s="9">
        <v>61632.5</v>
      </c>
      <c r="L1229" s="9">
        <v>66480</v>
      </c>
      <c r="M1229" s="9">
        <v>-4847.5</v>
      </c>
      <c r="N1229" s="26">
        <f>financials[[#This Row],[Profit]]/financials[[#This Row],[ Sales]]</f>
        <v>-7.8651685393258425E-2</v>
      </c>
      <c r="O1229" s="7">
        <v>41640</v>
      </c>
      <c r="P1229" s="5">
        <v>1</v>
      </c>
      <c r="Q1229" s="4" t="str">
        <f>TEXT(financials[[#This Row],[Date]],"MMMM")</f>
        <v>January</v>
      </c>
      <c r="R1229" s="5" t="str">
        <f>_xlfn.SWITCH(financials[[#This Row],[Month Name]],"January","Winter","February","Winter","March","Spring","April","Spring","May","Spring","June","Summer","July","Summer","August","Summer","September","Fall","October","Fall","November","Fall","December","Winter")</f>
        <v>Winter</v>
      </c>
      <c r="S1229" s="13" t="s">
        <v>15</v>
      </c>
    </row>
    <row r="1230" spans="2:19" x14ac:dyDescent="0.25">
      <c r="B1230" s="14" t="s">
        <v>10</v>
      </c>
      <c r="C1230" s="1" t="s">
        <v>16</v>
      </c>
      <c r="D1230" s="4" t="s">
        <v>30</v>
      </c>
      <c r="E1230" s="4" t="s">
        <v>36</v>
      </c>
      <c r="F1230" s="11">
        <v>2935</v>
      </c>
      <c r="G1230" s="9">
        <v>250</v>
      </c>
      <c r="H1230" s="9">
        <v>20</v>
      </c>
      <c r="I1230" s="9">
        <v>58700</v>
      </c>
      <c r="J1230" s="9">
        <v>6457</v>
      </c>
      <c r="K1230" s="9">
        <v>52243</v>
      </c>
      <c r="L1230" s="9">
        <v>29350</v>
      </c>
      <c r="M1230" s="9">
        <v>22893</v>
      </c>
      <c r="N1230" s="26">
        <f>financials[[#This Row],[Profit]]/financials[[#This Row],[ Sales]]</f>
        <v>0.43820224719101125</v>
      </c>
      <c r="O1230" s="7">
        <v>41579</v>
      </c>
      <c r="P1230" s="5">
        <v>11</v>
      </c>
      <c r="Q1230" s="4" t="str">
        <f>TEXT(financials[[#This Row],[Date]],"MMMM")</f>
        <v>November</v>
      </c>
      <c r="R1230" s="5" t="str">
        <f>_xlfn.SWITCH(financials[[#This Row],[Month Name]],"January","Winter","February","Winter","March","Spring","April","Spring","May","Spring","June","Summer","July","Summer","August","Summer","September","Fall","October","Fall","November","Fall","December","Winter")</f>
        <v>Fall</v>
      </c>
      <c r="S1230" s="13" t="s">
        <v>14</v>
      </c>
    </row>
    <row r="1231" spans="2:19" x14ac:dyDescent="0.25">
      <c r="B1231" s="14" t="s">
        <v>9</v>
      </c>
      <c r="C1231" s="1" t="s">
        <v>19</v>
      </c>
      <c r="D1231" s="4" t="s">
        <v>31</v>
      </c>
      <c r="E1231" s="4" t="s">
        <v>36</v>
      </c>
      <c r="F1231" s="11">
        <v>3165</v>
      </c>
      <c r="G1231" s="9">
        <v>260</v>
      </c>
      <c r="H1231" s="9">
        <v>125</v>
      </c>
      <c r="I1231" s="9">
        <v>395625</v>
      </c>
      <c r="J1231" s="9">
        <v>43518.75</v>
      </c>
      <c r="K1231" s="9">
        <v>352106.25</v>
      </c>
      <c r="L1231" s="9">
        <v>379800</v>
      </c>
      <c r="M1231" s="9">
        <v>-27693.75</v>
      </c>
      <c r="N1231" s="26">
        <f>financials[[#This Row],[Profit]]/financials[[#This Row],[ Sales]]</f>
        <v>-7.8651685393258425E-2</v>
      </c>
      <c r="O1231" s="7">
        <v>41640</v>
      </c>
      <c r="P1231" s="5">
        <v>1</v>
      </c>
      <c r="Q1231" s="4" t="str">
        <f>TEXT(financials[[#This Row],[Date]],"MMMM")</f>
        <v>January</v>
      </c>
      <c r="R1231" s="5" t="str">
        <f>_xlfn.SWITCH(financials[[#This Row],[Month Name]],"January","Winter","February","Winter","March","Spring","April","Spring","May","Spring","June","Summer","July","Summer","August","Summer","September","Fall","October","Fall","November","Fall","December","Winter")</f>
        <v>Winter</v>
      </c>
      <c r="S1231" s="13" t="s">
        <v>15</v>
      </c>
    </row>
    <row r="1232" spans="2:19" x14ac:dyDescent="0.25">
      <c r="B1232" s="14" t="s">
        <v>10</v>
      </c>
      <c r="C1232" s="1" t="s">
        <v>20</v>
      </c>
      <c r="D1232" s="4" t="s">
        <v>31</v>
      </c>
      <c r="E1232" s="4" t="s">
        <v>36</v>
      </c>
      <c r="F1232" s="11">
        <v>2629</v>
      </c>
      <c r="G1232" s="9">
        <v>260</v>
      </c>
      <c r="H1232" s="9">
        <v>20</v>
      </c>
      <c r="I1232" s="9">
        <v>52580</v>
      </c>
      <c r="J1232" s="9">
        <v>5783.8</v>
      </c>
      <c r="K1232" s="9">
        <v>46796.2</v>
      </c>
      <c r="L1232" s="9">
        <v>26290</v>
      </c>
      <c r="M1232" s="9">
        <v>20506.199999999997</v>
      </c>
      <c r="N1232" s="26">
        <f>financials[[#This Row],[Profit]]/financials[[#This Row],[ Sales]]</f>
        <v>0.4382022471910112</v>
      </c>
      <c r="O1232" s="7">
        <v>41640</v>
      </c>
      <c r="P1232" s="5">
        <v>1</v>
      </c>
      <c r="Q1232" s="4" t="str">
        <f>TEXT(financials[[#This Row],[Date]],"MMMM")</f>
        <v>January</v>
      </c>
      <c r="R1232" s="5" t="str">
        <f>_xlfn.SWITCH(financials[[#This Row],[Month Name]],"January","Winter","February","Winter","March","Spring","April","Spring","May","Spring","June","Summer","July","Summer","August","Summer","September","Fall","October","Fall","November","Fall","December","Winter")</f>
        <v>Winter</v>
      </c>
      <c r="S1232" s="13" t="s">
        <v>15</v>
      </c>
    </row>
    <row r="1233" spans="2:19" x14ac:dyDescent="0.25">
      <c r="B1233" s="14" t="s">
        <v>9</v>
      </c>
      <c r="C1233" s="1" t="s">
        <v>18</v>
      </c>
      <c r="D1233" s="4" t="s">
        <v>31</v>
      </c>
      <c r="E1233" s="4" t="s">
        <v>36</v>
      </c>
      <c r="F1233" s="11">
        <v>1433</v>
      </c>
      <c r="G1233" s="9">
        <v>260</v>
      </c>
      <c r="H1233" s="9">
        <v>125</v>
      </c>
      <c r="I1233" s="9">
        <v>179125</v>
      </c>
      <c r="J1233" s="9">
        <v>19703.75</v>
      </c>
      <c r="K1233" s="9">
        <v>159421.25</v>
      </c>
      <c r="L1233" s="9">
        <v>171960</v>
      </c>
      <c r="M1233" s="9">
        <v>-12538.75</v>
      </c>
      <c r="N1233" s="26">
        <f>financials[[#This Row],[Profit]]/financials[[#This Row],[ Sales]]</f>
        <v>-7.8651685393258425E-2</v>
      </c>
      <c r="O1233" s="7">
        <v>41760</v>
      </c>
      <c r="P1233" s="5">
        <v>5</v>
      </c>
      <c r="Q1233" s="4" t="str">
        <f>TEXT(financials[[#This Row],[Date]],"MMMM")</f>
        <v>May</v>
      </c>
      <c r="R1233" s="5" t="str">
        <f>_xlfn.SWITCH(financials[[#This Row],[Month Name]],"January","Winter","February","Winter","March","Spring","April","Spring","May","Spring","June","Summer","July","Summer","August","Summer","September","Fall","October","Fall","November","Fall","December","Winter")</f>
        <v>Spring</v>
      </c>
      <c r="S1233" s="13" t="s">
        <v>15</v>
      </c>
    </row>
    <row r="1234" spans="2:19" x14ac:dyDescent="0.25">
      <c r="B1234" s="14" t="s">
        <v>9</v>
      </c>
      <c r="C1234" s="1" t="s">
        <v>20</v>
      </c>
      <c r="D1234" s="4" t="s">
        <v>31</v>
      </c>
      <c r="E1234" s="4" t="s">
        <v>36</v>
      </c>
      <c r="F1234" s="11">
        <v>947</v>
      </c>
      <c r="G1234" s="9">
        <v>260</v>
      </c>
      <c r="H1234" s="9">
        <v>125</v>
      </c>
      <c r="I1234" s="9">
        <v>118375</v>
      </c>
      <c r="J1234" s="9">
        <v>13021.25</v>
      </c>
      <c r="K1234" s="9">
        <v>105353.75</v>
      </c>
      <c r="L1234" s="9">
        <v>113640</v>
      </c>
      <c r="M1234" s="9">
        <v>-8286.25</v>
      </c>
      <c r="N1234" s="26">
        <f>financials[[#This Row],[Profit]]/financials[[#This Row],[ Sales]]</f>
        <v>-7.8651685393258425E-2</v>
      </c>
      <c r="O1234" s="7">
        <v>41518</v>
      </c>
      <c r="P1234" s="5">
        <v>9</v>
      </c>
      <c r="Q1234" s="4" t="str">
        <f>TEXT(financials[[#This Row],[Date]],"MMMM")</f>
        <v>September</v>
      </c>
      <c r="R1234" s="5" t="str">
        <f>_xlfn.SWITCH(financials[[#This Row],[Month Name]],"January","Winter","February","Winter","March","Spring","April","Spring","May","Spring","June","Summer","July","Summer","August","Summer","September","Fall","October","Fall","November","Fall","December","Winter")</f>
        <v>Fall</v>
      </c>
      <c r="S1234" s="13" t="s">
        <v>14</v>
      </c>
    </row>
    <row r="1235" spans="2:19" x14ac:dyDescent="0.25">
      <c r="B1235" s="14" t="s">
        <v>10</v>
      </c>
      <c r="C1235" s="1" t="s">
        <v>20</v>
      </c>
      <c r="D1235" s="4" t="s">
        <v>31</v>
      </c>
      <c r="E1235" s="4" t="s">
        <v>36</v>
      </c>
      <c r="F1235" s="11">
        <v>344</v>
      </c>
      <c r="G1235" s="9">
        <v>260</v>
      </c>
      <c r="H1235" s="9">
        <v>350</v>
      </c>
      <c r="I1235" s="9">
        <v>120400</v>
      </c>
      <c r="J1235" s="9">
        <v>13244</v>
      </c>
      <c r="K1235" s="9">
        <v>107156</v>
      </c>
      <c r="L1235" s="9">
        <v>89440</v>
      </c>
      <c r="M1235" s="9">
        <v>17716</v>
      </c>
      <c r="N1235" s="26">
        <f>financials[[#This Row],[Profit]]/financials[[#This Row],[ Sales]]</f>
        <v>0.1653290529695024</v>
      </c>
      <c r="O1235" s="7">
        <v>41548</v>
      </c>
      <c r="P1235" s="5">
        <v>10</v>
      </c>
      <c r="Q1235" s="4" t="str">
        <f>TEXT(financials[[#This Row],[Date]],"MMMM")</f>
        <v>October</v>
      </c>
      <c r="R1235" s="5" t="str">
        <f>_xlfn.SWITCH(financials[[#This Row],[Month Name]],"January","Winter","February","Winter","March","Spring","April","Spring","May","Spring","June","Summer","July","Summer","August","Summer","September","Fall","October","Fall","November","Fall","December","Winter")</f>
        <v>Fall</v>
      </c>
      <c r="S1235" s="13" t="s">
        <v>14</v>
      </c>
    </row>
    <row r="1236" spans="2:19" x14ac:dyDescent="0.25">
      <c r="B1236" s="14" t="s">
        <v>8</v>
      </c>
      <c r="C1236" s="1" t="s">
        <v>20</v>
      </c>
      <c r="D1236" s="4" t="s">
        <v>31</v>
      </c>
      <c r="E1236" s="4" t="s">
        <v>36</v>
      </c>
      <c r="F1236" s="11">
        <v>2157</v>
      </c>
      <c r="G1236" s="9">
        <v>260</v>
      </c>
      <c r="H1236" s="9">
        <v>15</v>
      </c>
      <c r="I1236" s="9">
        <v>32355</v>
      </c>
      <c r="J1236" s="9">
        <v>3559.05</v>
      </c>
      <c r="K1236" s="9">
        <v>28795.95</v>
      </c>
      <c r="L1236" s="9">
        <v>21570</v>
      </c>
      <c r="M1236" s="9">
        <v>7225.9500000000007</v>
      </c>
      <c r="N1236" s="26">
        <f>financials[[#This Row],[Profit]]/financials[[#This Row],[ Sales]]</f>
        <v>0.25093632958801498</v>
      </c>
      <c r="O1236" s="7">
        <v>41974</v>
      </c>
      <c r="P1236" s="5">
        <v>12</v>
      </c>
      <c r="Q1236" s="4" t="str">
        <f>TEXT(financials[[#This Row],[Date]],"MMMM")</f>
        <v>December</v>
      </c>
      <c r="R1236" s="5" t="str">
        <f>_xlfn.SWITCH(financials[[#This Row],[Month Name]],"January","Winter","February","Winter","March","Spring","April","Spring","May","Spring","June","Summer","July","Summer","August","Summer","September","Fall","October","Fall","November","Fall","December","Winter")</f>
        <v>Winter</v>
      </c>
      <c r="S1236" s="13" t="s">
        <v>15</v>
      </c>
    </row>
    <row r="1237" spans="2:19" x14ac:dyDescent="0.25">
      <c r="B1237" s="14" t="s">
        <v>10</v>
      </c>
      <c r="C1237" s="1" t="s">
        <v>17</v>
      </c>
      <c r="D1237" s="4" t="s">
        <v>28</v>
      </c>
      <c r="E1237" s="4" t="s">
        <v>36</v>
      </c>
      <c r="F1237" s="11">
        <v>380</v>
      </c>
      <c r="G1237" s="9">
        <v>10</v>
      </c>
      <c r="H1237" s="9">
        <v>7</v>
      </c>
      <c r="I1237" s="9">
        <v>2660</v>
      </c>
      <c r="J1237" s="9">
        <v>292.60000000000002</v>
      </c>
      <c r="K1237" s="9">
        <v>2367.4</v>
      </c>
      <c r="L1237" s="9">
        <v>1900</v>
      </c>
      <c r="M1237" s="9">
        <v>467.40000000000009</v>
      </c>
      <c r="N1237" s="26">
        <f>financials[[#This Row],[Profit]]/financials[[#This Row],[ Sales]]</f>
        <v>0.19743178170144465</v>
      </c>
      <c r="O1237" s="7">
        <v>41518</v>
      </c>
      <c r="P1237" s="5">
        <v>9</v>
      </c>
      <c r="Q1237" s="4" t="str">
        <f>TEXT(financials[[#This Row],[Date]],"MMMM")</f>
        <v>September</v>
      </c>
      <c r="R1237" s="5" t="str">
        <f>_xlfn.SWITCH(financials[[#This Row],[Month Name]],"January","Winter","February","Winter","March","Spring","April","Spring","May","Spring","June","Summer","July","Summer","August","Summer","September","Fall","October","Fall","November","Fall","December","Winter")</f>
        <v>Fall</v>
      </c>
      <c r="S1237" s="13" t="s">
        <v>14</v>
      </c>
    </row>
    <row r="1238" spans="2:19" x14ac:dyDescent="0.25">
      <c r="B1238" s="14" t="s">
        <v>10</v>
      </c>
      <c r="C1238" s="1" t="s">
        <v>20</v>
      </c>
      <c r="D1238" s="4" t="s">
        <v>26</v>
      </c>
      <c r="E1238" s="4" t="s">
        <v>36</v>
      </c>
      <c r="F1238" s="11">
        <v>886</v>
      </c>
      <c r="G1238" s="9">
        <v>3</v>
      </c>
      <c r="H1238" s="9">
        <v>350</v>
      </c>
      <c r="I1238" s="9">
        <v>310100</v>
      </c>
      <c r="J1238" s="9">
        <v>37212</v>
      </c>
      <c r="K1238" s="9">
        <v>272888</v>
      </c>
      <c r="L1238" s="9">
        <v>230360</v>
      </c>
      <c r="M1238" s="9">
        <v>42528</v>
      </c>
      <c r="N1238" s="26">
        <f>financials[[#This Row],[Profit]]/financials[[#This Row],[ Sales]]</f>
        <v>0.15584415584415584</v>
      </c>
      <c r="O1238" s="7">
        <v>41791</v>
      </c>
      <c r="P1238" s="5">
        <v>6</v>
      </c>
      <c r="Q1238" s="4" t="str">
        <f>TEXT(financials[[#This Row],[Date]],"MMMM")</f>
        <v>June</v>
      </c>
      <c r="R1238" s="5" t="str">
        <f>_xlfn.SWITCH(financials[[#This Row],[Month Name]],"January","Winter","February","Winter","March","Spring","April","Spring","May","Spring","June","Summer","July","Summer","August","Summer","September","Fall","October","Fall","November","Fall","December","Winter")</f>
        <v>Summer</v>
      </c>
      <c r="S1238" s="13" t="s">
        <v>15</v>
      </c>
    </row>
    <row r="1239" spans="2:19" x14ac:dyDescent="0.25">
      <c r="B1239" s="14" t="s">
        <v>9</v>
      </c>
      <c r="C1239" s="1" t="s">
        <v>16</v>
      </c>
      <c r="D1239" s="4" t="s">
        <v>26</v>
      </c>
      <c r="E1239" s="4" t="s">
        <v>36</v>
      </c>
      <c r="F1239" s="11">
        <v>2416</v>
      </c>
      <c r="G1239" s="9">
        <v>3</v>
      </c>
      <c r="H1239" s="9">
        <v>125</v>
      </c>
      <c r="I1239" s="9">
        <v>302000</v>
      </c>
      <c r="J1239" s="9">
        <v>36240</v>
      </c>
      <c r="K1239" s="9">
        <v>265760</v>
      </c>
      <c r="L1239" s="9">
        <v>289920</v>
      </c>
      <c r="M1239" s="9">
        <v>-24160</v>
      </c>
      <c r="N1239" s="26">
        <f>financials[[#This Row],[Profit]]/financials[[#This Row],[ Sales]]</f>
        <v>-9.0909090909090912E-2</v>
      </c>
      <c r="O1239" s="7">
        <v>41518</v>
      </c>
      <c r="P1239" s="5">
        <v>9</v>
      </c>
      <c r="Q1239" s="4" t="str">
        <f>TEXT(financials[[#This Row],[Date]],"MMMM")</f>
        <v>September</v>
      </c>
      <c r="R1239" s="5" t="str">
        <f>_xlfn.SWITCH(financials[[#This Row],[Month Name]],"January","Winter","February","Winter","March","Spring","April","Spring","May","Spring","June","Summer","July","Summer","August","Summer","September","Fall","October","Fall","November","Fall","December","Winter")</f>
        <v>Fall</v>
      </c>
      <c r="S1239" s="13" t="s">
        <v>14</v>
      </c>
    </row>
    <row r="1240" spans="2:19" x14ac:dyDescent="0.25">
      <c r="B1240" s="14" t="s">
        <v>9</v>
      </c>
      <c r="C1240" s="1" t="s">
        <v>20</v>
      </c>
      <c r="D1240" s="4" t="s">
        <v>26</v>
      </c>
      <c r="E1240" s="4" t="s">
        <v>36</v>
      </c>
      <c r="F1240" s="11">
        <v>2156</v>
      </c>
      <c r="G1240" s="9">
        <v>3</v>
      </c>
      <c r="H1240" s="9">
        <v>125</v>
      </c>
      <c r="I1240" s="9">
        <v>269500</v>
      </c>
      <c r="J1240" s="9">
        <v>32340</v>
      </c>
      <c r="K1240" s="9">
        <v>237160</v>
      </c>
      <c r="L1240" s="9">
        <v>258720</v>
      </c>
      <c r="M1240" s="9">
        <v>-21560</v>
      </c>
      <c r="N1240" s="26">
        <f>financials[[#This Row],[Profit]]/financials[[#This Row],[ Sales]]</f>
        <v>-9.0909090909090912E-2</v>
      </c>
      <c r="O1240" s="7">
        <v>41913</v>
      </c>
      <c r="P1240" s="5">
        <v>10</v>
      </c>
      <c r="Q1240" s="4" t="str">
        <f>TEXT(financials[[#This Row],[Date]],"MMMM")</f>
        <v>October</v>
      </c>
      <c r="R1240" s="5" t="str">
        <f>_xlfn.SWITCH(financials[[#This Row],[Month Name]],"January","Winter","February","Winter","March","Spring","April","Spring","May","Spring","June","Summer","July","Summer","August","Summer","September","Fall","October","Fall","November","Fall","December","Winter")</f>
        <v>Fall</v>
      </c>
      <c r="S1240" s="13" t="s">
        <v>15</v>
      </c>
    </row>
    <row r="1241" spans="2:19" x14ac:dyDescent="0.25">
      <c r="B1241" s="14" t="s">
        <v>8</v>
      </c>
      <c r="C1241" s="1" t="s">
        <v>16</v>
      </c>
      <c r="D1241" s="4" t="s">
        <v>26</v>
      </c>
      <c r="E1241" s="4" t="s">
        <v>36</v>
      </c>
      <c r="F1241" s="11">
        <v>2689</v>
      </c>
      <c r="G1241" s="9">
        <v>3</v>
      </c>
      <c r="H1241" s="9">
        <v>15</v>
      </c>
      <c r="I1241" s="9">
        <v>40335</v>
      </c>
      <c r="J1241" s="9">
        <v>4840.2</v>
      </c>
      <c r="K1241" s="9">
        <v>35494.800000000003</v>
      </c>
      <c r="L1241" s="9">
        <v>26890</v>
      </c>
      <c r="M1241" s="9">
        <v>8604.8000000000029</v>
      </c>
      <c r="N1241" s="26">
        <f>financials[[#This Row],[Profit]]/financials[[#This Row],[ Sales]]</f>
        <v>0.24242424242424249</v>
      </c>
      <c r="O1241" s="7">
        <v>41944</v>
      </c>
      <c r="P1241" s="5">
        <v>11</v>
      </c>
      <c r="Q1241" s="4" t="str">
        <f>TEXT(financials[[#This Row],[Date]],"MMMM")</f>
        <v>November</v>
      </c>
      <c r="R1241" s="5" t="str">
        <f>_xlfn.SWITCH(financials[[#This Row],[Month Name]],"January","Winter","February","Winter","March","Spring","April","Spring","May","Spring","June","Summer","July","Summer","August","Summer","September","Fall","October","Fall","November","Fall","December","Winter")</f>
        <v>Fall</v>
      </c>
      <c r="S1241" s="13" t="s">
        <v>15</v>
      </c>
    </row>
    <row r="1242" spans="2:19" x14ac:dyDescent="0.25">
      <c r="B1242" s="14" t="s">
        <v>8</v>
      </c>
      <c r="C1242" s="1" t="s">
        <v>17</v>
      </c>
      <c r="D1242" s="4" t="s">
        <v>27</v>
      </c>
      <c r="E1242" s="4" t="s">
        <v>36</v>
      </c>
      <c r="F1242" s="11">
        <v>677</v>
      </c>
      <c r="G1242" s="9">
        <v>5</v>
      </c>
      <c r="H1242" s="9">
        <v>15</v>
      </c>
      <c r="I1242" s="9">
        <v>10155</v>
      </c>
      <c r="J1242" s="9">
        <v>1218.5999999999999</v>
      </c>
      <c r="K1242" s="9">
        <v>8936.4</v>
      </c>
      <c r="L1242" s="9">
        <v>6770</v>
      </c>
      <c r="M1242" s="9">
        <v>2166.3999999999996</v>
      </c>
      <c r="N1242" s="26">
        <f>financials[[#This Row],[Profit]]/financials[[#This Row],[ Sales]]</f>
        <v>0.2424242424242424</v>
      </c>
      <c r="O1242" s="7">
        <v>41699</v>
      </c>
      <c r="P1242" s="5">
        <v>3</v>
      </c>
      <c r="Q1242" s="4" t="str">
        <f>TEXT(financials[[#This Row],[Date]],"MMMM")</f>
        <v>March</v>
      </c>
      <c r="R1242" s="5" t="str">
        <f>_xlfn.SWITCH(financials[[#This Row],[Month Name]],"January","Winter","February","Winter","March","Spring","April","Spring","May","Spring","June","Summer","July","Summer","August","Summer","September","Fall","October","Fall","November","Fall","December","Winter")</f>
        <v>Spring</v>
      </c>
      <c r="S1242" s="13" t="s">
        <v>15</v>
      </c>
    </row>
    <row r="1243" spans="2:19" x14ac:dyDescent="0.25">
      <c r="B1243" s="14" t="s">
        <v>7</v>
      </c>
      <c r="C1243" s="1" t="s">
        <v>18</v>
      </c>
      <c r="D1243" s="4" t="s">
        <v>27</v>
      </c>
      <c r="E1243" s="4" t="s">
        <v>36</v>
      </c>
      <c r="F1243" s="11">
        <v>1773</v>
      </c>
      <c r="G1243" s="9">
        <v>5</v>
      </c>
      <c r="H1243" s="9">
        <v>300</v>
      </c>
      <c r="I1243" s="9">
        <v>531900</v>
      </c>
      <c r="J1243" s="9">
        <v>63828</v>
      </c>
      <c r="K1243" s="9">
        <v>468072</v>
      </c>
      <c r="L1243" s="9">
        <v>443250</v>
      </c>
      <c r="M1243" s="9">
        <v>24822</v>
      </c>
      <c r="N1243" s="26">
        <f>financials[[#This Row],[Profit]]/financials[[#This Row],[ Sales]]</f>
        <v>5.3030303030303032E-2</v>
      </c>
      <c r="O1243" s="7">
        <v>41730</v>
      </c>
      <c r="P1243" s="5">
        <v>4</v>
      </c>
      <c r="Q1243" s="4" t="str">
        <f>TEXT(financials[[#This Row],[Date]],"MMMM")</f>
        <v>April</v>
      </c>
      <c r="R1243" s="5" t="str">
        <f>_xlfn.SWITCH(financials[[#This Row],[Month Name]],"January","Winter","February","Winter","March","Spring","April","Spring","May","Spring","June","Summer","July","Summer","August","Summer","September","Fall","October","Fall","November","Fall","December","Winter")</f>
        <v>Spring</v>
      </c>
      <c r="S1243" s="13" t="s">
        <v>15</v>
      </c>
    </row>
    <row r="1244" spans="2:19" x14ac:dyDescent="0.25">
      <c r="B1244" s="14" t="s">
        <v>10</v>
      </c>
      <c r="C1244" s="1" t="s">
        <v>20</v>
      </c>
      <c r="D1244" s="4" t="s">
        <v>27</v>
      </c>
      <c r="E1244" s="4" t="s">
        <v>36</v>
      </c>
      <c r="F1244" s="11">
        <v>2420</v>
      </c>
      <c r="G1244" s="9">
        <v>5</v>
      </c>
      <c r="H1244" s="9">
        <v>7</v>
      </c>
      <c r="I1244" s="9">
        <v>16940</v>
      </c>
      <c r="J1244" s="9">
        <v>2032.8</v>
      </c>
      <c r="K1244" s="9">
        <v>14907.2</v>
      </c>
      <c r="L1244" s="9">
        <v>12100</v>
      </c>
      <c r="M1244" s="9">
        <v>2807.2000000000007</v>
      </c>
      <c r="N1244" s="26">
        <f>financials[[#This Row],[Profit]]/financials[[#This Row],[ Sales]]</f>
        <v>0.18831168831168835</v>
      </c>
      <c r="O1244" s="7">
        <v>41883</v>
      </c>
      <c r="P1244" s="5">
        <v>9</v>
      </c>
      <c r="Q1244" s="4" t="str">
        <f>TEXT(financials[[#This Row],[Date]],"MMMM")</f>
        <v>September</v>
      </c>
      <c r="R1244" s="5" t="str">
        <f>_xlfn.SWITCH(financials[[#This Row],[Month Name]],"January","Winter","February","Winter","March","Spring","April","Spring","May","Spring","June","Summer","July","Summer","August","Summer","September","Fall","October","Fall","November","Fall","December","Winter")</f>
        <v>Fall</v>
      </c>
      <c r="S1244" s="13" t="s">
        <v>15</v>
      </c>
    </row>
    <row r="1245" spans="2:19" x14ac:dyDescent="0.25">
      <c r="B1245" s="14" t="s">
        <v>10</v>
      </c>
      <c r="C1245" s="1" t="s">
        <v>16</v>
      </c>
      <c r="D1245" s="4" t="s">
        <v>27</v>
      </c>
      <c r="E1245" s="4" t="s">
        <v>36</v>
      </c>
      <c r="F1245" s="11">
        <v>2734</v>
      </c>
      <c r="G1245" s="9">
        <v>5</v>
      </c>
      <c r="H1245" s="9">
        <v>7</v>
      </c>
      <c r="I1245" s="9">
        <v>19138</v>
      </c>
      <c r="J1245" s="9">
        <v>2296.56</v>
      </c>
      <c r="K1245" s="9">
        <v>16841.439999999999</v>
      </c>
      <c r="L1245" s="9">
        <v>13670</v>
      </c>
      <c r="M1245" s="9">
        <v>3171.4399999999987</v>
      </c>
      <c r="N1245" s="26">
        <f>financials[[#This Row],[Profit]]/financials[[#This Row],[ Sales]]</f>
        <v>0.18831168831168824</v>
      </c>
      <c r="O1245" s="7">
        <v>41913</v>
      </c>
      <c r="P1245" s="5">
        <v>10</v>
      </c>
      <c r="Q1245" s="4" t="str">
        <f>TEXT(financials[[#This Row],[Date]],"MMMM")</f>
        <v>October</v>
      </c>
      <c r="R1245" s="5" t="str">
        <f>_xlfn.SWITCH(financials[[#This Row],[Month Name]],"January","Winter","February","Winter","March","Spring","April","Spring","May","Spring","June","Summer","July","Summer","August","Summer","September","Fall","October","Fall","November","Fall","December","Winter")</f>
        <v>Fall</v>
      </c>
      <c r="S1245" s="13" t="s">
        <v>15</v>
      </c>
    </row>
    <row r="1246" spans="2:19" x14ac:dyDescent="0.25">
      <c r="B1246" s="14" t="s">
        <v>10</v>
      </c>
      <c r="C1246" s="1" t="s">
        <v>20</v>
      </c>
      <c r="D1246" s="4" t="s">
        <v>27</v>
      </c>
      <c r="E1246" s="4" t="s">
        <v>36</v>
      </c>
      <c r="F1246" s="11">
        <v>1715</v>
      </c>
      <c r="G1246" s="9">
        <v>5</v>
      </c>
      <c r="H1246" s="9">
        <v>20</v>
      </c>
      <c r="I1246" s="9">
        <v>34300</v>
      </c>
      <c r="J1246" s="9">
        <v>4116</v>
      </c>
      <c r="K1246" s="9">
        <v>30184</v>
      </c>
      <c r="L1246" s="9">
        <v>17150</v>
      </c>
      <c r="M1246" s="9">
        <v>13034</v>
      </c>
      <c r="N1246" s="26">
        <f>financials[[#This Row],[Profit]]/financials[[#This Row],[ Sales]]</f>
        <v>0.43181818181818182</v>
      </c>
      <c r="O1246" s="7">
        <v>41548</v>
      </c>
      <c r="P1246" s="5">
        <v>10</v>
      </c>
      <c r="Q1246" s="4" t="str">
        <f>TEXT(financials[[#This Row],[Date]],"MMMM")</f>
        <v>October</v>
      </c>
      <c r="R1246" s="5" t="str">
        <f>_xlfn.SWITCH(financials[[#This Row],[Month Name]],"January","Winter","February","Winter","March","Spring","April","Spring","May","Spring","June","Summer","July","Summer","August","Summer","September","Fall","October","Fall","November","Fall","December","Winter")</f>
        <v>Fall</v>
      </c>
      <c r="S1246" s="13" t="s">
        <v>14</v>
      </c>
    </row>
    <row r="1247" spans="2:19" x14ac:dyDescent="0.25">
      <c r="B1247" s="14" t="s">
        <v>7</v>
      </c>
      <c r="C1247" s="1" t="s">
        <v>18</v>
      </c>
      <c r="D1247" s="4" t="s">
        <v>27</v>
      </c>
      <c r="E1247" s="4" t="s">
        <v>36</v>
      </c>
      <c r="F1247" s="11">
        <v>1186</v>
      </c>
      <c r="G1247" s="9">
        <v>5</v>
      </c>
      <c r="H1247" s="9">
        <v>300</v>
      </c>
      <c r="I1247" s="9">
        <v>355800</v>
      </c>
      <c r="J1247" s="9">
        <v>42696</v>
      </c>
      <c r="K1247" s="9">
        <v>313104</v>
      </c>
      <c r="L1247" s="9">
        <v>296500</v>
      </c>
      <c r="M1247" s="9">
        <v>16604</v>
      </c>
      <c r="N1247" s="26">
        <f>financials[[#This Row],[Profit]]/financials[[#This Row],[ Sales]]</f>
        <v>5.3030303030303032E-2</v>
      </c>
      <c r="O1247" s="7">
        <v>41609</v>
      </c>
      <c r="P1247" s="5">
        <v>12</v>
      </c>
      <c r="Q1247" s="4" t="str">
        <f>TEXT(financials[[#This Row],[Date]],"MMMM")</f>
        <v>December</v>
      </c>
      <c r="R1247" s="5" t="str">
        <f>_xlfn.SWITCH(financials[[#This Row],[Month Name]],"January","Winter","February","Winter","March","Spring","April","Spring","May","Spring","June","Summer","July","Summer","August","Summer","September","Fall","October","Fall","November","Fall","December","Winter")</f>
        <v>Winter</v>
      </c>
      <c r="S1247" s="13" t="s">
        <v>14</v>
      </c>
    </row>
    <row r="1248" spans="2:19" x14ac:dyDescent="0.25">
      <c r="B1248" s="14" t="s">
        <v>7</v>
      </c>
      <c r="C1248" s="1" t="s">
        <v>17</v>
      </c>
      <c r="D1248" s="4" t="s">
        <v>28</v>
      </c>
      <c r="E1248" s="4" t="s">
        <v>36</v>
      </c>
      <c r="F1248" s="11">
        <v>3495</v>
      </c>
      <c r="G1248" s="9">
        <v>10</v>
      </c>
      <c r="H1248" s="9">
        <v>300</v>
      </c>
      <c r="I1248" s="9">
        <v>1048500</v>
      </c>
      <c r="J1248" s="9">
        <v>125820</v>
      </c>
      <c r="K1248" s="9">
        <v>922680</v>
      </c>
      <c r="L1248" s="9">
        <v>873750</v>
      </c>
      <c r="M1248" s="9">
        <v>48930</v>
      </c>
      <c r="N1248" s="26">
        <f>financials[[#This Row],[Profit]]/financials[[#This Row],[ Sales]]</f>
        <v>5.3030303030303032E-2</v>
      </c>
      <c r="O1248" s="7">
        <v>41640</v>
      </c>
      <c r="P1248" s="5">
        <v>1</v>
      </c>
      <c r="Q1248" s="4" t="str">
        <f>TEXT(financials[[#This Row],[Date]],"MMMM")</f>
        <v>January</v>
      </c>
      <c r="R1248" s="5" t="str">
        <f>_xlfn.SWITCH(financials[[#This Row],[Month Name]],"January","Winter","February","Winter","March","Spring","April","Spring","May","Spring","June","Summer","July","Summer","August","Summer","September","Fall","October","Fall","November","Fall","December","Winter")</f>
        <v>Winter</v>
      </c>
      <c r="S1248" s="13" t="s">
        <v>15</v>
      </c>
    </row>
    <row r="1249" spans="2:19" x14ac:dyDescent="0.25">
      <c r="B1249" s="14" t="s">
        <v>10</v>
      </c>
      <c r="C1249" s="1" t="s">
        <v>20</v>
      </c>
      <c r="D1249" s="4" t="s">
        <v>28</v>
      </c>
      <c r="E1249" s="4" t="s">
        <v>36</v>
      </c>
      <c r="F1249" s="11">
        <v>886</v>
      </c>
      <c r="G1249" s="9">
        <v>10</v>
      </c>
      <c r="H1249" s="9">
        <v>350</v>
      </c>
      <c r="I1249" s="9">
        <v>310100</v>
      </c>
      <c r="J1249" s="9">
        <v>37212</v>
      </c>
      <c r="K1249" s="9">
        <v>272888</v>
      </c>
      <c r="L1249" s="9">
        <v>230360</v>
      </c>
      <c r="M1249" s="9">
        <v>42528</v>
      </c>
      <c r="N1249" s="26">
        <f>financials[[#This Row],[Profit]]/financials[[#This Row],[ Sales]]</f>
        <v>0.15584415584415584</v>
      </c>
      <c r="O1249" s="7">
        <v>41791</v>
      </c>
      <c r="P1249" s="5">
        <v>6</v>
      </c>
      <c r="Q1249" s="4" t="str">
        <f>TEXT(financials[[#This Row],[Date]],"MMMM")</f>
        <v>June</v>
      </c>
      <c r="R1249" s="5" t="str">
        <f>_xlfn.SWITCH(financials[[#This Row],[Month Name]],"January","Winter","February","Winter","March","Spring","April","Spring","May","Spring","June","Summer","July","Summer","August","Summer","September","Fall","October","Fall","November","Fall","December","Winter")</f>
        <v>Summer</v>
      </c>
      <c r="S1249" s="13" t="s">
        <v>15</v>
      </c>
    </row>
    <row r="1250" spans="2:19" x14ac:dyDescent="0.25">
      <c r="B1250" s="14" t="s">
        <v>9</v>
      </c>
      <c r="C1250" s="1" t="s">
        <v>20</v>
      </c>
      <c r="D1250" s="4" t="s">
        <v>28</v>
      </c>
      <c r="E1250" s="4" t="s">
        <v>36</v>
      </c>
      <c r="F1250" s="11">
        <v>2156</v>
      </c>
      <c r="G1250" s="9">
        <v>10</v>
      </c>
      <c r="H1250" s="9">
        <v>125</v>
      </c>
      <c r="I1250" s="9">
        <v>269500</v>
      </c>
      <c r="J1250" s="9">
        <v>32340</v>
      </c>
      <c r="K1250" s="9">
        <v>237160</v>
      </c>
      <c r="L1250" s="9">
        <v>258720</v>
      </c>
      <c r="M1250" s="9">
        <v>-21560</v>
      </c>
      <c r="N1250" s="26">
        <f>financials[[#This Row],[Profit]]/financials[[#This Row],[ Sales]]</f>
        <v>-9.0909090909090912E-2</v>
      </c>
      <c r="O1250" s="7">
        <v>41913</v>
      </c>
      <c r="P1250" s="5">
        <v>10</v>
      </c>
      <c r="Q1250" s="4" t="str">
        <f>TEXT(financials[[#This Row],[Date]],"MMMM")</f>
        <v>October</v>
      </c>
      <c r="R1250" s="5" t="str">
        <f>_xlfn.SWITCH(financials[[#This Row],[Month Name]],"January","Winter","February","Winter","March","Spring","April","Spring","May","Spring","June","Summer","July","Summer","August","Summer","September","Fall","October","Fall","November","Fall","December","Winter")</f>
        <v>Fall</v>
      </c>
      <c r="S1250" s="13" t="s">
        <v>15</v>
      </c>
    </row>
    <row r="1251" spans="2:19" x14ac:dyDescent="0.25">
      <c r="B1251" s="14" t="s">
        <v>10</v>
      </c>
      <c r="C1251" s="1" t="s">
        <v>20</v>
      </c>
      <c r="D1251" s="4" t="s">
        <v>28</v>
      </c>
      <c r="E1251" s="4" t="s">
        <v>36</v>
      </c>
      <c r="F1251" s="11">
        <v>905</v>
      </c>
      <c r="G1251" s="9">
        <v>10</v>
      </c>
      <c r="H1251" s="9">
        <v>20</v>
      </c>
      <c r="I1251" s="9">
        <v>18100</v>
      </c>
      <c r="J1251" s="9">
        <v>2172</v>
      </c>
      <c r="K1251" s="9">
        <v>15928</v>
      </c>
      <c r="L1251" s="9">
        <v>9050</v>
      </c>
      <c r="M1251" s="9">
        <v>6878</v>
      </c>
      <c r="N1251" s="26">
        <f>financials[[#This Row],[Profit]]/financials[[#This Row],[ Sales]]</f>
        <v>0.43181818181818182</v>
      </c>
      <c r="O1251" s="7">
        <v>41913</v>
      </c>
      <c r="P1251" s="5">
        <v>10</v>
      </c>
      <c r="Q1251" s="4" t="str">
        <f>TEXT(financials[[#This Row],[Date]],"MMMM")</f>
        <v>October</v>
      </c>
      <c r="R1251" s="5" t="str">
        <f>_xlfn.SWITCH(financials[[#This Row],[Month Name]],"January","Winter","February","Winter","March","Spring","April","Spring","May","Spring","June","Summer","July","Summer","August","Summer","September","Fall","October","Fall","November","Fall","December","Winter")</f>
        <v>Fall</v>
      </c>
      <c r="S1251" s="13" t="s">
        <v>15</v>
      </c>
    </row>
    <row r="1252" spans="2:19" x14ac:dyDescent="0.25">
      <c r="B1252" s="14" t="s">
        <v>10</v>
      </c>
      <c r="C1252" s="1" t="s">
        <v>20</v>
      </c>
      <c r="D1252" s="4" t="s">
        <v>28</v>
      </c>
      <c r="E1252" s="4" t="s">
        <v>36</v>
      </c>
      <c r="F1252" s="11">
        <v>1715</v>
      </c>
      <c r="G1252" s="9">
        <v>10</v>
      </c>
      <c r="H1252" s="9">
        <v>20</v>
      </c>
      <c r="I1252" s="9">
        <v>34300</v>
      </c>
      <c r="J1252" s="9">
        <v>4116</v>
      </c>
      <c r="K1252" s="9">
        <v>30184</v>
      </c>
      <c r="L1252" s="9">
        <v>17150</v>
      </c>
      <c r="M1252" s="9">
        <v>13034</v>
      </c>
      <c r="N1252" s="26">
        <f>financials[[#This Row],[Profit]]/financials[[#This Row],[ Sales]]</f>
        <v>0.43181818181818182</v>
      </c>
      <c r="O1252" s="7">
        <v>41548</v>
      </c>
      <c r="P1252" s="5">
        <v>10</v>
      </c>
      <c r="Q1252" s="4" t="str">
        <f>TEXT(financials[[#This Row],[Date]],"MMMM")</f>
        <v>October</v>
      </c>
      <c r="R1252" s="5" t="str">
        <f>_xlfn.SWITCH(financials[[#This Row],[Month Name]],"January","Winter","February","Winter","March","Spring","April","Spring","May","Spring","June","Summer","July","Summer","August","Summer","September","Fall","October","Fall","November","Fall","December","Winter")</f>
        <v>Fall</v>
      </c>
      <c r="S1252" s="13" t="s">
        <v>14</v>
      </c>
    </row>
    <row r="1253" spans="2:19" x14ac:dyDescent="0.25">
      <c r="B1253" s="14" t="s">
        <v>10</v>
      </c>
      <c r="C1253" s="1" t="s">
        <v>18</v>
      </c>
      <c r="D1253" s="4" t="s">
        <v>28</v>
      </c>
      <c r="E1253" s="4" t="s">
        <v>36</v>
      </c>
      <c r="F1253" s="11">
        <v>1594</v>
      </c>
      <c r="G1253" s="9">
        <v>10</v>
      </c>
      <c r="H1253" s="9">
        <v>350</v>
      </c>
      <c r="I1253" s="9">
        <v>557900</v>
      </c>
      <c r="J1253" s="9">
        <v>66948</v>
      </c>
      <c r="K1253" s="9">
        <v>490952</v>
      </c>
      <c r="L1253" s="9">
        <v>414440</v>
      </c>
      <c r="M1253" s="9">
        <v>76512</v>
      </c>
      <c r="N1253" s="26">
        <f>financials[[#This Row],[Profit]]/financials[[#This Row],[ Sales]]</f>
        <v>0.15584415584415584</v>
      </c>
      <c r="O1253" s="7">
        <v>41944</v>
      </c>
      <c r="P1253" s="5">
        <v>11</v>
      </c>
      <c r="Q1253" s="4" t="str">
        <f>TEXT(financials[[#This Row],[Date]],"MMMM")</f>
        <v>November</v>
      </c>
      <c r="R1253" s="5" t="str">
        <f>_xlfn.SWITCH(financials[[#This Row],[Month Name]],"January","Winter","February","Winter","March","Spring","April","Spring","May","Spring","June","Summer","July","Summer","August","Summer","September","Fall","October","Fall","November","Fall","December","Winter")</f>
        <v>Fall</v>
      </c>
      <c r="S1253" s="13" t="s">
        <v>15</v>
      </c>
    </row>
    <row r="1254" spans="2:19" x14ac:dyDescent="0.25">
      <c r="B1254" s="14" t="s">
        <v>7</v>
      </c>
      <c r="C1254" s="1" t="s">
        <v>19</v>
      </c>
      <c r="D1254" s="4" t="s">
        <v>28</v>
      </c>
      <c r="E1254" s="4" t="s">
        <v>36</v>
      </c>
      <c r="F1254" s="11">
        <v>1359</v>
      </c>
      <c r="G1254" s="9">
        <v>10</v>
      </c>
      <c r="H1254" s="9">
        <v>300</v>
      </c>
      <c r="I1254" s="9">
        <v>407700</v>
      </c>
      <c r="J1254" s="9">
        <v>48924</v>
      </c>
      <c r="K1254" s="9">
        <v>358776</v>
      </c>
      <c r="L1254" s="9">
        <v>339750</v>
      </c>
      <c r="M1254" s="9">
        <v>19026</v>
      </c>
      <c r="N1254" s="26">
        <f>financials[[#This Row],[Profit]]/financials[[#This Row],[ Sales]]</f>
        <v>5.3030303030303032E-2</v>
      </c>
      <c r="O1254" s="7">
        <v>41944</v>
      </c>
      <c r="P1254" s="5">
        <v>11</v>
      </c>
      <c r="Q1254" s="4" t="str">
        <f>TEXT(financials[[#This Row],[Date]],"MMMM")</f>
        <v>November</v>
      </c>
      <c r="R1254" s="5" t="str">
        <f>_xlfn.SWITCH(financials[[#This Row],[Month Name]],"January","Winter","February","Winter","March","Spring","April","Spring","May","Spring","June","Summer","July","Summer","August","Summer","September","Fall","October","Fall","November","Fall","December","Winter")</f>
        <v>Fall</v>
      </c>
      <c r="S1254" s="13" t="s">
        <v>15</v>
      </c>
    </row>
    <row r="1255" spans="2:19" x14ac:dyDescent="0.25">
      <c r="B1255" s="14" t="s">
        <v>7</v>
      </c>
      <c r="C1255" s="1" t="s">
        <v>20</v>
      </c>
      <c r="D1255" s="4" t="s">
        <v>28</v>
      </c>
      <c r="E1255" s="4" t="s">
        <v>36</v>
      </c>
      <c r="F1255" s="11">
        <v>2150</v>
      </c>
      <c r="G1255" s="9">
        <v>10</v>
      </c>
      <c r="H1255" s="9">
        <v>300</v>
      </c>
      <c r="I1255" s="9">
        <v>645000</v>
      </c>
      <c r="J1255" s="9">
        <v>77400</v>
      </c>
      <c r="K1255" s="9">
        <v>567600</v>
      </c>
      <c r="L1255" s="9">
        <v>537500</v>
      </c>
      <c r="M1255" s="9">
        <v>30100</v>
      </c>
      <c r="N1255" s="26">
        <f>financials[[#This Row],[Profit]]/financials[[#This Row],[ Sales]]</f>
        <v>5.3030303030303032E-2</v>
      </c>
      <c r="O1255" s="7">
        <v>41944</v>
      </c>
      <c r="P1255" s="5">
        <v>11</v>
      </c>
      <c r="Q1255" s="4" t="str">
        <f>TEXT(financials[[#This Row],[Date]],"MMMM")</f>
        <v>November</v>
      </c>
      <c r="R1255" s="5" t="str">
        <f>_xlfn.SWITCH(financials[[#This Row],[Month Name]],"January","Winter","February","Winter","March","Spring","April","Spring","May","Spring","June","Summer","July","Summer","August","Summer","September","Fall","October","Fall","November","Fall","December","Winter")</f>
        <v>Fall</v>
      </c>
      <c r="S1255" s="13" t="s">
        <v>15</v>
      </c>
    </row>
    <row r="1256" spans="2:19" x14ac:dyDescent="0.25">
      <c r="B1256" s="14" t="s">
        <v>10</v>
      </c>
      <c r="C1256" s="1" t="s">
        <v>20</v>
      </c>
      <c r="D1256" s="4" t="s">
        <v>28</v>
      </c>
      <c r="E1256" s="4" t="s">
        <v>36</v>
      </c>
      <c r="F1256" s="11">
        <v>1197</v>
      </c>
      <c r="G1256" s="9">
        <v>10</v>
      </c>
      <c r="H1256" s="9">
        <v>350</v>
      </c>
      <c r="I1256" s="9">
        <v>418950</v>
      </c>
      <c r="J1256" s="9">
        <v>50274</v>
      </c>
      <c r="K1256" s="9">
        <v>368676</v>
      </c>
      <c r="L1256" s="9">
        <v>311220</v>
      </c>
      <c r="M1256" s="9">
        <v>57456</v>
      </c>
      <c r="N1256" s="26">
        <f>financials[[#This Row],[Profit]]/financials[[#This Row],[ Sales]]</f>
        <v>0.15584415584415584</v>
      </c>
      <c r="O1256" s="7">
        <v>41944</v>
      </c>
      <c r="P1256" s="5">
        <v>11</v>
      </c>
      <c r="Q1256" s="4" t="str">
        <f>TEXT(financials[[#This Row],[Date]],"MMMM")</f>
        <v>November</v>
      </c>
      <c r="R1256" s="5" t="str">
        <f>_xlfn.SWITCH(financials[[#This Row],[Month Name]],"January","Winter","February","Winter","March","Spring","April","Spring","May","Spring","June","Summer","July","Summer","August","Summer","September","Fall","October","Fall","November","Fall","December","Winter")</f>
        <v>Fall</v>
      </c>
      <c r="S1256" s="13" t="s">
        <v>15</v>
      </c>
    </row>
    <row r="1257" spans="2:19" x14ac:dyDescent="0.25">
      <c r="B1257" s="14" t="s">
        <v>8</v>
      </c>
      <c r="C1257" s="1" t="s">
        <v>20</v>
      </c>
      <c r="D1257" s="4" t="s">
        <v>28</v>
      </c>
      <c r="E1257" s="4" t="s">
        <v>36</v>
      </c>
      <c r="F1257" s="11">
        <v>380</v>
      </c>
      <c r="G1257" s="9">
        <v>10</v>
      </c>
      <c r="H1257" s="9">
        <v>15</v>
      </c>
      <c r="I1257" s="9">
        <v>5700</v>
      </c>
      <c r="J1257" s="9">
        <v>684</v>
      </c>
      <c r="K1257" s="9">
        <v>5016</v>
      </c>
      <c r="L1257" s="9">
        <v>3800</v>
      </c>
      <c r="M1257" s="9">
        <v>1216</v>
      </c>
      <c r="N1257" s="26">
        <f>financials[[#This Row],[Profit]]/financials[[#This Row],[ Sales]]</f>
        <v>0.24242424242424243</v>
      </c>
      <c r="O1257" s="7">
        <v>41609</v>
      </c>
      <c r="P1257" s="5">
        <v>12</v>
      </c>
      <c r="Q1257" s="4" t="str">
        <f>TEXT(financials[[#This Row],[Date]],"MMMM")</f>
        <v>December</v>
      </c>
      <c r="R1257" s="5" t="str">
        <f>_xlfn.SWITCH(financials[[#This Row],[Month Name]],"January","Winter","February","Winter","March","Spring","April","Spring","May","Spring","June","Summer","July","Summer","August","Summer","September","Fall","October","Fall","November","Fall","December","Winter")</f>
        <v>Winter</v>
      </c>
      <c r="S1257" s="13" t="s">
        <v>14</v>
      </c>
    </row>
    <row r="1258" spans="2:19" x14ac:dyDescent="0.25">
      <c r="B1258" s="14" t="s">
        <v>10</v>
      </c>
      <c r="C1258" s="1" t="s">
        <v>20</v>
      </c>
      <c r="D1258" s="4" t="s">
        <v>28</v>
      </c>
      <c r="E1258" s="4" t="s">
        <v>36</v>
      </c>
      <c r="F1258" s="11">
        <v>1233</v>
      </c>
      <c r="G1258" s="9">
        <v>10</v>
      </c>
      <c r="H1258" s="9">
        <v>20</v>
      </c>
      <c r="I1258" s="9">
        <v>24660</v>
      </c>
      <c r="J1258" s="9">
        <v>2959.2</v>
      </c>
      <c r="K1258" s="9">
        <v>21700.799999999999</v>
      </c>
      <c r="L1258" s="9">
        <v>12330</v>
      </c>
      <c r="M1258" s="9">
        <v>9370.7999999999993</v>
      </c>
      <c r="N1258" s="26">
        <f>financials[[#This Row],[Profit]]/financials[[#This Row],[ Sales]]</f>
        <v>0.43181818181818182</v>
      </c>
      <c r="O1258" s="7">
        <v>41974</v>
      </c>
      <c r="P1258" s="5">
        <v>12</v>
      </c>
      <c r="Q1258" s="4" t="str">
        <f>TEXT(financials[[#This Row],[Date]],"MMMM")</f>
        <v>December</v>
      </c>
      <c r="R1258" s="5" t="str">
        <f>_xlfn.SWITCH(financials[[#This Row],[Month Name]],"January","Winter","February","Winter","March","Spring","April","Spring","May","Spring","June","Summer","July","Summer","August","Summer","September","Fall","October","Fall","November","Fall","December","Winter")</f>
        <v>Winter</v>
      </c>
      <c r="S1258" s="13" t="s">
        <v>15</v>
      </c>
    </row>
    <row r="1259" spans="2:19" x14ac:dyDescent="0.25">
      <c r="B1259" s="14" t="s">
        <v>10</v>
      </c>
      <c r="C1259" s="1" t="s">
        <v>20</v>
      </c>
      <c r="D1259" s="4" t="s">
        <v>29</v>
      </c>
      <c r="E1259" s="4" t="s">
        <v>36</v>
      </c>
      <c r="F1259" s="11">
        <v>1395</v>
      </c>
      <c r="G1259" s="9">
        <v>120</v>
      </c>
      <c r="H1259" s="9">
        <v>350</v>
      </c>
      <c r="I1259" s="9">
        <v>488250</v>
      </c>
      <c r="J1259" s="9">
        <v>58590</v>
      </c>
      <c r="K1259" s="9">
        <v>429660</v>
      </c>
      <c r="L1259" s="9">
        <v>362700</v>
      </c>
      <c r="M1259" s="9">
        <v>66960</v>
      </c>
      <c r="N1259" s="26">
        <f>financials[[#This Row],[Profit]]/financials[[#This Row],[ Sales]]</f>
        <v>0.15584415584415584</v>
      </c>
      <c r="O1259" s="7">
        <v>41821</v>
      </c>
      <c r="P1259" s="5">
        <v>7</v>
      </c>
      <c r="Q1259" s="4" t="str">
        <f>TEXT(financials[[#This Row],[Date]],"MMMM")</f>
        <v>July</v>
      </c>
      <c r="R1259" s="5" t="str">
        <f>_xlfn.SWITCH(financials[[#This Row],[Month Name]],"January","Winter","February","Winter","March","Spring","April","Spring","May","Spring","June","Summer","July","Summer","August","Summer","September","Fall","October","Fall","November","Fall","December","Winter")</f>
        <v>Summer</v>
      </c>
      <c r="S1259" s="13" t="s">
        <v>15</v>
      </c>
    </row>
    <row r="1260" spans="2:19" x14ac:dyDescent="0.25">
      <c r="B1260" s="14" t="s">
        <v>10</v>
      </c>
      <c r="C1260" s="1" t="s">
        <v>17</v>
      </c>
      <c r="D1260" s="4" t="s">
        <v>29</v>
      </c>
      <c r="E1260" s="4" t="s">
        <v>36</v>
      </c>
      <c r="F1260" s="11">
        <v>986</v>
      </c>
      <c r="G1260" s="9">
        <v>120</v>
      </c>
      <c r="H1260" s="9">
        <v>350</v>
      </c>
      <c r="I1260" s="9">
        <v>345100</v>
      </c>
      <c r="J1260" s="9">
        <v>41412</v>
      </c>
      <c r="K1260" s="9">
        <v>303688</v>
      </c>
      <c r="L1260" s="9">
        <v>256360</v>
      </c>
      <c r="M1260" s="9">
        <v>47328</v>
      </c>
      <c r="N1260" s="26">
        <f>financials[[#This Row],[Profit]]/financials[[#This Row],[ Sales]]</f>
        <v>0.15584415584415584</v>
      </c>
      <c r="O1260" s="7">
        <v>41913</v>
      </c>
      <c r="P1260" s="5">
        <v>10</v>
      </c>
      <c r="Q1260" s="4" t="str">
        <f>TEXT(financials[[#This Row],[Date]],"MMMM")</f>
        <v>October</v>
      </c>
      <c r="R1260" s="5" t="str">
        <f>_xlfn.SWITCH(financials[[#This Row],[Month Name]],"January","Winter","February","Winter","March","Spring","April","Spring","May","Spring","June","Summer","July","Summer","August","Summer","September","Fall","October","Fall","November","Fall","December","Winter")</f>
        <v>Fall</v>
      </c>
      <c r="S1260" s="13" t="s">
        <v>15</v>
      </c>
    </row>
    <row r="1261" spans="2:19" x14ac:dyDescent="0.25">
      <c r="B1261" s="14" t="s">
        <v>10</v>
      </c>
      <c r="C1261" s="1" t="s">
        <v>20</v>
      </c>
      <c r="D1261" s="4" t="s">
        <v>29</v>
      </c>
      <c r="E1261" s="4" t="s">
        <v>36</v>
      </c>
      <c r="F1261" s="11">
        <v>905</v>
      </c>
      <c r="G1261" s="9">
        <v>120</v>
      </c>
      <c r="H1261" s="9">
        <v>20</v>
      </c>
      <c r="I1261" s="9">
        <v>18100</v>
      </c>
      <c r="J1261" s="9">
        <v>2172</v>
      </c>
      <c r="K1261" s="9">
        <v>15928</v>
      </c>
      <c r="L1261" s="9">
        <v>9050</v>
      </c>
      <c r="M1261" s="9">
        <v>6878</v>
      </c>
      <c r="N1261" s="26">
        <f>financials[[#This Row],[Profit]]/financials[[#This Row],[ Sales]]</f>
        <v>0.43181818181818182</v>
      </c>
      <c r="O1261" s="7">
        <v>41913</v>
      </c>
      <c r="P1261" s="5">
        <v>10</v>
      </c>
      <c r="Q1261" s="4" t="str">
        <f>TEXT(financials[[#This Row],[Date]],"MMMM")</f>
        <v>October</v>
      </c>
      <c r="R1261" s="5" t="str">
        <f>_xlfn.SWITCH(financials[[#This Row],[Month Name]],"January","Winter","February","Winter","March","Spring","April","Spring","May","Spring","June","Summer","July","Summer","August","Summer","September","Fall","October","Fall","November","Fall","December","Winter")</f>
        <v>Fall</v>
      </c>
      <c r="S1261" s="13" t="s">
        <v>15</v>
      </c>
    </row>
    <row r="1262" spans="2:19" x14ac:dyDescent="0.25">
      <c r="B1262" s="14" t="s">
        <v>11</v>
      </c>
      <c r="C1262" s="1" t="s">
        <v>16</v>
      </c>
      <c r="D1262" s="4" t="s">
        <v>30</v>
      </c>
      <c r="E1262" s="4" t="s">
        <v>36</v>
      </c>
      <c r="F1262" s="11">
        <v>2109</v>
      </c>
      <c r="G1262" s="9">
        <v>250</v>
      </c>
      <c r="H1262" s="9">
        <v>12</v>
      </c>
      <c r="I1262" s="9">
        <v>25308</v>
      </c>
      <c r="J1262" s="9">
        <v>3036.96</v>
      </c>
      <c r="K1262" s="9">
        <v>22271.040000000001</v>
      </c>
      <c r="L1262" s="9">
        <v>6327</v>
      </c>
      <c r="M1262" s="9">
        <v>15944.04</v>
      </c>
      <c r="N1262" s="26">
        <f>financials[[#This Row],[Profit]]/financials[[#This Row],[ Sales]]</f>
        <v>0.71590909090909094</v>
      </c>
      <c r="O1262" s="7">
        <v>41760</v>
      </c>
      <c r="P1262" s="5">
        <v>5</v>
      </c>
      <c r="Q1262" s="4" t="str">
        <f>TEXT(financials[[#This Row],[Date]],"MMMM")</f>
        <v>May</v>
      </c>
      <c r="R1262" s="5" t="str">
        <f>_xlfn.SWITCH(financials[[#This Row],[Month Name]],"January","Winter","February","Winter","March","Spring","April","Spring","May","Spring","June","Summer","July","Summer","August","Summer","September","Fall","October","Fall","November","Fall","December","Winter")</f>
        <v>Spring</v>
      </c>
      <c r="S1262" s="13" t="s">
        <v>15</v>
      </c>
    </row>
    <row r="1263" spans="2:19" x14ac:dyDescent="0.25">
      <c r="B1263" s="14" t="s">
        <v>8</v>
      </c>
      <c r="C1263" s="1" t="s">
        <v>18</v>
      </c>
      <c r="D1263" s="4" t="s">
        <v>30</v>
      </c>
      <c r="E1263" s="4" t="s">
        <v>36</v>
      </c>
      <c r="F1263" s="11">
        <v>3874.5</v>
      </c>
      <c r="G1263" s="9">
        <v>250</v>
      </c>
      <c r="H1263" s="9">
        <v>15</v>
      </c>
      <c r="I1263" s="9">
        <v>58117.5</v>
      </c>
      <c r="J1263" s="9">
        <v>6974.0999999999995</v>
      </c>
      <c r="K1263" s="9">
        <v>51143.399999999994</v>
      </c>
      <c r="L1263" s="9">
        <v>38745</v>
      </c>
      <c r="M1263" s="9">
        <v>12398.399999999998</v>
      </c>
      <c r="N1263" s="26">
        <f>financials[[#This Row],[Profit]]/financials[[#This Row],[ Sales]]</f>
        <v>0.2424242424242424</v>
      </c>
      <c r="O1263" s="7">
        <v>41821</v>
      </c>
      <c r="P1263" s="5">
        <v>7</v>
      </c>
      <c r="Q1263" s="4" t="str">
        <f>TEXT(financials[[#This Row],[Date]],"MMMM")</f>
        <v>July</v>
      </c>
      <c r="R1263" s="5" t="str">
        <f>_xlfn.SWITCH(financials[[#This Row],[Month Name]],"January","Winter","February","Winter","March","Spring","April","Spring","May","Spring","June","Summer","July","Summer","August","Summer","September","Fall","October","Fall","November","Fall","December","Winter")</f>
        <v>Summer</v>
      </c>
      <c r="S1263" s="13" t="s">
        <v>15</v>
      </c>
    </row>
    <row r="1264" spans="2:19" x14ac:dyDescent="0.25">
      <c r="B1264" s="14" t="s">
        <v>10</v>
      </c>
      <c r="C1264" s="1" t="s">
        <v>16</v>
      </c>
      <c r="D1264" s="4" t="s">
        <v>30</v>
      </c>
      <c r="E1264" s="4" t="s">
        <v>36</v>
      </c>
      <c r="F1264" s="11">
        <v>623</v>
      </c>
      <c r="G1264" s="9">
        <v>250</v>
      </c>
      <c r="H1264" s="9">
        <v>350</v>
      </c>
      <c r="I1264" s="9">
        <v>218050</v>
      </c>
      <c r="J1264" s="9">
        <v>26166</v>
      </c>
      <c r="K1264" s="9">
        <v>191884</v>
      </c>
      <c r="L1264" s="9">
        <v>161980</v>
      </c>
      <c r="M1264" s="9">
        <v>29904</v>
      </c>
      <c r="N1264" s="26">
        <f>financials[[#This Row],[Profit]]/financials[[#This Row],[ Sales]]</f>
        <v>0.15584415584415584</v>
      </c>
      <c r="O1264" s="7">
        <v>41518</v>
      </c>
      <c r="P1264" s="5">
        <v>9</v>
      </c>
      <c r="Q1264" s="4" t="str">
        <f>TEXT(financials[[#This Row],[Date]],"MMMM")</f>
        <v>September</v>
      </c>
      <c r="R1264" s="5" t="str">
        <f>_xlfn.SWITCH(financials[[#This Row],[Month Name]],"January","Winter","February","Winter","March","Spring","April","Spring","May","Spring","June","Summer","July","Summer","August","Summer","September","Fall","October","Fall","November","Fall","December","Winter")</f>
        <v>Fall</v>
      </c>
      <c r="S1264" s="13" t="s">
        <v>14</v>
      </c>
    </row>
    <row r="1265" spans="2:19" x14ac:dyDescent="0.25">
      <c r="B1265" s="14" t="s">
        <v>10</v>
      </c>
      <c r="C1265" s="1" t="s">
        <v>17</v>
      </c>
      <c r="D1265" s="4" t="s">
        <v>30</v>
      </c>
      <c r="E1265" s="4" t="s">
        <v>36</v>
      </c>
      <c r="F1265" s="11">
        <v>986</v>
      </c>
      <c r="G1265" s="9">
        <v>250</v>
      </c>
      <c r="H1265" s="9">
        <v>350</v>
      </c>
      <c r="I1265" s="9">
        <v>345100</v>
      </c>
      <c r="J1265" s="9">
        <v>41412</v>
      </c>
      <c r="K1265" s="9">
        <v>303688</v>
      </c>
      <c r="L1265" s="9">
        <v>256360</v>
      </c>
      <c r="M1265" s="9">
        <v>47328</v>
      </c>
      <c r="N1265" s="26">
        <f>financials[[#This Row],[Profit]]/financials[[#This Row],[ Sales]]</f>
        <v>0.15584415584415584</v>
      </c>
      <c r="O1265" s="7">
        <v>41913</v>
      </c>
      <c r="P1265" s="5">
        <v>10</v>
      </c>
      <c r="Q1265" s="4" t="str">
        <f>TEXT(financials[[#This Row],[Date]],"MMMM")</f>
        <v>October</v>
      </c>
      <c r="R1265" s="5" t="str">
        <f>_xlfn.SWITCH(financials[[#This Row],[Month Name]],"January","Winter","February","Winter","March","Spring","April","Spring","May","Spring","June","Summer","July","Summer","August","Summer","September","Fall","October","Fall","November","Fall","December","Winter")</f>
        <v>Fall</v>
      </c>
      <c r="S1265" s="13" t="s">
        <v>15</v>
      </c>
    </row>
    <row r="1266" spans="2:19" x14ac:dyDescent="0.25">
      <c r="B1266" s="14" t="s">
        <v>9</v>
      </c>
      <c r="C1266" s="1" t="s">
        <v>17</v>
      </c>
      <c r="D1266" s="4" t="s">
        <v>30</v>
      </c>
      <c r="E1266" s="4" t="s">
        <v>36</v>
      </c>
      <c r="F1266" s="11">
        <v>2387</v>
      </c>
      <c r="G1266" s="9">
        <v>250</v>
      </c>
      <c r="H1266" s="9">
        <v>125</v>
      </c>
      <c r="I1266" s="9">
        <v>298375</v>
      </c>
      <c r="J1266" s="9">
        <v>35805</v>
      </c>
      <c r="K1266" s="9">
        <v>262570</v>
      </c>
      <c r="L1266" s="9">
        <v>286440</v>
      </c>
      <c r="M1266" s="9">
        <v>-23870</v>
      </c>
      <c r="N1266" s="26">
        <f>financials[[#This Row],[Profit]]/financials[[#This Row],[ Sales]]</f>
        <v>-9.0909090909090912E-2</v>
      </c>
      <c r="O1266" s="7">
        <v>41944</v>
      </c>
      <c r="P1266" s="5">
        <v>11</v>
      </c>
      <c r="Q1266" s="4" t="str">
        <f>TEXT(financials[[#This Row],[Date]],"MMMM")</f>
        <v>November</v>
      </c>
      <c r="R1266" s="5" t="str">
        <f>_xlfn.SWITCH(financials[[#This Row],[Month Name]],"January","Winter","February","Winter","March","Spring","April","Spring","May","Spring","June","Summer","July","Summer","August","Summer","September","Fall","October","Fall","November","Fall","December","Winter")</f>
        <v>Fall</v>
      </c>
      <c r="S1266" s="13" t="s">
        <v>15</v>
      </c>
    </row>
    <row r="1267" spans="2:19" x14ac:dyDescent="0.25">
      <c r="B1267" s="14" t="s">
        <v>10</v>
      </c>
      <c r="C1267" s="1" t="s">
        <v>20</v>
      </c>
      <c r="D1267" s="4" t="s">
        <v>30</v>
      </c>
      <c r="E1267" s="4" t="s">
        <v>36</v>
      </c>
      <c r="F1267" s="11">
        <v>1233</v>
      </c>
      <c r="G1267" s="9">
        <v>250</v>
      </c>
      <c r="H1267" s="9">
        <v>20</v>
      </c>
      <c r="I1267" s="9">
        <v>24660</v>
      </c>
      <c r="J1267" s="9">
        <v>2959.2</v>
      </c>
      <c r="K1267" s="9">
        <v>21700.799999999999</v>
      </c>
      <c r="L1267" s="9">
        <v>12330</v>
      </c>
      <c r="M1267" s="9">
        <v>9370.7999999999993</v>
      </c>
      <c r="N1267" s="26">
        <f>financials[[#This Row],[Profit]]/financials[[#This Row],[ Sales]]</f>
        <v>0.43181818181818182</v>
      </c>
      <c r="O1267" s="7">
        <v>41974</v>
      </c>
      <c r="P1267" s="5">
        <v>12</v>
      </c>
      <c r="Q1267" s="4" t="str">
        <f>TEXT(financials[[#This Row],[Date]],"MMMM")</f>
        <v>December</v>
      </c>
      <c r="R1267" s="5" t="str">
        <f>_xlfn.SWITCH(financials[[#This Row],[Month Name]],"January","Winter","February","Winter","March","Spring","April","Spring","May","Spring","June","Summer","July","Summer","August","Summer","September","Fall","October","Fall","November","Fall","December","Winter")</f>
        <v>Winter</v>
      </c>
      <c r="S1267" s="13" t="s">
        <v>15</v>
      </c>
    </row>
    <row r="1268" spans="2:19" x14ac:dyDescent="0.25">
      <c r="B1268" s="14" t="s">
        <v>10</v>
      </c>
      <c r="C1268" s="1" t="s">
        <v>17</v>
      </c>
      <c r="D1268" s="4" t="s">
        <v>31</v>
      </c>
      <c r="E1268" s="4" t="s">
        <v>36</v>
      </c>
      <c r="F1268" s="11">
        <v>270</v>
      </c>
      <c r="G1268" s="9">
        <v>260</v>
      </c>
      <c r="H1268" s="9">
        <v>350</v>
      </c>
      <c r="I1268" s="9">
        <v>94500</v>
      </c>
      <c r="J1268" s="9">
        <v>11340</v>
      </c>
      <c r="K1268" s="9">
        <v>83160</v>
      </c>
      <c r="L1268" s="9">
        <v>70200</v>
      </c>
      <c r="M1268" s="9">
        <v>12960</v>
      </c>
      <c r="N1268" s="26">
        <f>financials[[#This Row],[Profit]]/financials[[#This Row],[ Sales]]</f>
        <v>0.15584415584415584</v>
      </c>
      <c r="O1268" s="7">
        <v>41671</v>
      </c>
      <c r="P1268" s="5">
        <v>2</v>
      </c>
      <c r="Q1268" s="4" t="str">
        <f>TEXT(financials[[#This Row],[Date]],"MMMM")</f>
        <v>February</v>
      </c>
      <c r="R1268" s="5" t="str">
        <f>_xlfn.SWITCH(financials[[#This Row],[Month Name]],"January","Winter","February","Winter","March","Spring","April","Spring","May","Spring","June","Summer","July","Summer","August","Summer","September","Fall","October","Fall","November","Fall","December","Winter")</f>
        <v>Winter</v>
      </c>
      <c r="S1268" s="13" t="s">
        <v>15</v>
      </c>
    </row>
    <row r="1269" spans="2:19" x14ac:dyDescent="0.25">
      <c r="B1269" s="14" t="s">
        <v>10</v>
      </c>
      <c r="C1269" s="1" t="s">
        <v>18</v>
      </c>
      <c r="D1269" s="4" t="s">
        <v>31</v>
      </c>
      <c r="E1269" s="4" t="s">
        <v>36</v>
      </c>
      <c r="F1269" s="11">
        <v>3421.5</v>
      </c>
      <c r="G1269" s="9">
        <v>260</v>
      </c>
      <c r="H1269" s="9">
        <v>7</v>
      </c>
      <c r="I1269" s="9">
        <v>23950.5</v>
      </c>
      <c r="J1269" s="9">
        <v>2874.06</v>
      </c>
      <c r="K1269" s="9">
        <v>21076.44</v>
      </c>
      <c r="L1269" s="9">
        <v>17107.5</v>
      </c>
      <c r="M1269" s="9">
        <v>3968.9399999999987</v>
      </c>
      <c r="N1269" s="26">
        <f>financials[[#This Row],[Profit]]/financials[[#This Row],[ Sales]]</f>
        <v>0.18831168831168826</v>
      </c>
      <c r="O1269" s="7">
        <v>41821</v>
      </c>
      <c r="P1269" s="5">
        <v>7</v>
      </c>
      <c r="Q1269" s="4" t="str">
        <f>TEXT(financials[[#This Row],[Date]],"MMMM")</f>
        <v>July</v>
      </c>
      <c r="R1269" s="5" t="str">
        <f>_xlfn.SWITCH(financials[[#This Row],[Month Name]],"January","Winter","February","Winter","March","Spring","April","Spring","May","Spring","June","Summer","July","Summer","August","Summer","September","Fall","October","Fall","November","Fall","December","Winter")</f>
        <v>Summer</v>
      </c>
      <c r="S1269" s="13" t="s">
        <v>15</v>
      </c>
    </row>
    <row r="1270" spans="2:19" x14ac:dyDescent="0.25">
      <c r="B1270" s="14" t="s">
        <v>10</v>
      </c>
      <c r="C1270" s="1" t="s">
        <v>16</v>
      </c>
      <c r="D1270" s="4" t="s">
        <v>31</v>
      </c>
      <c r="E1270" s="4" t="s">
        <v>36</v>
      </c>
      <c r="F1270" s="11">
        <v>2734</v>
      </c>
      <c r="G1270" s="9">
        <v>260</v>
      </c>
      <c r="H1270" s="9">
        <v>7</v>
      </c>
      <c r="I1270" s="9">
        <v>19138</v>
      </c>
      <c r="J1270" s="9">
        <v>2296.56</v>
      </c>
      <c r="K1270" s="9">
        <v>16841.439999999999</v>
      </c>
      <c r="L1270" s="9">
        <v>13670</v>
      </c>
      <c r="M1270" s="9">
        <v>3171.4399999999987</v>
      </c>
      <c r="N1270" s="26">
        <f>financials[[#This Row],[Profit]]/financials[[#This Row],[ Sales]]</f>
        <v>0.18831168831168824</v>
      </c>
      <c r="O1270" s="7">
        <v>41913</v>
      </c>
      <c r="P1270" s="5">
        <v>10</v>
      </c>
      <c r="Q1270" s="4" t="str">
        <f>TEXT(financials[[#This Row],[Date]],"MMMM")</f>
        <v>October</v>
      </c>
      <c r="R1270" s="5" t="str">
        <f>_xlfn.SWITCH(financials[[#This Row],[Month Name]],"January","Winter","February","Winter","March","Spring","April","Spring","May","Spring","June","Summer","July","Summer","August","Summer","September","Fall","October","Fall","November","Fall","December","Winter")</f>
        <v>Fall</v>
      </c>
      <c r="S1270" s="13" t="s">
        <v>15</v>
      </c>
    </row>
    <row r="1271" spans="2:19" x14ac:dyDescent="0.25">
      <c r="B1271" s="14" t="s">
        <v>8</v>
      </c>
      <c r="C1271" s="1" t="s">
        <v>17</v>
      </c>
      <c r="D1271" s="4" t="s">
        <v>31</v>
      </c>
      <c r="E1271" s="4" t="s">
        <v>36</v>
      </c>
      <c r="F1271" s="11">
        <v>2548</v>
      </c>
      <c r="G1271" s="9">
        <v>260</v>
      </c>
      <c r="H1271" s="9">
        <v>15</v>
      </c>
      <c r="I1271" s="9">
        <v>38220</v>
      </c>
      <c r="J1271" s="9">
        <v>4586.3999999999996</v>
      </c>
      <c r="K1271" s="9">
        <v>33633.599999999999</v>
      </c>
      <c r="L1271" s="9">
        <v>25480</v>
      </c>
      <c r="M1271" s="9">
        <v>8153.5999999999985</v>
      </c>
      <c r="N1271" s="26">
        <f>financials[[#This Row],[Profit]]/financials[[#This Row],[ Sales]]</f>
        <v>0.2424242424242424</v>
      </c>
      <c r="O1271" s="7">
        <v>41579</v>
      </c>
      <c r="P1271" s="5">
        <v>11</v>
      </c>
      <c r="Q1271" s="4" t="str">
        <f>TEXT(financials[[#This Row],[Date]],"MMMM")</f>
        <v>November</v>
      </c>
      <c r="R1271" s="5" t="str">
        <f>_xlfn.SWITCH(financials[[#This Row],[Month Name]],"January","Winter","February","Winter","March","Spring","April","Spring","May","Spring","June","Summer","July","Summer","August","Summer","September","Fall","October","Fall","November","Fall","December","Winter")</f>
        <v>Fall</v>
      </c>
      <c r="S1271" s="13" t="s">
        <v>14</v>
      </c>
    </row>
    <row r="1272" spans="2:19" x14ac:dyDescent="0.25">
      <c r="B1272" s="14" t="s">
        <v>10</v>
      </c>
      <c r="C1272" s="1" t="s">
        <v>18</v>
      </c>
      <c r="D1272" s="4" t="s">
        <v>26</v>
      </c>
      <c r="E1272" s="4" t="s">
        <v>36</v>
      </c>
      <c r="F1272" s="11">
        <v>2521.5</v>
      </c>
      <c r="G1272" s="9">
        <v>3</v>
      </c>
      <c r="H1272" s="9">
        <v>20</v>
      </c>
      <c r="I1272" s="9">
        <v>50430</v>
      </c>
      <c r="J1272" s="9">
        <v>6051.6</v>
      </c>
      <c r="K1272" s="9">
        <v>44378.399999999994</v>
      </c>
      <c r="L1272" s="9">
        <v>25215</v>
      </c>
      <c r="M1272" s="9">
        <v>19163.399999999998</v>
      </c>
      <c r="N1272" s="26">
        <f>financials[[#This Row],[Profit]]/financials[[#This Row],[ Sales]]</f>
        <v>0.43181818181818182</v>
      </c>
      <c r="O1272" s="7">
        <v>41640</v>
      </c>
      <c r="P1272" s="5">
        <v>1</v>
      </c>
      <c r="Q1272" s="4" t="str">
        <f>TEXT(financials[[#This Row],[Date]],"MMMM")</f>
        <v>January</v>
      </c>
      <c r="R1272" s="5" t="str">
        <f>_xlfn.SWITCH(financials[[#This Row],[Month Name]],"January","Winter","February","Winter","March","Spring","April","Spring","May","Spring","June","Summer","July","Summer","August","Summer","September","Fall","October","Fall","November","Fall","December","Winter")</f>
        <v>Winter</v>
      </c>
      <c r="S1272" s="13" t="s">
        <v>15</v>
      </c>
    </row>
    <row r="1273" spans="2:19" x14ac:dyDescent="0.25">
      <c r="B1273" s="14" t="s">
        <v>11</v>
      </c>
      <c r="C1273" s="1" t="s">
        <v>20</v>
      </c>
      <c r="D1273" s="4" t="s">
        <v>27</v>
      </c>
      <c r="E1273" s="4" t="s">
        <v>36</v>
      </c>
      <c r="F1273" s="11">
        <v>2661</v>
      </c>
      <c r="G1273" s="9">
        <v>5</v>
      </c>
      <c r="H1273" s="9">
        <v>12</v>
      </c>
      <c r="I1273" s="9">
        <v>31932</v>
      </c>
      <c r="J1273" s="9">
        <v>3831.84</v>
      </c>
      <c r="K1273" s="9">
        <v>28100.16</v>
      </c>
      <c r="L1273" s="9">
        <v>7983</v>
      </c>
      <c r="M1273" s="9">
        <v>20117.16</v>
      </c>
      <c r="N1273" s="26">
        <f>financials[[#This Row],[Profit]]/financials[[#This Row],[ Sales]]</f>
        <v>0.71590909090909094</v>
      </c>
      <c r="O1273" s="7">
        <v>41760</v>
      </c>
      <c r="P1273" s="5">
        <v>5</v>
      </c>
      <c r="Q1273" s="4" t="str">
        <f>TEXT(financials[[#This Row],[Date]],"MMMM")</f>
        <v>May</v>
      </c>
      <c r="R1273" s="5" t="str">
        <f>_xlfn.SWITCH(financials[[#This Row],[Month Name]],"January","Winter","February","Winter","March","Spring","April","Spring","May","Spring","June","Summer","July","Summer","August","Summer","September","Fall","October","Fall","November","Fall","December","Winter")</f>
        <v>Spring</v>
      </c>
      <c r="S1273" s="13" t="s">
        <v>15</v>
      </c>
    </row>
    <row r="1274" spans="2:19" x14ac:dyDescent="0.25">
      <c r="B1274" s="14" t="s">
        <v>10</v>
      </c>
      <c r="C1274" s="1" t="s">
        <v>19</v>
      </c>
      <c r="D1274" s="4" t="s">
        <v>28</v>
      </c>
      <c r="E1274" s="4" t="s">
        <v>36</v>
      </c>
      <c r="F1274" s="11">
        <v>1531</v>
      </c>
      <c r="G1274" s="9">
        <v>10</v>
      </c>
      <c r="H1274" s="9">
        <v>20</v>
      </c>
      <c r="I1274" s="9">
        <v>30620</v>
      </c>
      <c r="J1274" s="9">
        <v>3674.4</v>
      </c>
      <c r="K1274" s="9">
        <v>26945.599999999999</v>
      </c>
      <c r="L1274" s="9">
        <v>15310</v>
      </c>
      <c r="M1274" s="9">
        <v>11635.599999999999</v>
      </c>
      <c r="N1274" s="26">
        <f>financials[[#This Row],[Profit]]/financials[[#This Row],[ Sales]]</f>
        <v>0.43181818181818177</v>
      </c>
      <c r="O1274" s="7">
        <v>41974</v>
      </c>
      <c r="P1274" s="5">
        <v>12</v>
      </c>
      <c r="Q1274" s="4" t="str">
        <f>TEXT(financials[[#This Row],[Date]],"MMMM")</f>
        <v>December</v>
      </c>
      <c r="R1274" s="5" t="str">
        <f>_xlfn.SWITCH(financials[[#This Row],[Month Name]],"January","Winter","February","Winter","March","Spring","April","Spring","May","Spring","June","Summer","July","Summer","August","Summer","September","Fall","October","Fall","November","Fall","December","Winter")</f>
        <v>Winter</v>
      </c>
      <c r="S1274" s="13" t="s">
        <v>15</v>
      </c>
    </row>
    <row r="1275" spans="2:19" x14ac:dyDescent="0.25">
      <c r="B1275" s="14" t="s">
        <v>10</v>
      </c>
      <c r="C1275" s="1" t="s">
        <v>18</v>
      </c>
      <c r="D1275" s="4" t="s">
        <v>30</v>
      </c>
      <c r="E1275" s="4" t="s">
        <v>36</v>
      </c>
      <c r="F1275" s="11">
        <v>1491</v>
      </c>
      <c r="G1275" s="9">
        <v>250</v>
      </c>
      <c r="H1275" s="9">
        <v>7</v>
      </c>
      <c r="I1275" s="9">
        <v>10437</v>
      </c>
      <c r="J1275" s="9">
        <v>1252.44</v>
      </c>
      <c r="K1275" s="9">
        <v>9184.56</v>
      </c>
      <c r="L1275" s="9">
        <v>7455</v>
      </c>
      <c r="M1275" s="9">
        <v>1729.5599999999995</v>
      </c>
      <c r="N1275" s="26">
        <f>financials[[#This Row],[Profit]]/financials[[#This Row],[ Sales]]</f>
        <v>0.18831168831168826</v>
      </c>
      <c r="O1275" s="7">
        <v>41699</v>
      </c>
      <c r="P1275" s="5">
        <v>3</v>
      </c>
      <c r="Q1275" s="4" t="str">
        <f>TEXT(financials[[#This Row],[Date]],"MMMM")</f>
        <v>March</v>
      </c>
      <c r="R1275" s="5" t="str">
        <f>_xlfn.SWITCH(financials[[#This Row],[Month Name]],"January","Winter","February","Winter","March","Spring","April","Spring","May","Spring","June","Summer","July","Summer","August","Summer","September","Fall","October","Fall","November","Fall","December","Winter")</f>
        <v>Spring</v>
      </c>
      <c r="S1275" s="13" t="s">
        <v>15</v>
      </c>
    </row>
    <row r="1276" spans="2:19" x14ac:dyDescent="0.25">
      <c r="B1276" s="14" t="s">
        <v>10</v>
      </c>
      <c r="C1276" s="1" t="s">
        <v>19</v>
      </c>
      <c r="D1276" s="4" t="s">
        <v>30</v>
      </c>
      <c r="E1276" s="4" t="s">
        <v>36</v>
      </c>
      <c r="F1276" s="11">
        <v>1531</v>
      </c>
      <c r="G1276" s="9">
        <v>250</v>
      </c>
      <c r="H1276" s="9">
        <v>20</v>
      </c>
      <c r="I1276" s="9">
        <v>30620</v>
      </c>
      <c r="J1276" s="9">
        <v>3674.4</v>
      </c>
      <c r="K1276" s="9">
        <v>26945.599999999999</v>
      </c>
      <c r="L1276" s="9">
        <v>15310</v>
      </c>
      <c r="M1276" s="9">
        <v>11635.599999999999</v>
      </c>
      <c r="N1276" s="26">
        <f>financials[[#This Row],[Profit]]/financials[[#This Row],[ Sales]]</f>
        <v>0.43181818181818177</v>
      </c>
      <c r="O1276" s="7">
        <v>41974</v>
      </c>
      <c r="P1276" s="5">
        <v>12</v>
      </c>
      <c r="Q1276" s="4" t="str">
        <f>TEXT(financials[[#This Row],[Date]],"MMMM")</f>
        <v>December</v>
      </c>
      <c r="R1276" s="5" t="str">
        <f>_xlfn.SWITCH(financials[[#This Row],[Month Name]],"January","Winter","February","Winter","March","Spring","April","Spring","May","Spring","June","Summer","July","Summer","August","Summer","September","Fall","October","Fall","November","Fall","December","Winter")</f>
        <v>Winter</v>
      </c>
      <c r="S1276" s="13" t="s">
        <v>15</v>
      </c>
    </row>
    <row r="1277" spans="2:19" x14ac:dyDescent="0.25">
      <c r="B1277" s="14" t="s">
        <v>11</v>
      </c>
      <c r="C1277" s="1" t="s">
        <v>16</v>
      </c>
      <c r="D1277" s="4" t="s">
        <v>31</v>
      </c>
      <c r="E1277" s="4" t="s">
        <v>36</v>
      </c>
      <c r="F1277" s="11">
        <v>2761</v>
      </c>
      <c r="G1277" s="9">
        <v>260</v>
      </c>
      <c r="H1277" s="9">
        <v>12</v>
      </c>
      <c r="I1277" s="9">
        <v>33132</v>
      </c>
      <c r="J1277" s="9">
        <v>3975.84</v>
      </c>
      <c r="K1277" s="9">
        <v>29156.16</v>
      </c>
      <c r="L1277" s="9">
        <v>8283</v>
      </c>
      <c r="M1277" s="9">
        <v>20873.16</v>
      </c>
      <c r="N1277" s="26">
        <f>financials[[#This Row],[Profit]]/financials[[#This Row],[ Sales]]</f>
        <v>0.71590909090909094</v>
      </c>
      <c r="O1277" s="7">
        <v>41518</v>
      </c>
      <c r="P1277" s="5">
        <v>9</v>
      </c>
      <c r="Q1277" s="4" t="str">
        <f>TEXT(financials[[#This Row],[Date]],"MMMM")</f>
        <v>September</v>
      </c>
      <c r="R1277" s="5" t="str">
        <f>_xlfn.SWITCH(financials[[#This Row],[Month Name]],"January","Winter","February","Winter","March","Spring","April","Spring","May","Spring","June","Summer","July","Summer","August","Summer","September","Fall","October","Fall","November","Fall","December","Winter")</f>
        <v>Fall</v>
      </c>
      <c r="S1277" s="13" t="s">
        <v>14</v>
      </c>
    </row>
    <row r="1278" spans="2:19" x14ac:dyDescent="0.25">
      <c r="B1278" s="14" t="s">
        <v>8</v>
      </c>
      <c r="C1278" s="1" t="s">
        <v>17</v>
      </c>
      <c r="D1278" s="4" t="s">
        <v>26</v>
      </c>
      <c r="E1278" s="4" t="s">
        <v>36</v>
      </c>
      <c r="F1278" s="11">
        <v>2567</v>
      </c>
      <c r="G1278" s="9">
        <v>3</v>
      </c>
      <c r="H1278" s="9">
        <v>15</v>
      </c>
      <c r="I1278" s="9">
        <v>38505</v>
      </c>
      <c r="J1278" s="9">
        <v>5005.6499999999996</v>
      </c>
      <c r="K1278" s="9">
        <v>33499.35</v>
      </c>
      <c r="L1278" s="9">
        <v>25670</v>
      </c>
      <c r="M1278" s="9">
        <v>7829.3499999999985</v>
      </c>
      <c r="N1278" s="26">
        <f>financials[[#This Row],[Profit]]/financials[[#This Row],[ Sales]]</f>
        <v>0.23371647509578541</v>
      </c>
      <c r="O1278" s="7">
        <v>41791</v>
      </c>
      <c r="P1278" s="5">
        <v>6</v>
      </c>
      <c r="Q1278" s="4" t="str">
        <f>TEXT(financials[[#This Row],[Date]],"MMMM")</f>
        <v>June</v>
      </c>
      <c r="R1278" s="5" t="str">
        <f>_xlfn.SWITCH(financials[[#This Row],[Month Name]],"January","Winter","February","Winter","March","Spring","April","Spring","May","Spring","June","Summer","July","Summer","August","Summer","September","Fall","October","Fall","November","Fall","December","Winter")</f>
        <v>Summer</v>
      </c>
      <c r="S1278" s="13" t="s">
        <v>15</v>
      </c>
    </row>
    <row r="1279" spans="2:19" x14ac:dyDescent="0.25">
      <c r="B1279" s="14" t="s">
        <v>8</v>
      </c>
      <c r="C1279" s="1" t="s">
        <v>17</v>
      </c>
      <c r="D1279" s="4" t="s">
        <v>30</v>
      </c>
      <c r="E1279" s="4" t="s">
        <v>36</v>
      </c>
      <c r="F1279" s="11">
        <v>2567</v>
      </c>
      <c r="G1279" s="9">
        <v>250</v>
      </c>
      <c r="H1279" s="9">
        <v>15</v>
      </c>
      <c r="I1279" s="9">
        <v>38505</v>
      </c>
      <c r="J1279" s="9">
        <v>5005.6499999999996</v>
      </c>
      <c r="K1279" s="9">
        <v>33499.35</v>
      </c>
      <c r="L1279" s="9">
        <v>25670</v>
      </c>
      <c r="M1279" s="9">
        <v>7829.3499999999985</v>
      </c>
      <c r="N1279" s="26">
        <f>financials[[#This Row],[Profit]]/financials[[#This Row],[ Sales]]</f>
        <v>0.23371647509578541</v>
      </c>
      <c r="O1279" s="7">
        <v>41791</v>
      </c>
      <c r="P1279" s="5">
        <v>6</v>
      </c>
      <c r="Q1279" s="4" t="str">
        <f>TEXT(financials[[#This Row],[Date]],"MMMM")</f>
        <v>June</v>
      </c>
      <c r="R1279" s="5" t="str">
        <f>_xlfn.SWITCH(financials[[#This Row],[Month Name]],"January","Winter","February","Winter","March","Spring","April","Spring","May","Spring","June","Summer","July","Summer","August","Summer","September","Fall","October","Fall","November","Fall","December","Winter")</f>
        <v>Summer</v>
      </c>
      <c r="S1279" s="13" t="s">
        <v>15</v>
      </c>
    </row>
    <row r="1280" spans="2:19" x14ac:dyDescent="0.25">
      <c r="B1280" s="14" t="s">
        <v>10</v>
      </c>
      <c r="C1280" s="1" t="s">
        <v>16</v>
      </c>
      <c r="D1280" s="4" t="s">
        <v>26</v>
      </c>
      <c r="E1280" s="4" t="s">
        <v>36</v>
      </c>
      <c r="F1280" s="11">
        <v>923</v>
      </c>
      <c r="G1280" s="9">
        <v>3</v>
      </c>
      <c r="H1280" s="9">
        <v>350</v>
      </c>
      <c r="I1280" s="9">
        <v>323050</v>
      </c>
      <c r="J1280" s="9">
        <v>41996.5</v>
      </c>
      <c r="K1280" s="9">
        <v>281053.5</v>
      </c>
      <c r="L1280" s="9">
        <v>239980</v>
      </c>
      <c r="M1280" s="9">
        <v>41073.5</v>
      </c>
      <c r="N1280" s="26">
        <f>financials[[#This Row],[Profit]]/financials[[#This Row],[ Sales]]</f>
        <v>0.14614121510673234</v>
      </c>
      <c r="O1280" s="7">
        <v>41699</v>
      </c>
      <c r="P1280" s="5">
        <v>3</v>
      </c>
      <c r="Q1280" s="4" t="str">
        <f>TEXT(financials[[#This Row],[Date]],"MMMM")</f>
        <v>March</v>
      </c>
      <c r="R1280" s="5" t="str">
        <f>_xlfn.SWITCH(financials[[#This Row],[Month Name]],"January","Winter","February","Winter","March","Spring","April","Spring","May","Spring","June","Summer","July","Summer","August","Summer","September","Fall","October","Fall","November","Fall","December","Winter")</f>
        <v>Spring</v>
      </c>
      <c r="S1280" s="13" t="s">
        <v>15</v>
      </c>
    </row>
    <row r="1281" spans="2:19" x14ac:dyDescent="0.25">
      <c r="B1281" s="14" t="s">
        <v>10</v>
      </c>
      <c r="C1281" s="1" t="s">
        <v>18</v>
      </c>
      <c r="D1281" s="4" t="s">
        <v>26</v>
      </c>
      <c r="E1281" s="4" t="s">
        <v>36</v>
      </c>
      <c r="F1281" s="11">
        <v>1790</v>
      </c>
      <c r="G1281" s="9">
        <v>3</v>
      </c>
      <c r="H1281" s="9">
        <v>350</v>
      </c>
      <c r="I1281" s="9">
        <v>626500</v>
      </c>
      <c r="J1281" s="9">
        <v>81445</v>
      </c>
      <c r="K1281" s="9">
        <v>545055</v>
      </c>
      <c r="L1281" s="9">
        <v>465400</v>
      </c>
      <c r="M1281" s="9">
        <v>79655</v>
      </c>
      <c r="N1281" s="26">
        <f>financials[[#This Row],[Profit]]/financials[[#This Row],[ Sales]]</f>
        <v>0.14614121510673234</v>
      </c>
      <c r="O1281" s="7">
        <v>41699</v>
      </c>
      <c r="P1281" s="5">
        <v>3</v>
      </c>
      <c r="Q1281" s="4" t="str">
        <f>TEXT(financials[[#This Row],[Date]],"MMMM")</f>
        <v>March</v>
      </c>
      <c r="R1281" s="5" t="str">
        <f>_xlfn.SWITCH(financials[[#This Row],[Month Name]],"January","Winter","February","Winter","March","Spring","April","Spring","May","Spring","June","Summer","July","Summer","August","Summer","September","Fall","October","Fall","November","Fall","December","Winter")</f>
        <v>Spring</v>
      </c>
      <c r="S1281" s="13" t="s">
        <v>15</v>
      </c>
    </row>
    <row r="1282" spans="2:19" x14ac:dyDescent="0.25">
      <c r="B1282" s="14" t="s">
        <v>10</v>
      </c>
      <c r="C1282" s="1" t="s">
        <v>19</v>
      </c>
      <c r="D1282" s="4" t="s">
        <v>26</v>
      </c>
      <c r="E1282" s="4" t="s">
        <v>36</v>
      </c>
      <c r="F1282" s="11">
        <v>442</v>
      </c>
      <c r="G1282" s="9">
        <v>3</v>
      </c>
      <c r="H1282" s="9">
        <v>20</v>
      </c>
      <c r="I1282" s="9">
        <v>8840</v>
      </c>
      <c r="J1282" s="9">
        <v>1149.2</v>
      </c>
      <c r="K1282" s="9">
        <v>7690.8</v>
      </c>
      <c r="L1282" s="9">
        <v>4420</v>
      </c>
      <c r="M1282" s="9">
        <v>3270.8</v>
      </c>
      <c r="N1282" s="26">
        <f>financials[[#This Row],[Profit]]/financials[[#This Row],[ Sales]]</f>
        <v>0.42528735632183912</v>
      </c>
      <c r="O1282" s="7">
        <v>41518</v>
      </c>
      <c r="P1282" s="5">
        <v>9</v>
      </c>
      <c r="Q1282" s="4" t="str">
        <f>TEXT(financials[[#This Row],[Date]],"MMMM")</f>
        <v>September</v>
      </c>
      <c r="R1282" s="5" t="str">
        <f>_xlfn.SWITCH(financials[[#This Row],[Month Name]],"January","Winter","February","Winter","March","Spring","April","Spring","May","Spring","June","Summer","July","Summer","August","Summer","September","Fall","October","Fall","November","Fall","December","Winter")</f>
        <v>Fall</v>
      </c>
      <c r="S1282" s="13" t="s">
        <v>14</v>
      </c>
    </row>
    <row r="1283" spans="2:19" x14ac:dyDescent="0.25">
      <c r="B1283" s="14" t="s">
        <v>10</v>
      </c>
      <c r="C1283" s="1" t="s">
        <v>17</v>
      </c>
      <c r="D1283" s="4" t="s">
        <v>27</v>
      </c>
      <c r="E1283" s="4" t="s">
        <v>36</v>
      </c>
      <c r="F1283" s="11">
        <v>982.5</v>
      </c>
      <c r="G1283" s="9">
        <v>5</v>
      </c>
      <c r="H1283" s="9">
        <v>350</v>
      </c>
      <c r="I1283" s="9">
        <v>343875</v>
      </c>
      <c r="J1283" s="9">
        <v>44703.75</v>
      </c>
      <c r="K1283" s="9">
        <v>299171.25</v>
      </c>
      <c r="L1283" s="9">
        <v>255450</v>
      </c>
      <c r="M1283" s="9">
        <v>43721.25</v>
      </c>
      <c r="N1283" s="26">
        <f>financials[[#This Row],[Profit]]/financials[[#This Row],[ Sales]]</f>
        <v>0.14614121510673234</v>
      </c>
      <c r="O1283" s="7">
        <v>41640</v>
      </c>
      <c r="P1283" s="5">
        <v>1</v>
      </c>
      <c r="Q1283" s="4" t="str">
        <f>TEXT(financials[[#This Row],[Date]],"MMMM")</f>
        <v>January</v>
      </c>
      <c r="R1283" s="5" t="str">
        <f>_xlfn.SWITCH(financials[[#This Row],[Month Name]],"January","Winter","February","Winter","March","Spring","April","Spring","May","Spring","June","Summer","July","Summer","August","Summer","September","Fall","October","Fall","November","Fall","December","Winter")</f>
        <v>Winter</v>
      </c>
      <c r="S1283" s="13" t="s">
        <v>15</v>
      </c>
    </row>
    <row r="1284" spans="2:19" x14ac:dyDescent="0.25">
      <c r="B1284" s="14" t="s">
        <v>10</v>
      </c>
      <c r="C1284" s="1" t="s">
        <v>17</v>
      </c>
      <c r="D1284" s="4" t="s">
        <v>27</v>
      </c>
      <c r="E1284" s="4" t="s">
        <v>36</v>
      </c>
      <c r="F1284" s="11">
        <v>1298</v>
      </c>
      <c r="G1284" s="9">
        <v>5</v>
      </c>
      <c r="H1284" s="9">
        <v>7</v>
      </c>
      <c r="I1284" s="9">
        <v>9086</v>
      </c>
      <c r="J1284" s="9">
        <v>1181.18</v>
      </c>
      <c r="K1284" s="9">
        <v>7904.82</v>
      </c>
      <c r="L1284" s="9">
        <v>6490</v>
      </c>
      <c r="M1284" s="9">
        <v>1414.8199999999997</v>
      </c>
      <c r="N1284" s="26">
        <f>financials[[#This Row],[Profit]]/financials[[#This Row],[ Sales]]</f>
        <v>0.17898193760262723</v>
      </c>
      <c r="O1284" s="7">
        <v>41671</v>
      </c>
      <c r="P1284" s="5">
        <v>2</v>
      </c>
      <c r="Q1284" s="4" t="str">
        <f>TEXT(financials[[#This Row],[Date]],"MMMM")</f>
        <v>February</v>
      </c>
      <c r="R1284" s="5" t="str">
        <f>_xlfn.SWITCH(financials[[#This Row],[Month Name]],"January","Winter","February","Winter","March","Spring","April","Spring","May","Spring","June","Summer","July","Summer","August","Summer","September","Fall","October","Fall","November","Fall","December","Winter")</f>
        <v>Winter</v>
      </c>
      <c r="S1284" s="13" t="s">
        <v>15</v>
      </c>
    </row>
    <row r="1285" spans="2:19" x14ac:dyDescent="0.25">
      <c r="B1285" s="14" t="s">
        <v>11</v>
      </c>
      <c r="C1285" s="1" t="s">
        <v>20</v>
      </c>
      <c r="D1285" s="4" t="s">
        <v>27</v>
      </c>
      <c r="E1285" s="4" t="s">
        <v>36</v>
      </c>
      <c r="F1285" s="11">
        <v>604</v>
      </c>
      <c r="G1285" s="9">
        <v>5</v>
      </c>
      <c r="H1285" s="9">
        <v>12</v>
      </c>
      <c r="I1285" s="9">
        <v>7248</v>
      </c>
      <c r="J1285" s="9">
        <v>942.24</v>
      </c>
      <c r="K1285" s="9">
        <v>6305.76</v>
      </c>
      <c r="L1285" s="9">
        <v>1812</v>
      </c>
      <c r="M1285" s="9">
        <v>4493.76</v>
      </c>
      <c r="N1285" s="26">
        <f>financials[[#This Row],[Profit]]/financials[[#This Row],[ Sales]]</f>
        <v>0.71264367816091956</v>
      </c>
      <c r="O1285" s="7">
        <v>41791</v>
      </c>
      <c r="P1285" s="5">
        <v>6</v>
      </c>
      <c r="Q1285" s="4" t="str">
        <f>TEXT(financials[[#This Row],[Date]],"MMMM")</f>
        <v>June</v>
      </c>
      <c r="R1285" s="5" t="str">
        <f>_xlfn.SWITCH(financials[[#This Row],[Month Name]],"January","Winter","February","Winter","March","Spring","April","Spring","May","Spring","June","Summer","July","Summer","August","Summer","September","Fall","October","Fall","November","Fall","December","Winter")</f>
        <v>Summer</v>
      </c>
      <c r="S1285" s="13" t="s">
        <v>15</v>
      </c>
    </row>
    <row r="1286" spans="2:19" x14ac:dyDescent="0.25">
      <c r="B1286" s="14" t="s">
        <v>10</v>
      </c>
      <c r="C1286" s="1" t="s">
        <v>20</v>
      </c>
      <c r="D1286" s="4" t="s">
        <v>27</v>
      </c>
      <c r="E1286" s="4" t="s">
        <v>36</v>
      </c>
      <c r="F1286" s="11">
        <v>2255</v>
      </c>
      <c r="G1286" s="9">
        <v>5</v>
      </c>
      <c r="H1286" s="9">
        <v>20</v>
      </c>
      <c r="I1286" s="9">
        <v>45100</v>
      </c>
      <c r="J1286" s="9">
        <v>5863</v>
      </c>
      <c r="K1286" s="9">
        <v>39237</v>
      </c>
      <c r="L1286" s="9">
        <v>22550</v>
      </c>
      <c r="M1286" s="9">
        <v>16687</v>
      </c>
      <c r="N1286" s="26">
        <f>financials[[#This Row],[Profit]]/financials[[#This Row],[ Sales]]</f>
        <v>0.42528735632183906</v>
      </c>
      <c r="O1286" s="7">
        <v>41821</v>
      </c>
      <c r="P1286" s="5">
        <v>7</v>
      </c>
      <c r="Q1286" s="4" t="str">
        <f>TEXT(financials[[#This Row],[Date]],"MMMM")</f>
        <v>July</v>
      </c>
      <c r="R1286" s="5" t="str">
        <f>_xlfn.SWITCH(financials[[#This Row],[Month Name]],"January","Winter","February","Winter","March","Spring","April","Spring","May","Spring","June","Summer","July","Summer","August","Summer","September","Fall","October","Fall","November","Fall","December","Winter")</f>
        <v>Summer</v>
      </c>
      <c r="S1286" s="13" t="s">
        <v>15</v>
      </c>
    </row>
    <row r="1287" spans="2:19" x14ac:dyDescent="0.25">
      <c r="B1287" s="14" t="s">
        <v>10</v>
      </c>
      <c r="C1287" s="1" t="s">
        <v>16</v>
      </c>
      <c r="D1287" s="4" t="s">
        <v>27</v>
      </c>
      <c r="E1287" s="4" t="s">
        <v>36</v>
      </c>
      <c r="F1287" s="11">
        <v>1249</v>
      </c>
      <c r="G1287" s="9">
        <v>5</v>
      </c>
      <c r="H1287" s="9">
        <v>20</v>
      </c>
      <c r="I1287" s="9">
        <v>24980</v>
      </c>
      <c r="J1287" s="9">
        <v>3247.4</v>
      </c>
      <c r="K1287" s="9">
        <v>21732.6</v>
      </c>
      <c r="L1287" s="9">
        <v>12490</v>
      </c>
      <c r="M1287" s="9">
        <v>9242.5999999999985</v>
      </c>
      <c r="N1287" s="26">
        <f>financials[[#This Row],[Profit]]/financials[[#This Row],[ Sales]]</f>
        <v>0.42528735632183906</v>
      </c>
      <c r="O1287" s="7">
        <v>41913</v>
      </c>
      <c r="P1287" s="5">
        <v>10</v>
      </c>
      <c r="Q1287" s="4" t="str">
        <f>TEXT(financials[[#This Row],[Date]],"MMMM")</f>
        <v>October</v>
      </c>
      <c r="R1287" s="5" t="str">
        <f>_xlfn.SWITCH(financials[[#This Row],[Month Name]],"January","Winter","February","Winter","March","Spring","April","Spring","May","Spring","June","Summer","July","Summer","August","Summer","September","Fall","October","Fall","November","Fall","December","Winter")</f>
        <v>Fall</v>
      </c>
      <c r="S1287" s="13" t="s">
        <v>15</v>
      </c>
    </row>
    <row r="1288" spans="2:19" x14ac:dyDescent="0.25">
      <c r="B1288" s="14" t="s">
        <v>10</v>
      </c>
      <c r="C1288" s="1" t="s">
        <v>17</v>
      </c>
      <c r="D1288" s="4" t="s">
        <v>28</v>
      </c>
      <c r="E1288" s="4" t="s">
        <v>36</v>
      </c>
      <c r="F1288" s="11">
        <v>1438.5</v>
      </c>
      <c r="G1288" s="9">
        <v>10</v>
      </c>
      <c r="H1288" s="9">
        <v>7</v>
      </c>
      <c r="I1288" s="9">
        <v>10069.5</v>
      </c>
      <c r="J1288" s="9">
        <v>1309.0350000000001</v>
      </c>
      <c r="K1288" s="9">
        <v>8760.4650000000001</v>
      </c>
      <c r="L1288" s="9">
        <v>7192.5</v>
      </c>
      <c r="M1288" s="9">
        <v>1567.9649999999992</v>
      </c>
      <c r="N1288" s="26">
        <f>financials[[#This Row],[Profit]]/financials[[#This Row],[ Sales]]</f>
        <v>0.17898193760262718</v>
      </c>
      <c r="O1288" s="7">
        <v>41640</v>
      </c>
      <c r="P1288" s="5">
        <v>1</v>
      </c>
      <c r="Q1288" s="4" t="str">
        <f>TEXT(financials[[#This Row],[Date]],"MMMM")</f>
        <v>January</v>
      </c>
      <c r="R1288" s="5" t="str">
        <f>_xlfn.SWITCH(financials[[#This Row],[Month Name]],"January","Winter","February","Winter","March","Spring","April","Spring","May","Spring","June","Summer","July","Summer","August","Summer","September","Fall","October","Fall","November","Fall","December","Winter")</f>
        <v>Winter</v>
      </c>
      <c r="S1288" s="13" t="s">
        <v>15</v>
      </c>
    </row>
    <row r="1289" spans="2:19" x14ac:dyDescent="0.25">
      <c r="B1289" s="14" t="s">
        <v>7</v>
      </c>
      <c r="C1289" s="1" t="s">
        <v>19</v>
      </c>
      <c r="D1289" s="4" t="s">
        <v>28</v>
      </c>
      <c r="E1289" s="4" t="s">
        <v>36</v>
      </c>
      <c r="F1289" s="11">
        <v>807</v>
      </c>
      <c r="G1289" s="9">
        <v>10</v>
      </c>
      <c r="H1289" s="9">
        <v>300</v>
      </c>
      <c r="I1289" s="9">
        <v>242100</v>
      </c>
      <c r="J1289" s="9">
        <v>31473</v>
      </c>
      <c r="K1289" s="9">
        <v>210627</v>
      </c>
      <c r="L1289" s="9">
        <v>201750</v>
      </c>
      <c r="M1289" s="9">
        <v>8877</v>
      </c>
      <c r="N1289" s="26">
        <f>financials[[#This Row],[Profit]]/financials[[#This Row],[ Sales]]</f>
        <v>4.2145593869731802E-2</v>
      </c>
      <c r="O1289" s="7">
        <v>41640</v>
      </c>
      <c r="P1289" s="5">
        <v>1</v>
      </c>
      <c r="Q1289" s="4" t="str">
        <f>TEXT(financials[[#This Row],[Date]],"MMMM")</f>
        <v>January</v>
      </c>
      <c r="R1289" s="5" t="str">
        <f>_xlfn.SWITCH(financials[[#This Row],[Month Name]],"January","Winter","February","Winter","March","Spring","April","Spring","May","Spring","June","Summer","July","Summer","August","Summer","September","Fall","October","Fall","November","Fall","December","Winter")</f>
        <v>Winter</v>
      </c>
      <c r="S1289" s="13" t="s">
        <v>15</v>
      </c>
    </row>
    <row r="1290" spans="2:19" x14ac:dyDescent="0.25">
      <c r="B1290" s="14" t="s">
        <v>10</v>
      </c>
      <c r="C1290" s="1" t="s">
        <v>17</v>
      </c>
      <c r="D1290" s="4" t="s">
        <v>28</v>
      </c>
      <c r="E1290" s="4" t="s">
        <v>36</v>
      </c>
      <c r="F1290" s="11">
        <v>2641</v>
      </c>
      <c r="G1290" s="9">
        <v>10</v>
      </c>
      <c r="H1290" s="9">
        <v>20</v>
      </c>
      <c r="I1290" s="9">
        <v>52820</v>
      </c>
      <c r="J1290" s="9">
        <v>6866.6</v>
      </c>
      <c r="K1290" s="9">
        <v>45953.4</v>
      </c>
      <c r="L1290" s="9">
        <v>26410</v>
      </c>
      <c r="M1290" s="9">
        <v>19543.400000000001</v>
      </c>
      <c r="N1290" s="26">
        <f>financials[[#This Row],[Profit]]/financials[[#This Row],[ Sales]]</f>
        <v>0.42528735632183912</v>
      </c>
      <c r="O1290" s="7">
        <v>41671</v>
      </c>
      <c r="P1290" s="5">
        <v>2</v>
      </c>
      <c r="Q1290" s="4" t="str">
        <f>TEXT(financials[[#This Row],[Date]],"MMMM")</f>
        <v>February</v>
      </c>
      <c r="R1290" s="5" t="str">
        <f>_xlfn.SWITCH(financials[[#This Row],[Month Name]],"January","Winter","February","Winter","March","Spring","April","Spring","May","Spring","June","Summer","July","Summer","August","Summer","September","Fall","October","Fall","November","Fall","December","Winter")</f>
        <v>Winter</v>
      </c>
      <c r="S1290" s="13" t="s">
        <v>15</v>
      </c>
    </row>
    <row r="1291" spans="2:19" x14ac:dyDescent="0.25">
      <c r="B1291" s="14" t="s">
        <v>10</v>
      </c>
      <c r="C1291" s="1" t="s">
        <v>19</v>
      </c>
      <c r="D1291" s="4" t="s">
        <v>28</v>
      </c>
      <c r="E1291" s="4" t="s">
        <v>36</v>
      </c>
      <c r="F1291" s="11">
        <v>2708</v>
      </c>
      <c r="G1291" s="9">
        <v>10</v>
      </c>
      <c r="H1291" s="9">
        <v>20</v>
      </c>
      <c r="I1291" s="9">
        <v>54160</v>
      </c>
      <c r="J1291" s="9">
        <v>7040.8</v>
      </c>
      <c r="K1291" s="9">
        <v>47119.199999999997</v>
      </c>
      <c r="L1291" s="9">
        <v>27080</v>
      </c>
      <c r="M1291" s="9">
        <v>20039.199999999997</v>
      </c>
      <c r="N1291" s="26">
        <f>financials[[#This Row],[Profit]]/financials[[#This Row],[ Sales]]</f>
        <v>0.42528735632183906</v>
      </c>
      <c r="O1291" s="7">
        <v>41671</v>
      </c>
      <c r="P1291" s="5">
        <v>2</v>
      </c>
      <c r="Q1291" s="4" t="str">
        <f>TEXT(financials[[#This Row],[Date]],"MMMM")</f>
        <v>February</v>
      </c>
      <c r="R1291" s="5" t="str">
        <f>_xlfn.SWITCH(financials[[#This Row],[Month Name]],"January","Winter","February","Winter","March","Spring","April","Spring","May","Spring","June","Summer","July","Summer","August","Summer","September","Fall","October","Fall","November","Fall","December","Winter")</f>
        <v>Winter</v>
      </c>
      <c r="S1291" s="13" t="s">
        <v>15</v>
      </c>
    </row>
    <row r="1292" spans="2:19" x14ac:dyDescent="0.25">
      <c r="B1292" s="14" t="s">
        <v>10</v>
      </c>
      <c r="C1292" s="1" t="s">
        <v>16</v>
      </c>
      <c r="D1292" s="4" t="s">
        <v>28</v>
      </c>
      <c r="E1292" s="4" t="s">
        <v>36</v>
      </c>
      <c r="F1292" s="11">
        <v>2632</v>
      </c>
      <c r="G1292" s="9">
        <v>10</v>
      </c>
      <c r="H1292" s="9">
        <v>350</v>
      </c>
      <c r="I1292" s="9">
        <v>921200</v>
      </c>
      <c r="J1292" s="9">
        <v>119756</v>
      </c>
      <c r="K1292" s="9">
        <v>801444</v>
      </c>
      <c r="L1292" s="9">
        <v>684320</v>
      </c>
      <c r="M1292" s="9">
        <v>117124</v>
      </c>
      <c r="N1292" s="26">
        <f>financials[[#This Row],[Profit]]/financials[[#This Row],[ Sales]]</f>
        <v>0.14614121510673234</v>
      </c>
      <c r="O1292" s="7">
        <v>41791</v>
      </c>
      <c r="P1292" s="5">
        <v>6</v>
      </c>
      <c r="Q1292" s="4" t="str">
        <f>TEXT(financials[[#This Row],[Date]],"MMMM")</f>
        <v>June</v>
      </c>
      <c r="R1292" s="5" t="str">
        <f>_xlfn.SWITCH(financials[[#This Row],[Month Name]],"January","Winter","February","Winter","March","Spring","April","Spring","May","Spring","June","Summer","July","Summer","August","Summer","September","Fall","October","Fall","November","Fall","December","Winter")</f>
        <v>Summer</v>
      </c>
      <c r="S1292" s="13" t="s">
        <v>15</v>
      </c>
    </row>
    <row r="1293" spans="2:19" x14ac:dyDescent="0.25">
      <c r="B1293" s="14" t="s">
        <v>9</v>
      </c>
      <c r="C1293" s="1" t="s">
        <v>16</v>
      </c>
      <c r="D1293" s="4" t="s">
        <v>28</v>
      </c>
      <c r="E1293" s="4" t="s">
        <v>36</v>
      </c>
      <c r="F1293" s="11">
        <v>1583</v>
      </c>
      <c r="G1293" s="9">
        <v>10</v>
      </c>
      <c r="H1293" s="9">
        <v>125</v>
      </c>
      <c r="I1293" s="9">
        <v>197875</v>
      </c>
      <c r="J1293" s="9">
        <v>25723.75</v>
      </c>
      <c r="K1293" s="9">
        <v>172151.25</v>
      </c>
      <c r="L1293" s="9">
        <v>189960</v>
      </c>
      <c r="M1293" s="9">
        <v>-17808.75</v>
      </c>
      <c r="N1293" s="26">
        <f>financials[[#This Row],[Profit]]/financials[[#This Row],[ Sales]]</f>
        <v>-0.10344827586206896</v>
      </c>
      <c r="O1293" s="7">
        <v>41791</v>
      </c>
      <c r="P1293" s="5">
        <v>6</v>
      </c>
      <c r="Q1293" s="4" t="str">
        <f>TEXT(financials[[#This Row],[Date]],"MMMM")</f>
        <v>June</v>
      </c>
      <c r="R1293" s="5" t="str">
        <f>_xlfn.SWITCH(financials[[#This Row],[Month Name]],"January","Winter","February","Winter","March","Spring","April","Spring","May","Spring","June","Summer","July","Summer","August","Summer","September","Fall","October","Fall","November","Fall","December","Winter")</f>
        <v>Summer</v>
      </c>
      <c r="S1293" s="13" t="s">
        <v>15</v>
      </c>
    </row>
    <row r="1294" spans="2:19" x14ac:dyDescent="0.25">
      <c r="B1294" s="14" t="s">
        <v>11</v>
      </c>
      <c r="C1294" s="1" t="s">
        <v>20</v>
      </c>
      <c r="D1294" s="4" t="s">
        <v>28</v>
      </c>
      <c r="E1294" s="4" t="s">
        <v>36</v>
      </c>
      <c r="F1294" s="11">
        <v>571</v>
      </c>
      <c r="G1294" s="9">
        <v>10</v>
      </c>
      <c r="H1294" s="9">
        <v>12</v>
      </c>
      <c r="I1294" s="9">
        <v>6852</v>
      </c>
      <c r="J1294" s="9">
        <v>890.76</v>
      </c>
      <c r="K1294" s="9">
        <v>5961.24</v>
      </c>
      <c r="L1294" s="9">
        <v>1713</v>
      </c>
      <c r="M1294" s="9">
        <v>4248.24</v>
      </c>
      <c r="N1294" s="26">
        <f>financials[[#This Row],[Profit]]/financials[[#This Row],[ Sales]]</f>
        <v>0.71264367816091956</v>
      </c>
      <c r="O1294" s="7">
        <v>41821</v>
      </c>
      <c r="P1294" s="5">
        <v>7</v>
      </c>
      <c r="Q1294" s="4" t="str">
        <f>TEXT(financials[[#This Row],[Date]],"MMMM")</f>
        <v>July</v>
      </c>
      <c r="R1294" s="5" t="str">
        <f>_xlfn.SWITCH(financials[[#This Row],[Month Name]],"January","Winter","February","Winter","March","Spring","April","Spring","May","Spring","June","Summer","July","Summer","August","Summer","September","Fall","October","Fall","November","Fall","December","Winter")</f>
        <v>Summer</v>
      </c>
      <c r="S1294" s="13" t="s">
        <v>15</v>
      </c>
    </row>
    <row r="1295" spans="2:19" x14ac:dyDescent="0.25">
      <c r="B1295" s="14" t="s">
        <v>10</v>
      </c>
      <c r="C1295" s="1" t="s">
        <v>18</v>
      </c>
      <c r="D1295" s="4" t="s">
        <v>28</v>
      </c>
      <c r="E1295" s="4" t="s">
        <v>36</v>
      </c>
      <c r="F1295" s="11">
        <v>2696</v>
      </c>
      <c r="G1295" s="9">
        <v>10</v>
      </c>
      <c r="H1295" s="9">
        <v>7</v>
      </c>
      <c r="I1295" s="9">
        <v>18872</v>
      </c>
      <c r="J1295" s="9">
        <v>2453.36</v>
      </c>
      <c r="K1295" s="9">
        <v>16418.64</v>
      </c>
      <c r="L1295" s="9">
        <v>13480</v>
      </c>
      <c r="M1295" s="9">
        <v>2938.6399999999994</v>
      </c>
      <c r="N1295" s="26">
        <f>financials[[#This Row],[Profit]]/financials[[#This Row],[ Sales]]</f>
        <v>0.17898193760262723</v>
      </c>
      <c r="O1295" s="7">
        <v>41852</v>
      </c>
      <c r="P1295" s="5">
        <v>8</v>
      </c>
      <c r="Q1295" s="4" t="str">
        <f>TEXT(financials[[#This Row],[Date]],"MMMM")</f>
        <v>August</v>
      </c>
      <c r="R1295" s="5" t="str">
        <f>_xlfn.SWITCH(financials[[#This Row],[Month Name]],"January","Winter","February","Winter","March","Spring","April","Spring","May","Spring","June","Summer","July","Summer","August","Summer","September","Fall","October","Fall","November","Fall","December","Winter")</f>
        <v>Summer</v>
      </c>
      <c r="S1295" s="13" t="s">
        <v>15</v>
      </c>
    </row>
    <row r="1296" spans="2:19" x14ac:dyDescent="0.25">
      <c r="B1296" s="14" t="s">
        <v>8</v>
      </c>
      <c r="C1296" s="1" t="s">
        <v>16</v>
      </c>
      <c r="D1296" s="4" t="s">
        <v>28</v>
      </c>
      <c r="E1296" s="4" t="s">
        <v>36</v>
      </c>
      <c r="F1296" s="11">
        <v>1565</v>
      </c>
      <c r="G1296" s="9">
        <v>10</v>
      </c>
      <c r="H1296" s="9">
        <v>15</v>
      </c>
      <c r="I1296" s="9">
        <v>23475</v>
      </c>
      <c r="J1296" s="9">
        <v>3051.75</v>
      </c>
      <c r="K1296" s="9">
        <v>20423.25</v>
      </c>
      <c r="L1296" s="9">
        <v>15650</v>
      </c>
      <c r="M1296" s="9">
        <v>4773.25</v>
      </c>
      <c r="N1296" s="26">
        <f>financials[[#This Row],[Profit]]/financials[[#This Row],[ Sales]]</f>
        <v>0.23371647509578544</v>
      </c>
      <c r="O1296" s="7">
        <v>41913</v>
      </c>
      <c r="P1296" s="5">
        <v>10</v>
      </c>
      <c r="Q1296" s="4" t="str">
        <f>TEXT(financials[[#This Row],[Date]],"MMMM")</f>
        <v>October</v>
      </c>
      <c r="R1296" s="5" t="str">
        <f>_xlfn.SWITCH(financials[[#This Row],[Month Name]],"January","Winter","February","Winter","March","Spring","April","Spring","May","Spring","June","Summer","July","Summer","August","Summer","September","Fall","October","Fall","November","Fall","December","Winter")</f>
        <v>Fall</v>
      </c>
      <c r="S1296" s="13" t="s">
        <v>15</v>
      </c>
    </row>
    <row r="1297" spans="2:19" x14ac:dyDescent="0.25">
      <c r="B1297" s="14" t="s">
        <v>10</v>
      </c>
      <c r="C1297" s="1" t="s">
        <v>16</v>
      </c>
      <c r="D1297" s="4" t="s">
        <v>28</v>
      </c>
      <c r="E1297" s="4" t="s">
        <v>36</v>
      </c>
      <c r="F1297" s="11">
        <v>1249</v>
      </c>
      <c r="G1297" s="9">
        <v>10</v>
      </c>
      <c r="H1297" s="9">
        <v>20</v>
      </c>
      <c r="I1297" s="9">
        <v>24980</v>
      </c>
      <c r="J1297" s="9">
        <v>3247.4</v>
      </c>
      <c r="K1297" s="9">
        <v>21732.6</v>
      </c>
      <c r="L1297" s="9">
        <v>12490</v>
      </c>
      <c r="M1297" s="9">
        <v>9242.5999999999985</v>
      </c>
      <c r="N1297" s="26">
        <f>financials[[#This Row],[Profit]]/financials[[#This Row],[ Sales]]</f>
        <v>0.42528735632183906</v>
      </c>
      <c r="O1297" s="7">
        <v>41913</v>
      </c>
      <c r="P1297" s="5">
        <v>10</v>
      </c>
      <c r="Q1297" s="4" t="str">
        <f>TEXT(financials[[#This Row],[Date]],"MMMM")</f>
        <v>October</v>
      </c>
      <c r="R1297" s="5" t="str">
        <f>_xlfn.SWITCH(financials[[#This Row],[Month Name]],"January","Winter","February","Winter","March","Spring","April","Spring","May","Spring","June","Summer","July","Summer","August","Summer","September","Fall","October","Fall","November","Fall","December","Winter")</f>
        <v>Fall</v>
      </c>
      <c r="S1297" s="13" t="s">
        <v>15</v>
      </c>
    </row>
    <row r="1298" spans="2:19" x14ac:dyDescent="0.25">
      <c r="B1298" s="14" t="s">
        <v>10</v>
      </c>
      <c r="C1298" s="1" t="s">
        <v>19</v>
      </c>
      <c r="D1298" s="4" t="s">
        <v>28</v>
      </c>
      <c r="E1298" s="4" t="s">
        <v>36</v>
      </c>
      <c r="F1298" s="11">
        <v>357</v>
      </c>
      <c r="G1298" s="9">
        <v>10</v>
      </c>
      <c r="H1298" s="9">
        <v>350</v>
      </c>
      <c r="I1298" s="9">
        <v>124950</v>
      </c>
      <c r="J1298" s="9">
        <v>16243.5</v>
      </c>
      <c r="K1298" s="9">
        <v>108706.5</v>
      </c>
      <c r="L1298" s="9">
        <v>92820</v>
      </c>
      <c r="M1298" s="9">
        <v>15886.5</v>
      </c>
      <c r="N1298" s="26">
        <f>financials[[#This Row],[Profit]]/financials[[#This Row],[ Sales]]</f>
        <v>0.14614121510673234</v>
      </c>
      <c r="O1298" s="7">
        <v>41944</v>
      </c>
      <c r="P1298" s="5">
        <v>11</v>
      </c>
      <c r="Q1298" s="4" t="str">
        <f>TEXT(financials[[#This Row],[Date]],"MMMM")</f>
        <v>November</v>
      </c>
      <c r="R1298" s="5" t="str">
        <f>_xlfn.SWITCH(financials[[#This Row],[Month Name]],"January","Winter","February","Winter","March","Spring","April","Spring","May","Spring","June","Summer","July","Summer","August","Summer","September","Fall","October","Fall","November","Fall","December","Winter")</f>
        <v>Fall</v>
      </c>
      <c r="S1298" s="13" t="s">
        <v>15</v>
      </c>
    </row>
    <row r="1299" spans="2:19" x14ac:dyDescent="0.25">
      <c r="B1299" s="14" t="s">
        <v>11</v>
      </c>
      <c r="C1299" s="1" t="s">
        <v>19</v>
      </c>
      <c r="D1299" s="4" t="s">
        <v>28</v>
      </c>
      <c r="E1299" s="4" t="s">
        <v>36</v>
      </c>
      <c r="F1299" s="11">
        <v>1013</v>
      </c>
      <c r="G1299" s="9">
        <v>10</v>
      </c>
      <c r="H1299" s="9">
        <v>12</v>
      </c>
      <c r="I1299" s="9">
        <v>12156</v>
      </c>
      <c r="J1299" s="9">
        <v>1580.28</v>
      </c>
      <c r="K1299" s="9">
        <v>10575.72</v>
      </c>
      <c r="L1299" s="9">
        <v>3039</v>
      </c>
      <c r="M1299" s="9">
        <v>7536.7199999999993</v>
      </c>
      <c r="N1299" s="26">
        <f>financials[[#This Row],[Profit]]/financials[[#This Row],[ Sales]]</f>
        <v>0.71264367816091956</v>
      </c>
      <c r="O1299" s="7">
        <v>41974</v>
      </c>
      <c r="P1299" s="5">
        <v>12</v>
      </c>
      <c r="Q1299" s="4" t="str">
        <f>TEXT(financials[[#This Row],[Date]],"MMMM")</f>
        <v>December</v>
      </c>
      <c r="R1299" s="5" t="str">
        <f>_xlfn.SWITCH(financials[[#This Row],[Month Name]],"January","Winter","February","Winter","March","Spring","April","Spring","May","Spring","June","Summer","July","Summer","August","Summer","September","Fall","October","Fall","November","Fall","December","Winter")</f>
        <v>Winter</v>
      </c>
      <c r="S1299" s="13" t="s">
        <v>15</v>
      </c>
    </row>
    <row r="1300" spans="2:19" x14ac:dyDescent="0.25">
      <c r="B1300" s="14" t="s">
        <v>8</v>
      </c>
      <c r="C1300" s="1" t="s">
        <v>18</v>
      </c>
      <c r="D1300" s="4" t="s">
        <v>29</v>
      </c>
      <c r="E1300" s="4" t="s">
        <v>36</v>
      </c>
      <c r="F1300" s="11">
        <v>3997.5</v>
      </c>
      <c r="G1300" s="9">
        <v>120</v>
      </c>
      <c r="H1300" s="9">
        <v>15</v>
      </c>
      <c r="I1300" s="9">
        <v>59962.5</v>
      </c>
      <c r="J1300" s="9">
        <v>7795.125</v>
      </c>
      <c r="K1300" s="9">
        <v>52167.375</v>
      </c>
      <c r="L1300" s="9">
        <v>39975</v>
      </c>
      <c r="M1300" s="9">
        <v>12192.375</v>
      </c>
      <c r="N1300" s="26">
        <f>financials[[#This Row],[Profit]]/financials[[#This Row],[ Sales]]</f>
        <v>0.23371647509578544</v>
      </c>
      <c r="O1300" s="7">
        <v>41640</v>
      </c>
      <c r="P1300" s="5">
        <v>1</v>
      </c>
      <c r="Q1300" s="4" t="str">
        <f>TEXT(financials[[#This Row],[Date]],"MMMM")</f>
        <v>January</v>
      </c>
      <c r="R1300" s="5" t="str">
        <f>_xlfn.SWITCH(financials[[#This Row],[Month Name]],"January","Winter","February","Winter","March","Spring","April","Spring","May","Spring","June","Summer","July","Summer","August","Summer","September","Fall","October","Fall","November","Fall","December","Winter")</f>
        <v>Winter</v>
      </c>
      <c r="S1300" s="13" t="s">
        <v>15</v>
      </c>
    </row>
    <row r="1301" spans="2:19" x14ac:dyDescent="0.25">
      <c r="B1301" s="14" t="s">
        <v>10</v>
      </c>
      <c r="C1301" s="1" t="s">
        <v>16</v>
      </c>
      <c r="D1301" s="4" t="s">
        <v>29</v>
      </c>
      <c r="E1301" s="4" t="s">
        <v>36</v>
      </c>
      <c r="F1301" s="11">
        <v>2632</v>
      </c>
      <c r="G1301" s="9">
        <v>120</v>
      </c>
      <c r="H1301" s="9">
        <v>350</v>
      </c>
      <c r="I1301" s="9">
        <v>921200</v>
      </c>
      <c r="J1301" s="9">
        <v>119756</v>
      </c>
      <c r="K1301" s="9">
        <v>801444</v>
      </c>
      <c r="L1301" s="9">
        <v>684320</v>
      </c>
      <c r="M1301" s="9">
        <v>117124</v>
      </c>
      <c r="N1301" s="26">
        <f>financials[[#This Row],[Profit]]/financials[[#This Row],[ Sales]]</f>
        <v>0.14614121510673234</v>
      </c>
      <c r="O1301" s="7">
        <v>41791</v>
      </c>
      <c r="P1301" s="5">
        <v>6</v>
      </c>
      <c r="Q1301" s="4" t="str">
        <f>TEXT(financials[[#This Row],[Date]],"MMMM")</f>
        <v>June</v>
      </c>
      <c r="R1301" s="5" t="str">
        <f>_xlfn.SWITCH(financials[[#This Row],[Month Name]],"January","Winter","February","Winter","March","Spring","April","Spring","May","Spring","June","Summer","July","Summer","August","Summer","September","Fall","October","Fall","November","Fall","December","Winter")</f>
        <v>Summer</v>
      </c>
      <c r="S1301" s="13" t="s">
        <v>15</v>
      </c>
    </row>
    <row r="1302" spans="2:19" x14ac:dyDescent="0.25">
      <c r="B1302" s="14" t="s">
        <v>10</v>
      </c>
      <c r="C1302" s="1" t="s">
        <v>18</v>
      </c>
      <c r="D1302" s="4" t="s">
        <v>29</v>
      </c>
      <c r="E1302" s="4" t="s">
        <v>36</v>
      </c>
      <c r="F1302" s="11">
        <v>1190</v>
      </c>
      <c r="G1302" s="9">
        <v>120</v>
      </c>
      <c r="H1302" s="9">
        <v>7</v>
      </c>
      <c r="I1302" s="9">
        <v>8330</v>
      </c>
      <c r="J1302" s="9">
        <v>1082.9000000000001</v>
      </c>
      <c r="K1302" s="9">
        <v>7247.1</v>
      </c>
      <c r="L1302" s="9">
        <v>5950</v>
      </c>
      <c r="M1302" s="9">
        <v>1297.1000000000004</v>
      </c>
      <c r="N1302" s="26">
        <f>financials[[#This Row],[Profit]]/financials[[#This Row],[ Sales]]</f>
        <v>0.17898193760262729</v>
      </c>
      <c r="O1302" s="7">
        <v>41791</v>
      </c>
      <c r="P1302" s="5">
        <v>6</v>
      </c>
      <c r="Q1302" s="4" t="str">
        <f>TEXT(financials[[#This Row],[Date]],"MMMM")</f>
        <v>June</v>
      </c>
      <c r="R1302" s="5" t="str">
        <f>_xlfn.SWITCH(financials[[#This Row],[Month Name]],"January","Winter","February","Winter","March","Spring","April","Spring","May","Spring","June","Summer","July","Summer","August","Summer","September","Fall","October","Fall","November","Fall","December","Winter")</f>
        <v>Summer</v>
      </c>
      <c r="S1302" s="13" t="s">
        <v>15</v>
      </c>
    </row>
    <row r="1303" spans="2:19" x14ac:dyDescent="0.25">
      <c r="B1303" s="14" t="s">
        <v>11</v>
      </c>
      <c r="C1303" s="1" t="s">
        <v>20</v>
      </c>
      <c r="D1303" s="4" t="s">
        <v>29</v>
      </c>
      <c r="E1303" s="4" t="s">
        <v>36</v>
      </c>
      <c r="F1303" s="11">
        <v>604</v>
      </c>
      <c r="G1303" s="9">
        <v>120</v>
      </c>
      <c r="H1303" s="9">
        <v>12</v>
      </c>
      <c r="I1303" s="9">
        <v>7248</v>
      </c>
      <c r="J1303" s="9">
        <v>942.24</v>
      </c>
      <c r="K1303" s="9">
        <v>6305.76</v>
      </c>
      <c r="L1303" s="9">
        <v>1812</v>
      </c>
      <c r="M1303" s="9">
        <v>4493.76</v>
      </c>
      <c r="N1303" s="26">
        <f>financials[[#This Row],[Profit]]/financials[[#This Row],[ Sales]]</f>
        <v>0.71264367816091956</v>
      </c>
      <c r="O1303" s="7">
        <v>41791</v>
      </c>
      <c r="P1303" s="5">
        <v>6</v>
      </c>
      <c r="Q1303" s="4" t="str">
        <f>TEXT(financials[[#This Row],[Date]],"MMMM")</f>
        <v>June</v>
      </c>
      <c r="R1303" s="5" t="str">
        <f>_xlfn.SWITCH(financials[[#This Row],[Month Name]],"January","Winter","February","Winter","March","Spring","April","Spring","May","Spring","June","Summer","July","Summer","August","Summer","September","Fall","October","Fall","November","Fall","December","Winter")</f>
        <v>Summer</v>
      </c>
      <c r="S1303" s="13" t="s">
        <v>15</v>
      </c>
    </row>
    <row r="1304" spans="2:19" x14ac:dyDescent="0.25">
      <c r="B1304" s="14" t="s">
        <v>8</v>
      </c>
      <c r="C1304" s="1" t="s">
        <v>19</v>
      </c>
      <c r="D1304" s="4" t="s">
        <v>29</v>
      </c>
      <c r="E1304" s="4" t="s">
        <v>36</v>
      </c>
      <c r="F1304" s="11">
        <v>660</v>
      </c>
      <c r="G1304" s="9">
        <v>120</v>
      </c>
      <c r="H1304" s="9">
        <v>15</v>
      </c>
      <c r="I1304" s="9">
        <v>9900</v>
      </c>
      <c r="J1304" s="9">
        <v>1287</v>
      </c>
      <c r="K1304" s="9">
        <v>8613</v>
      </c>
      <c r="L1304" s="9">
        <v>6600</v>
      </c>
      <c r="M1304" s="9">
        <v>2013</v>
      </c>
      <c r="N1304" s="26">
        <f>financials[[#This Row],[Profit]]/financials[[#This Row],[ Sales]]</f>
        <v>0.23371647509578544</v>
      </c>
      <c r="O1304" s="7">
        <v>41518</v>
      </c>
      <c r="P1304" s="5">
        <v>9</v>
      </c>
      <c r="Q1304" s="4" t="str">
        <f>TEXT(financials[[#This Row],[Date]],"MMMM")</f>
        <v>September</v>
      </c>
      <c r="R1304" s="5" t="str">
        <f>_xlfn.SWITCH(financials[[#This Row],[Month Name]],"January","Winter","February","Winter","March","Spring","April","Spring","May","Spring","June","Summer","July","Summer","August","Summer","September","Fall","October","Fall","November","Fall","December","Winter")</f>
        <v>Fall</v>
      </c>
      <c r="S1304" s="13" t="s">
        <v>14</v>
      </c>
    </row>
    <row r="1305" spans="2:19" x14ac:dyDescent="0.25">
      <c r="B1305" s="14" t="s">
        <v>11</v>
      </c>
      <c r="C1305" s="1" t="s">
        <v>20</v>
      </c>
      <c r="D1305" s="4" t="s">
        <v>29</v>
      </c>
      <c r="E1305" s="4" t="s">
        <v>36</v>
      </c>
      <c r="F1305" s="11">
        <v>410</v>
      </c>
      <c r="G1305" s="9">
        <v>120</v>
      </c>
      <c r="H1305" s="9">
        <v>12</v>
      </c>
      <c r="I1305" s="9">
        <v>4920</v>
      </c>
      <c r="J1305" s="9">
        <v>639.6</v>
      </c>
      <c r="K1305" s="9">
        <v>4280.3999999999996</v>
      </c>
      <c r="L1305" s="9">
        <v>1230</v>
      </c>
      <c r="M1305" s="9">
        <v>3050.3999999999996</v>
      </c>
      <c r="N1305" s="26">
        <f>financials[[#This Row],[Profit]]/financials[[#This Row],[ Sales]]</f>
        <v>0.71264367816091956</v>
      </c>
      <c r="O1305" s="7">
        <v>41913</v>
      </c>
      <c r="P1305" s="5">
        <v>10</v>
      </c>
      <c r="Q1305" s="4" t="str">
        <f>TEXT(financials[[#This Row],[Date]],"MMMM")</f>
        <v>October</v>
      </c>
      <c r="R1305" s="5" t="str">
        <f>_xlfn.SWITCH(financials[[#This Row],[Month Name]],"January","Winter","February","Winter","March","Spring","April","Spring","May","Spring","June","Summer","July","Summer","August","Summer","September","Fall","October","Fall","November","Fall","December","Winter")</f>
        <v>Fall</v>
      </c>
      <c r="S1305" s="13" t="s">
        <v>15</v>
      </c>
    </row>
    <row r="1306" spans="2:19" x14ac:dyDescent="0.25">
      <c r="B1306" s="14" t="s">
        <v>7</v>
      </c>
      <c r="C1306" s="1" t="s">
        <v>20</v>
      </c>
      <c r="D1306" s="4" t="s">
        <v>29</v>
      </c>
      <c r="E1306" s="4" t="s">
        <v>36</v>
      </c>
      <c r="F1306" s="11">
        <v>2605</v>
      </c>
      <c r="G1306" s="9">
        <v>120</v>
      </c>
      <c r="H1306" s="9">
        <v>300</v>
      </c>
      <c r="I1306" s="9">
        <v>781500</v>
      </c>
      <c r="J1306" s="9">
        <v>101595</v>
      </c>
      <c r="K1306" s="9">
        <v>679905</v>
      </c>
      <c r="L1306" s="9">
        <v>651250</v>
      </c>
      <c r="M1306" s="9">
        <v>28655</v>
      </c>
      <c r="N1306" s="26">
        <f>financials[[#This Row],[Profit]]/financials[[#This Row],[ Sales]]</f>
        <v>4.2145593869731802E-2</v>
      </c>
      <c r="O1306" s="7">
        <v>41579</v>
      </c>
      <c r="P1306" s="5">
        <v>11</v>
      </c>
      <c r="Q1306" s="4" t="str">
        <f>TEXT(financials[[#This Row],[Date]],"MMMM")</f>
        <v>November</v>
      </c>
      <c r="R1306" s="5" t="str">
        <f>_xlfn.SWITCH(financials[[#This Row],[Month Name]],"January","Winter","February","Winter","March","Spring","April","Spring","May","Spring","June","Summer","July","Summer","August","Summer","September","Fall","October","Fall","November","Fall","December","Winter")</f>
        <v>Fall</v>
      </c>
      <c r="S1306" s="13" t="s">
        <v>14</v>
      </c>
    </row>
    <row r="1307" spans="2:19" x14ac:dyDescent="0.25">
      <c r="B1307" s="14" t="s">
        <v>11</v>
      </c>
      <c r="C1307" s="1" t="s">
        <v>19</v>
      </c>
      <c r="D1307" s="4" t="s">
        <v>29</v>
      </c>
      <c r="E1307" s="4" t="s">
        <v>36</v>
      </c>
      <c r="F1307" s="11">
        <v>1013</v>
      </c>
      <c r="G1307" s="9">
        <v>120</v>
      </c>
      <c r="H1307" s="9">
        <v>12</v>
      </c>
      <c r="I1307" s="9">
        <v>12156</v>
      </c>
      <c r="J1307" s="9">
        <v>1580.28</v>
      </c>
      <c r="K1307" s="9">
        <v>10575.72</v>
      </c>
      <c r="L1307" s="9">
        <v>3039</v>
      </c>
      <c r="M1307" s="9">
        <v>7536.7199999999993</v>
      </c>
      <c r="N1307" s="26">
        <f>financials[[#This Row],[Profit]]/financials[[#This Row],[ Sales]]</f>
        <v>0.71264367816091956</v>
      </c>
      <c r="O1307" s="7">
        <v>41974</v>
      </c>
      <c r="P1307" s="5">
        <v>12</v>
      </c>
      <c r="Q1307" s="4" t="str">
        <f>TEXT(financials[[#This Row],[Date]],"MMMM")</f>
        <v>December</v>
      </c>
      <c r="R1307" s="5" t="str">
        <f>_xlfn.SWITCH(financials[[#This Row],[Month Name]],"January","Winter","February","Winter","March","Spring","April","Spring","May","Spring","June","Summer","July","Summer","August","Summer","September","Fall","October","Fall","November","Fall","December","Winter")</f>
        <v>Winter</v>
      </c>
      <c r="S1307" s="13" t="s">
        <v>15</v>
      </c>
    </row>
    <row r="1308" spans="2:19" x14ac:dyDescent="0.25">
      <c r="B1308" s="14" t="s">
        <v>9</v>
      </c>
      <c r="C1308" s="1" t="s">
        <v>16</v>
      </c>
      <c r="D1308" s="4" t="s">
        <v>30</v>
      </c>
      <c r="E1308" s="4" t="s">
        <v>36</v>
      </c>
      <c r="F1308" s="11">
        <v>1583</v>
      </c>
      <c r="G1308" s="9">
        <v>250</v>
      </c>
      <c r="H1308" s="9">
        <v>125</v>
      </c>
      <c r="I1308" s="9">
        <v>197875</v>
      </c>
      <c r="J1308" s="9">
        <v>25723.75</v>
      </c>
      <c r="K1308" s="9">
        <v>172151.25</v>
      </c>
      <c r="L1308" s="9">
        <v>189960</v>
      </c>
      <c r="M1308" s="9">
        <v>-17808.75</v>
      </c>
      <c r="N1308" s="26">
        <f>financials[[#This Row],[Profit]]/financials[[#This Row],[ Sales]]</f>
        <v>-0.10344827586206896</v>
      </c>
      <c r="O1308" s="7">
        <v>41791</v>
      </c>
      <c r="P1308" s="5">
        <v>6</v>
      </c>
      <c r="Q1308" s="4" t="str">
        <f>TEXT(financials[[#This Row],[Date]],"MMMM")</f>
        <v>June</v>
      </c>
      <c r="R1308" s="5" t="str">
        <f>_xlfn.SWITCH(financials[[#This Row],[Month Name]],"January","Winter","February","Winter","March","Spring","April","Spring","May","Spring","June","Summer","July","Summer","August","Summer","September","Fall","October","Fall","November","Fall","December","Winter")</f>
        <v>Summer</v>
      </c>
      <c r="S1308" s="13" t="s">
        <v>15</v>
      </c>
    </row>
    <row r="1309" spans="2:19" x14ac:dyDescent="0.25">
      <c r="B1309" s="14" t="s">
        <v>8</v>
      </c>
      <c r="C1309" s="1" t="s">
        <v>16</v>
      </c>
      <c r="D1309" s="4" t="s">
        <v>30</v>
      </c>
      <c r="E1309" s="4" t="s">
        <v>36</v>
      </c>
      <c r="F1309" s="11">
        <v>1565</v>
      </c>
      <c r="G1309" s="9">
        <v>250</v>
      </c>
      <c r="H1309" s="9">
        <v>15</v>
      </c>
      <c r="I1309" s="9">
        <v>23475</v>
      </c>
      <c r="J1309" s="9">
        <v>3051.75</v>
      </c>
      <c r="K1309" s="9">
        <v>20423.25</v>
      </c>
      <c r="L1309" s="9">
        <v>15650</v>
      </c>
      <c r="M1309" s="9">
        <v>4773.25</v>
      </c>
      <c r="N1309" s="26">
        <f>financials[[#This Row],[Profit]]/financials[[#This Row],[ Sales]]</f>
        <v>0.23371647509578544</v>
      </c>
      <c r="O1309" s="7">
        <v>41913</v>
      </c>
      <c r="P1309" s="5">
        <v>10</v>
      </c>
      <c r="Q1309" s="4" t="str">
        <f>TEXT(financials[[#This Row],[Date]],"MMMM")</f>
        <v>October</v>
      </c>
      <c r="R1309" s="5" t="str">
        <f>_xlfn.SWITCH(financials[[#This Row],[Month Name]],"January","Winter","February","Winter","March","Spring","April","Spring","May","Spring","June","Summer","July","Summer","August","Summer","September","Fall","October","Fall","November","Fall","December","Winter")</f>
        <v>Fall</v>
      </c>
      <c r="S1309" s="13" t="s">
        <v>15</v>
      </c>
    </row>
    <row r="1310" spans="2:19" x14ac:dyDescent="0.25">
      <c r="B1310" s="14" t="s">
        <v>9</v>
      </c>
      <c r="C1310" s="1" t="s">
        <v>16</v>
      </c>
      <c r="D1310" s="4" t="s">
        <v>31</v>
      </c>
      <c r="E1310" s="4" t="s">
        <v>36</v>
      </c>
      <c r="F1310" s="11">
        <v>1659</v>
      </c>
      <c r="G1310" s="9">
        <v>260</v>
      </c>
      <c r="H1310" s="9">
        <v>125</v>
      </c>
      <c r="I1310" s="9">
        <v>207375</v>
      </c>
      <c r="J1310" s="9">
        <v>26958.75</v>
      </c>
      <c r="K1310" s="9">
        <v>180416.25</v>
      </c>
      <c r="L1310" s="9">
        <v>199080</v>
      </c>
      <c r="M1310" s="9">
        <v>-18663.75</v>
      </c>
      <c r="N1310" s="26">
        <f>financials[[#This Row],[Profit]]/financials[[#This Row],[ Sales]]</f>
        <v>-0.10344827586206896</v>
      </c>
      <c r="O1310" s="7">
        <v>41640</v>
      </c>
      <c r="P1310" s="5">
        <v>1</v>
      </c>
      <c r="Q1310" s="4" t="str">
        <f>TEXT(financials[[#This Row],[Date]],"MMMM")</f>
        <v>January</v>
      </c>
      <c r="R1310" s="5" t="str">
        <f>_xlfn.SWITCH(financials[[#This Row],[Month Name]],"January","Winter","February","Winter","March","Spring","April","Spring","May","Spring","June","Summer","July","Summer","August","Summer","September","Fall","October","Fall","November","Fall","December","Winter")</f>
        <v>Winter</v>
      </c>
      <c r="S1310" s="13" t="s">
        <v>15</v>
      </c>
    </row>
    <row r="1311" spans="2:19" x14ac:dyDescent="0.25">
      <c r="B1311" s="14" t="s">
        <v>10</v>
      </c>
      <c r="C1311" s="1" t="s">
        <v>18</v>
      </c>
      <c r="D1311" s="4" t="s">
        <v>31</v>
      </c>
      <c r="E1311" s="4" t="s">
        <v>36</v>
      </c>
      <c r="F1311" s="11">
        <v>1190</v>
      </c>
      <c r="G1311" s="9">
        <v>260</v>
      </c>
      <c r="H1311" s="9">
        <v>7</v>
      </c>
      <c r="I1311" s="9">
        <v>8330</v>
      </c>
      <c r="J1311" s="9">
        <v>1082.9000000000001</v>
      </c>
      <c r="K1311" s="9">
        <v>7247.1</v>
      </c>
      <c r="L1311" s="9">
        <v>5950</v>
      </c>
      <c r="M1311" s="9">
        <v>1297.1000000000004</v>
      </c>
      <c r="N1311" s="26">
        <f>financials[[#This Row],[Profit]]/financials[[#This Row],[ Sales]]</f>
        <v>0.17898193760262729</v>
      </c>
      <c r="O1311" s="7">
        <v>41791</v>
      </c>
      <c r="P1311" s="5">
        <v>6</v>
      </c>
      <c r="Q1311" s="4" t="str">
        <f>TEXT(financials[[#This Row],[Date]],"MMMM")</f>
        <v>June</v>
      </c>
      <c r="R1311" s="5" t="str">
        <f>_xlfn.SWITCH(financials[[#This Row],[Month Name]],"January","Winter","February","Winter","March","Spring","April","Spring","May","Spring","June","Summer","July","Summer","August","Summer","September","Fall","October","Fall","November","Fall","December","Winter")</f>
        <v>Summer</v>
      </c>
      <c r="S1311" s="13" t="s">
        <v>15</v>
      </c>
    </row>
    <row r="1312" spans="2:19" x14ac:dyDescent="0.25">
      <c r="B1312" s="14" t="s">
        <v>11</v>
      </c>
      <c r="C1312" s="1" t="s">
        <v>20</v>
      </c>
      <c r="D1312" s="4" t="s">
        <v>31</v>
      </c>
      <c r="E1312" s="4" t="s">
        <v>36</v>
      </c>
      <c r="F1312" s="11">
        <v>410</v>
      </c>
      <c r="G1312" s="9">
        <v>260</v>
      </c>
      <c r="H1312" s="9">
        <v>12</v>
      </c>
      <c r="I1312" s="9">
        <v>4920</v>
      </c>
      <c r="J1312" s="9">
        <v>639.6</v>
      </c>
      <c r="K1312" s="9">
        <v>4280.3999999999996</v>
      </c>
      <c r="L1312" s="9">
        <v>1230</v>
      </c>
      <c r="M1312" s="9">
        <v>3050.3999999999996</v>
      </c>
      <c r="N1312" s="26">
        <f>financials[[#This Row],[Profit]]/financials[[#This Row],[ Sales]]</f>
        <v>0.71264367816091956</v>
      </c>
      <c r="O1312" s="7">
        <v>41913</v>
      </c>
      <c r="P1312" s="5">
        <v>10</v>
      </c>
      <c r="Q1312" s="4" t="str">
        <f>TEXT(financials[[#This Row],[Date]],"MMMM")</f>
        <v>October</v>
      </c>
      <c r="R1312" s="5" t="str">
        <f>_xlfn.SWITCH(financials[[#This Row],[Month Name]],"January","Winter","February","Winter","March","Spring","April","Spring","May","Spring","June","Summer","July","Summer","August","Summer","September","Fall","October","Fall","November","Fall","December","Winter")</f>
        <v>Fall</v>
      </c>
      <c r="S1312" s="13" t="s">
        <v>15</v>
      </c>
    </row>
    <row r="1313" spans="2:19" x14ac:dyDescent="0.25">
      <c r="B1313" s="14" t="s">
        <v>11</v>
      </c>
      <c r="C1313" s="1" t="s">
        <v>19</v>
      </c>
      <c r="D1313" s="4" t="s">
        <v>31</v>
      </c>
      <c r="E1313" s="4" t="s">
        <v>36</v>
      </c>
      <c r="F1313" s="11">
        <v>1770</v>
      </c>
      <c r="G1313" s="9">
        <v>260</v>
      </c>
      <c r="H1313" s="9">
        <v>12</v>
      </c>
      <c r="I1313" s="9">
        <v>21240</v>
      </c>
      <c r="J1313" s="9">
        <v>2761.2</v>
      </c>
      <c r="K1313" s="9">
        <v>18478.8</v>
      </c>
      <c r="L1313" s="9">
        <v>5310</v>
      </c>
      <c r="M1313" s="9">
        <v>13168.8</v>
      </c>
      <c r="N1313" s="26">
        <f>financials[[#This Row],[Profit]]/financials[[#This Row],[ Sales]]</f>
        <v>0.71264367816091956</v>
      </c>
      <c r="O1313" s="7">
        <v>41609</v>
      </c>
      <c r="P1313" s="5">
        <v>12</v>
      </c>
      <c r="Q1313" s="4" t="str">
        <f>TEXT(financials[[#This Row],[Date]],"MMMM")</f>
        <v>December</v>
      </c>
      <c r="R1313" s="5" t="str">
        <f>_xlfn.SWITCH(financials[[#This Row],[Month Name]],"January","Winter","February","Winter","March","Spring","April","Spring","May","Spring","June","Summer","July","Summer","August","Summer","September","Fall","October","Fall","November","Fall","December","Winter")</f>
        <v>Winter</v>
      </c>
      <c r="S1313" s="13" t="s">
        <v>14</v>
      </c>
    </row>
    <row r="1314" spans="2:19" x14ac:dyDescent="0.25">
      <c r="B1314" s="14" t="s">
        <v>10</v>
      </c>
      <c r="C1314" s="1" t="s">
        <v>20</v>
      </c>
      <c r="D1314" s="4" t="s">
        <v>26</v>
      </c>
      <c r="E1314" s="4" t="s">
        <v>36</v>
      </c>
      <c r="F1314" s="11">
        <v>2579</v>
      </c>
      <c r="G1314" s="9">
        <v>3</v>
      </c>
      <c r="H1314" s="9">
        <v>20</v>
      </c>
      <c r="I1314" s="9">
        <v>51580</v>
      </c>
      <c r="J1314" s="9">
        <v>7221.2</v>
      </c>
      <c r="K1314" s="9">
        <v>44358.8</v>
      </c>
      <c r="L1314" s="9">
        <v>25790</v>
      </c>
      <c r="M1314" s="9">
        <v>18568.800000000003</v>
      </c>
      <c r="N1314" s="26">
        <f>financials[[#This Row],[Profit]]/financials[[#This Row],[ Sales]]</f>
        <v>0.41860465116279072</v>
      </c>
      <c r="O1314" s="7">
        <v>41730</v>
      </c>
      <c r="P1314" s="5">
        <v>4</v>
      </c>
      <c r="Q1314" s="4" t="str">
        <f>TEXT(financials[[#This Row],[Date]],"MMMM")</f>
        <v>April</v>
      </c>
      <c r="R1314" s="5" t="str">
        <f>_xlfn.SWITCH(financials[[#This Row],[Month Name]],"January","Winter","February","Winter","March","Spring","April","Spring","May","Spring","June","Summer","July","Summer","August","Summer","September","Fall","October","Fall","November","Fall","December","Winter")</f>
        <v>Spring</v>
      </c>
      <c r="S1314" s="13" t="s">
        <v>15</v>
      </c>
    </row>
    <row r="1315" spans="2:19" x14ac:dyDescent="0.25">
      <c r="B1315" s="14" t="s">
        <v>10</v>
      </c>
      <c r="C1315" s="1" t="s">
        <v>17</v>
      </c>
      <c r="D1315" s="4" t="s">
        <v>26</v>
      </c>
      <c r="E1315" s="4" t="s">
        <v>36</v>
      </c>
      <c r="F1315" s="11">
        <v>1743</v>
      </c>
      <c r="G1315" s="9">
        <v>3</v>
      </c>
      <c r="H1315" s="9">
        <v>20</v>
      </c>
      <c r="I1315" s="9">
        <v>34860</v>
      </c>
      <c r="J1315" s="9">
        <v>4880.3999999999996</v>
      </c>
      <c r="K1315" s="9">
        <v>29979.599999999999</v>
      </c>
      <c r="L1315" s="9">
        <v>17430</v>
      </c>
      <c r="M1315" s="9">
        <v>12549.599999999999</v>
      </c>
      <c r="N1315" s="26">
        <f>financials[[#This Row],[Profit]]/financials[[#This Row],[ Sales]]</f>
        <v>0.41860465116279066</v>
      </c>
      <c r="O1315" s="7">
        <v>41760</v>
      </c>
      <c r="P1315" s="5">
        <v>5</v>
      </c>
      <c r="Q1315" s="4" t="str">
        <f>TEXT(financials[[#This Row],[Date]],"MMMM")</f>
        <v>May</v>
      </c>
      <c r="R1315" s="5" t="str">
        <f>_xlfn.SWITCH(financials[[#This Row],[Month Name]],"January","Winter","February","Winter","March","Spring","April","Spring","May","Spring","June","Summer","July","Summer","August","Summer","September","Fall","October","Fall","November","Fall","December","Winter")</f>
        <v>Spring</v>
      </c>
      <c r="S1315" s="13" t="s">
        <v>15</v>
      </c>
    </row>
    <row r="1316" spans="2:19" x14ac:dyDescent="0.25">
      <c r="B1316" s="14" t="s">
        <v>10</v>
      </c>
      <c r="C1316" s="1" t="s">
        <v>17</v>
      </c>
      <c r="D1316" s="4" t="s">
        <v>26</v>
      </c>
      <c r="E1316" s="4" t="s">
        <v>36</v>
      </c>
      <c r="F1316" s="11">
        <v>2996</v>
      </c>
      <c r="G1316" s="9">
        <v>3</v>
      </c>
      <c r="H1316" s="9">
        <v>7</v>
      </c>
      <c r="I1316" s="9">
        <v>20972</v>
      </c>
      <c r="J1316" s="9">
        <v>2936.08</v>
      </c>
      <c r="K1316" s="9">
        <v>18035.919999999998</v>
      </c>
      <c r="L1316" s="9">
        <v>14980</v>
      </c>
      <c r="M1316" s="9">
        <v>3055.9199999999983</v>
      </c>
      <c r="N1316" s="26">
        <f>financials[[#This Row],[Profit]]/financials[[#This Row],[ Sales]]</f>
        <v>0.16943521594684377</v>
      </c>
      <c r="O1316" s="7">
        <v>41548</v>
      </c>
      <c r="P1316" s="5">
        <v>10</v>
      </c>
      <c r="Q1316" s="4" t="str">
        <f>TEXT(financials[[#This Row],[Date]],"MMMM")</f>
        <v>October</v>
      </c>
      <c r="R1316" s="5" t="str">
        <f>_xlfn.SWITCH(financials[[#This Row],[Month Name]],"January","Winter","February","Winter","March","Spring","April","Spring","May","Spring","June","Summer","July","Summer","August","Summer","September","Fall","October","Fall","November","Fall","December","Winter")</f>
        <v>Fall</v>
      </c>
      <c r="S1316" s="13" t="s">
        <v>14</v>
      </c>
    </row>
    <row r="1317" spans="2:19" x14ac:dyDescent="0.25">
      <c r="B1317" s="14" t="s">
        <v>10</v>
      </c>
      <c r="C1317" s="1" t="s">
        <v>19</v>
      </c>
      <c r="D1317" s="4" t="s">
        <v>26</v>
      </c>
      <c r="E1317" s="4" t="s">
        <v>36</v>
      </c>
      <c r="F1317" s="11">
        <v>280</v>
      </c>
      <c r="G1317" s="9">
        <v>3</v>
      </c>
      <c r="H1317" s="9">
        <v>7</v>
      </c>
      <c r="I1317" s="9">
        <v>1960</v>
      </c>
      <c r="J1317" s="9">
        <v>274.39999999999998</v>
      </c>
      <c r="K1317" s="9">
        <v>1685.6</v>
      </c>
      <c r="L1317" s="9">
        <v>1400</v>
      </c>
      <c r="M1317" s="9">
        <v>285.59999999999991</v>
      </c>
      <c r="N1317" s="26">
        <f>financials[[#This Row],[Profit]]/financials[[#This Row],[ Sales]]</f>
        <v>0.1694352159468438</v>
      </c>
      <c r="O1317" s="7">
        <v>41974</v>
      </c>
      <c r="P1317" s="5">
        <v>12</v>
      </c>
      <c r="Q1317" s="4" t="str">
        <f>TEXT(financials[[#This Row],[Date]],"MMMM")</f>
        <v>December</v>
      </c>
      <c r="R1317" s="5" t="str">
        <f>_xlfn.SWITCH(financials[[#This Row],[Month Name]],"January","Winter","February","Winter","March","Spring","April","Spring","May","Spring","June","Summer","July","Summer","August","Summer","September","Fall","October","Fall","November","Fall","December","Winter")</f>
        <v>Winter</v>
      </c>
      <c r="S1317" s="13" t="s">
        <v>15</v>
      </c>
    </row>
    <row r="1318" spans="2:19" x14ac:dyDescent="0.25">
      <c r="B1318" s="14" t="s">
        <v>10</v>
      </c>
      <c r="C1318" s="1" t="s">
        <v>18</v>
      </c>
      <c r="D1318" s="4" t="s">
        <v>27</v>
      </c>
      <c r="E1318" s="4" t="s">
        <v>36</v>
      </c>
      <c r="F1318" s="11">
        <v>293</v>
      </c>
      <c r="G1318" s="9">
        <v>5</v>
      </c>
      <c r="H1318" s="9">
        <v>7</v>
      </c>
      <c r="I1318" s="9">
        <v>2051</v>
      </c>
      <c r="J1318" s="9">
        <v>287.14</v>
      </c>
      <c r="K1318" s="9">
        <v>1763.8600000000001</v>
      </c>
      <c r="L1318" s="9">
        <v>1465</v>
      </c>
      <c r="M1318" s="9">
        <v>298.86000000000013</v>
      </c>
      <c r="N1318" s="26">
        <f>financials[[#This Row],[Profit]]/financials[[#This Row],[ Sales]]</f>
        <v>0.16943521594684391</v>
      </c>
      <c r="O1318" s="7">
        <v>41671</v>
      </c>
      <c r="P1318" s="5">
        <v>2</v>
      </c>
      <c r="Q1318" s="4" t="str">
        <f>TEXT(financials[[#This Row],[Date]],"MMMM")</f>
        <v>February</v>
      </c>
      <c r="R1318" s="5" t="str">
        <f>_xlfn.SWITCH(financials[[#This Row],[Month Name]],"January","Winter","February","Winter","March","Spring","April","Spring","May","Spring","June","Summer","July","Summer","August","Summer","September","Fall","October","Fall","November","Fall","December","Winter")</f>
        <v>Winter</v>
      </c>
      <c r="S1318" s="13" t="s">
        <v>15</v>
      </c>
    </row>
    <row r="1319" spans="2:19" x14ac:dyDescent="0.25">
      <c r="B1319" s="14" t="s">
        <v>10</v>
      </c>
      <c r="C1319" s="1" t="s">
        <v>17</v>
      </c>
      <c r="D1319" s="4" t="s">
        <v>27</v>
      </c>
      <c r="E1319" s="4" t="s">
        <v>36</v>
      </c>
      <c r="F1319" s="11">
        <v>2996</v>
      </c>
      <c r="G1319" s="9">
        <v>5</v>
      </c>
      <c r="H1319" s="9">
        <v>7</v>
      </c>
      <c r="I1319" s="9">
        <v>20972</v>
      </c>
      <c r="J1319" s="9">
        <v>2936.08</v>
      </c>
      <c r="K1319" s="9">
        <v>18035.919999999998</v>
      </c>
      <c r="L1319" s="9">
        <v>14980</v>
      </c>
      <c r="M1319" s="9">
        <v>3055.9199999999983</v>
      </c>
      <c r="N1319" s="26">
        <f>financials[[#This Row],[Profit]]/financials[[#This Row],[ Sales]]</f>
        <v>0.16943521594684377</v>
      </c>
      <c r="O1319" s="7">
        <v>41548</v>
      </c>
      <c r="P1319" s="5">
        <v>10</v>
      </c>
      <c r="Q1319" s="4" t="str">
        <f>TEXT(financials[[#This Row],[Date]],"MMMM")</f>
        <v>October</v>
      </c>
      <c r="R1319" s="5" t="str">
        <f>_xlfn.SWITCH(financials[[#This Row],[Month Name]],"January","Winter","February","Winter","March","Spring","April","Spring","May","Spring","June","Summer","July","Summer","August","Summer","September","Fall","October","Fall","November","Fall","December","Winter")</f>
        <v>Fall</v>
      </c>
      <c r="S1319" s="13" t="s">
        <v>14</v>
      </c>
    </row>
    <row r="1320" spans="2:19" x14ac:dyDescent="0.25">
      <c r="B1320" s="14" t="s">
        <v>8</v>
      </c>
      <c r="C1320" s="1" t="s">
        <v>19</v>
      </c>
      <c r="D1320" s="4" t="s">
        <v>28</v>
      </c>
      <c r="E1320" s="4" t="s">
        <v>36</v>
      </c>
      <c r="F1320" s="11">
        <v>278</v>
      </c>
      <c r="G1320" s="9">
        <v>10</v>
      </c>
      <c r="H1320" s="9">
        <v>15</v>
      </c>
      <c r="I1320" s="9">
        <v>4170</v>
      </c>
      <c r="J1320" s="9">
        <v>583.79999999999995</v>
      </c>
      <c r="K1320" s="9">
        <v>3586.2</v>
      </c>
      <c r="L1320" s="9">
        <v>2780</v>
      </c>
      <c r="M1320" s="9">
        <v>806.19999999999982</v>
      </c>
      <c r="N1320" s="26">
        <f>financials[[#This Row],[Profit]]/financials[[#This Row],[ Sales]]</f>
        <v>0.22480620155038755</v>
      </c>
      <c r="O1320" s="7">
        <v>41671</v>
      </c>
      <c r="P1320" s="5">
        <v>2</v>
      </c>
      <c r="Q1320" s="4" t="str">
        <f>TEXT(financials[[#This Row],[Date]],"MMMM")</f>
        <v>February</v>
      </c>
      <c r="R1320" s="5" t="str">
        <f>_xlfn.SWITCH(financials[[#This Row],[Month Name]],"January","Winter","February","Winter","March","Spring","April","Spring","May","Spring","June","Summer","July","Summer","August","Summer","September","Fall","October","Fall","November","Fall","December","Winter")</f>
        <v>Winter</v>
      </c>
      <c r="S1320" s="13" t="s">
        <v>15</v>
      </c>
    </row>
    <row r="1321" spans="2:19" x14ac:dyDescent="0.25">
      <c r="B1321" s="14" t="s">
        <v>10</v>
      </c>
      <c r="C1321" s="1" t="s">
        <v>16</v>
      </c>
      <c r="D1321" s="4" t="s">
        <v>28</v>
      </c>
      <c r="E1321" s="4" t="s">
        <v>36</v>
      </c>
      <c r="F1321" s="11">
        <v>2428</v>
      </c>
      <c r="G1321" s="9">
        <v>10</v>
      </c>
      <c r="H1321" s="9">
        <v>20</v>
      </c>
      <c r="I1321" s="9">
        <v>48560</v>
      </c>
      <c r="J1321" s="9">
        <v>6798.4</v>
      </c>
      <c r="K1321" s="9">
        <v>41761.599999999999</v>
      </c>
      <c r="L1321" s="9">
        <v>24280</v>
      </c>
      <c r="M1321" s="9">
        <v>17481.599999999999</v>
      </c>
      <c r="N1321" s="26">
        <f>financials[[#This Row],[Profit]]/financials[[#This Row],[ Sales]]</f>
        <v>0.41860465116279066</v>
      </c>
      <c r="O1321" s="7">
        <v>41699</v>
      </c>
      <c r="P1321" s="5">
        <v>3</v>
      </c>
      <c r="Q1321" s="4" t="str">
        <f>TEXT(financials[[#This Row],[Date]],"MMMM")</f>
        <v>March</v>
      </c>
      <c r="R1321" s="5" t="str">
        <f>_xlfn.SWITCH(financials[[#This Row],[Month Name]],"January","Winter","February","Winter","March","Spring","April","Spring","May","Spring","June","Summer","July","Summer","August","Summer","September","Fall","October","Fall","November","Fall","December","Winter")</f>
        <v>Spring</v>
      </c>
      <c r="S1321" s="13" t="s">
        <v>15</v>
      </c>
    </row>
    <row r="1322" spans="2:19" x14ac:dyDescent="0.25">
      <c r="B1322" s="14" t="s">
        <v>8</v>
      </c>
      <c r="C1322" s="1" t="s">
        <v>17</v>
      </c>
      <c r="D1322" s="4" t="s">
        <v>28</v>
      </c>
      <c r="E1322" s="4" t="s">
        <v>36</v>
      </c>
      <c r="F1322" s="11">
        <v>1767</v>
      </c>
      <c r="G1322" s="9">
        <v>10</v>
      </c>
      <c r="H1322" s="9">
        <v>15</v>
      </c>
      <c r="I1322" s="9">
        <v>26505</v>
      </c>
      <c r="J1322" s="9">
        <v>3710.7</v>
      </c>
      <c r="K1322" s="9">
        <v>22794.3</v>
      </c>
      <c r="L1322" s="9">
        <v>17670</v>
      </c>
      <c r="M1322" s="9">
        <v>5124.2999999999993</v>
      </c>
      <c r="N1322" s="26">
        <f>financials[[#This Row],[Profit]]/financials[[#This Row],[ Sales]]</f>
        <v>0.22480620155038758</v>
      </c>
      <c r="O1322" s="7">
        <v>41883</v>
      </c>
      <c r="P1322" s="5">
        <v>9</v>
      </c>
      <c r="Q1322" s="4" t="str">
        <f>TEXT(financials[[#This Row],[Date]],"MMMM")</f>
        <v>September</v>
      </c>
      <c r="R1322" s="5" t="str">
        <f>_xlfn.SWITCH(financials[[#This Row],[Month Name]],"January","Winter","February","Winter","March","Spring","April","Spring","May","Spring","June","Summer","July","Summer","August","Summer","September","Fall","October","Fall","November","Fall","December","Winter")</f>
        <v>Fall</v>
      </c>
      <c r="S1322" s="13" t="s">
        <v>15</v>
      </c>
    </row>
    <row r="1323" spans="2:19" x14ac:dyDescent="0.25">
      <c r="B1323" s="14" t="s">
        <v>11</v>
      </c>
      <c r="C1323" s="1" t="s">
        <v>18</v>
      </c>
      <c r="D1323" s="4" t="s">
        <v>28</v>
      </c>
      <c r="E1323" s="4" t="s">
        <v>36</v>
      </c>
      <c r="F1323" s="11">
        <v>1393</v>
      </c>
      <c r="G1323" s="9">
        <v>10</v>
      </c>
      <c r="H1323" s="9">
        <v>12</v>
      </c>
      <c r="I1323" s="9">
        <v>16716</v>
      </c>
      <c r="J1323" s="9">
        <v>2340.2399999999998</v>
      </c>
      <c r="K1323" s="9">
        <v>14375.76</v>
      </c>
      <c r="L1323" s="9">
        <v>4179</v>
      </c>
      <c r="M1323" s="9">
        <v>10196.76</v>
      </c>
      <c r="N1323" s="26">
        <f>financials[[#This Row],[Profit]]/financials[[#This Row],[ Sales]]</f>
        <v>0.70930232558139539</v>
      </c>
      <c r="O1323" s="7">
        <v>41913</v>
      </c>
      <c r="P1323" s="5">
        <v>10</v>
      </c>
      <c r="Q1323" s="4" t="str">
        <f>TEXT(financials[[#This Row],[Date]],"MMMM")</f>
        <v>October</v>
      </c>
      <c r="R1323" s="5" t="str">
        <f>_xlfn.SWITCH(financials[[#This Row],[Month Name]],"January","Winter","February","Winter","March","Spring","April","Spring","May","Spring","June","Summer","July","Summer","August","Summer","September","Fall","October","Fall","November","Fall","December","Winter")</f>
        <v>Fall</v>
      </c>
      <c r="S1323" s="13" t="s">
        <v>15</v>
      </c>
    </row>
    <row r="1324" spans="2:19" x14ac:dyDescent="0.25">
      <c r="B1324" s="14" t="s">
        <v>10</v>
      </c>
      <c r="C1324" s="1" t="s">
        <v>19</v>
      </c>
      <c r="D1324" s="4" t="s">
        <v>30</v>
      </c>
      <c r="E1324" s="4" t="s">
        <v>36</v>
      </c>
      <c r="F1324" s="11">
        <v>280</v>
      </c>
      <c r="G1324" s="9">
        <v>250</v>
      </c>
      <c r="H1324" s="9">
        <v>7</v>
      </c>
      <c r="I1324" s="9">
        <v>1960</v>
      </c>
      <c r="J1324" s="9">
        <v>274.39999999999998</v>
      </c>
      <c r="K1324" s="9">
        <v>1685.6</v>
      </c>
      <c r="L1324" s="9">
        <v>1400</v>
      </c>
      <c r="M1324" s="9">
        <v>285.59999999999991</v>
      </c>
      <c r="N1324" s="26">
        <f>financials[[#This Row],[Profit]]/financials[[#This Row],[ Sales]]</f>
        <v>0.1694352159468438</v>
      </c>
      <c r="O1324" s="7">
        <v>41974</v>
      </c>
      <c r="P1324" s="5">
        <v>12</v>
      </c>
      <c r="Q1324" s="4" t="str">
        <f>TEXT(financials[[#This Row],[Date]],"MMMM")</f>
        <v>December</v>
      </c>
      <c r="R1324" s="5" t="str">
        <f>_xlfn.SWITCH(financials[[#This Row],[Month Name]],"January","Winter","February","Winter","March","Spring","April","Spring","May","Spring","June","Summer","July","Summer","August","Summer","September","Fall","October","Fall","November","Fall","December","Winter")</f>
        <v>Winter</v>
      </c>
      <c r="S1324" s="13" t="s">
        <v>15</v>
      </c>
    </row>
    <row r="1325" spans="2:19" x14ac:dyDescent="0.25">
      <c r="B1325" s="14" t="s">
        <v>11</v>
      </c>
      <c r="C1325" s="1" t="s">
        <v>18</v>
      </c>
      <c r="D1325" s="4" t="s">
        <v>31</v>
      </c>
      <c r="E1325" s="4" t="s">
        <v>36</v>
      </c>
      <c r="F1325" s="11">
        <v>1393</v>
      </c>
      <c r="G1325" s="9">
        <v>260</v>
      </c>
      <c r="H1325" s="9">
        <v>12</v>
      </c>
      <c r="I1325" s="9">
        <v>16716</v>
      </c>
      <c r="J1325" s="9">
        <v>2340.2399999999998</v>
      </c>
      <c r="K1325" s="9">
        <v>14375.76</v>
      </c>
      <c r="L1325" s="9">
        <v>4179</v>
      </c>
      <c r="M1325" s="9">
        <v>10196.76</v>
      </c>
      <c r="N1325" s="26">
        <f>financials[[#This Row],[Profit]]/financials[[#This Row],[ Sales]]</f>
        <v>0.70930232558139539</v>
      </c>
      <c r="O1325" s="7">
        <v>41913</v>
      </c>
      <c r="P1325" s="5">
        <v>10</v>
      </c>
      <c r="Q1325" s="4" t="str">
        <f>TEXT(financials[[#This Row],[Date]],"MMMM")</f>
        <v>October</v>
      </c>
      <c r="R1325" s="5" t="str">
        <f>_xlfn.SWITCH(financials[[#This Row],[Month Name]],"January","Winter","February","Winter","March","Spring","April","Spring","May","Spring","June","Summer","July","Summer","August","Summer","September","Fall","October","Fall","November","Fall","December","Winter")</f>
        <v>Fall</v>
      </c>
      <c r="S1325" s="13" t="s">
        <v>15</v>
      </c>
    </row>
    <row r="1326" spans="2:19" x14ac:dyDescent="0.25">
      <c r="B1326" s="14" t="s">
        <v>11</v>
      </c>
      <c r="C1326" s="1" t="s">
        <v>17</v>
      </c>
      <c r="D1326" s="4" t="s">
        <v>31</v>
      </c>
      <c r="E1326" s="4" t="s">
        <v>36</v>
      </c>
      <c r="F1326" s="11">
        <v>2015</v>
      </c>
      <c r="G1326" s="9">
        <v>260</v>
      </c>
      <c r="H1326" s="9">
        <v>12</v>
      </c>
      <c r="I1326" s="9">
        <v>24180</v>
      </c>
      <c r="J1326" s="9">
        <v>3385.2</v>
      </c>
      <c r="K1326" s="9">
        <v>20794.8</v>
      </c>
      <c r="L1326" s="9">
        <v>6045</v>
      </c>
      <c r="M1326" s="9">
        <v>14749.8</v>
      </c>
      <c r="N1326" s="26">
        <f>financials[[#This Row],[Profit]]/financials[[#This Row],[ Sales]]</f>
        <v>0.70930232558139539</v>
      </c>
      <c r="O1326" s="7">
        <v>41609</v>
      </c>
      <c r="P1326" s="5">
        <v>12</v>
      </c>
      <c r="Q1326" s="4" t="str">
        <f>TEXT(financials[[#This Row],[Date]],"MMMM")</f>
        <v>December</v>
      </c>
      <c r="R1326" s="5" t="str">
        <f>_xlfn.SWITCH(financials[[#This Row],[Month Name]],"January","Winter","February","Winter","March","Spring","April","Spring","May","Spring","June","Summer","July","Summer","August","Summer","September","Fall","October","Fall","November","Fall","December","Winter")</f>
        <v>Winter</v>
      </c>
      <c r="S1326" s="13" t="s">
        <v>14</v>
      </c>
    </row>
    <row r="1327" spans="2:19" x14ac:dyDescent="0.25">
      <c r="B1327" s="14" t="s">
        <v>7</v>
      </c>
      <c r="C1327" s="1" t="s">
        <v>20</v>
      </c>
      <c r="D1327" s="4" t="s">
        <v>26</v>
      </c>
      <c r="E1327" s="4" t="s">
        <v>36</v>
      </c>
      <c r="F1327" s="11">
        <v>801</v>
      </c>
      <c r="G1327" s="9">
        <v>3</v>
      </c>
      <c r="H1327" s="9">
        <v>300</v>
      </c>
      <c r="I1327" s="9">
        <v>240300</v>
      </c>
      <c r="J1327" s="9">
        <v>33642</v>
      </c>
      <c r="K1327" s="9">
        <v>206658</v>
      </c>
      <c r="L1327" s="9">
        <v>200250</v>
      </c>
      <c r="M1327" s="9">
        <v>6408</v>
      </c>
      <c r="N1327" s="26">
        <f>financials[[#This Row],[Profit]]/financials[[#This Row],[ Sales]]</f>
        <v>3.1007751937984496E-2</v>
      </c>
      <c r="O1327" s="7">
        <v>41821</v>
      </c>
      <c r="P1327" s="5">
        <v>7</v>
      </c>
      <c r="Q1327" s="4" t="str">
        <f>TEXT(financials[[#This Row],[Date]],"MMMM")</f>
        <v>July</v>
      </c>
      <c r="R1327" s="5" t="str">
        <f>_xlfn.SWITCH(financials[[#This Row],[Month Name]],"January","Winter","February","Winter","March","Spring","April","Spring","May","Spring","June","Summer","July","Summer","August","Summer","September","Fall","October","Fall","November","Fall","December","Winter")</f>
        <v>Summer</v>
      </c>
      <c r="S1327" s="13" t="s">
        <v>15</v>
      </c>
    </row>
    <row r="1328" spans="2:19" x14ac:dyDescent="0.25">
      <c r="B1328" s="14" t="s">
        <v>9</v>
      </c>
      <c r="C1328" s="1" t="s">
        <v>18</v>
      </c>
      <c r="D1328" s="4" t="s">
        <v>26</v>
      </c>
      <c r="E1328" s="4" t="s">
        <v>36</v>
      </c>
      <c r="F1328" s="11">
        <v>1023</v>
      </c>
      <c r="G1328" s="9">
        <v>3</v>
      </c>
      <c r="H1328" s="9">
        <v>125</v>
      </c>
      <c r="I1328" s="9">
        <v>127875</v>
      </c>
      <c r="J1328" s="9">
        <v>17902.5</v>
      </c>
      <c r="K1328" s="9">
        <v>109972.5</v>
      </c>
      <c r="L1328" s="9">
        <v>122760</v>
      </c>
      <c r="M1328" s="9">
        <v>-12787.5</v>
      </c>
      <c r="N1328" s="26">
        <f>financials[[#This Row],[Profit]]/financials[[#This Row],[ Sales]]</f>
        <v>-0.11627906976744186</v>
      </c>
      <c r="O1328" s="7">
        <v>41518</v>
      </c>
      <c r="P1328" s="5">
        <v>9</v>
      </c>
      <c r="Q1328" s="4" t="str">
        <f>TEXT(financials[[#This Row],[Date]],"MMMM")</f>
        <v>September</v>
      </c>
      <c r="R1328" s="5" t="str">
        <f>_xlfn.SWITCH(financials[[#This Row],[Month Name]],"January","Winter","February","Winter","March","Spring","April","Spring","May","Spring","June","Summer","July","Summer","August","Summer","September","Fall","October","Fall","November","Fall","December","Winter")</f>
        <v>Fall</v>
      </c>
      <c r="S1328" s="13" t="s">
        <v>14</v>
      </c>
    </row>
    <row r="1329" spans="2:19" x14ac:dyDescent="0.25">
      <c r="B1329" s="14" t="s">
        <v>7</v>
      </c>
      <c r="C1329" s="1" t="s">
        <v>16</v>
      </c>
      <c r="D1329" s="4" t="s">
        <v>26</v>
      </c>
      <c r="E1329" s="4" t="s">
        <v>36</v>
      </c>
      <c r="F1329" s="11">
        <v>1496</v>
      </c>
      <c r="G1329" s="9">
        <v>3</v>
      </c>
      <c r="H1329" s="9">
        <v>300</v>
      </c>
      <c r="I1329" s="9">
        <v>448800</v>
      </c>
      <c r="J1329" s="9">
        <v>62832</v>
      </c>
      <c r="K1329" s="9">
        <v>385968</v>
      </c>
      <c r="L1329" s="9">
        <v>374000</v>
      </c>
      <c r="M1329" s="9">
        <v>11968</v>
      </c>
      <c r="N1329" s="26">
        <f>financials[[#This Row],[Profit]]/financials[[#This Row],[ Sales]]</f>
        <v>3.1007751937984496E-2</v>
      </c>
      <c r="O1329" s="7">
        <v>41913</v>
      </c>
      <c r="P1329" s="5">
        <v>10</v>
      </c>
      <c r="Q1329" s="4" t="str">
        <f>TEXT(financials[[#This Row],[Date]],"MMMM")</f>
        <v>October</v>
      </c>
      <c r="R1329" s="5" t="str">
        <f>_xlfn.SWITCH(financials[[#This Row],[Month Name]],"January","Winter","February","Winter","March","Spring","April","Spring","May","Spring","June","Summer","July","Summer","August","Summer","September","Fall","October","Fall","November","Fall","December","Winter")</f>
        <v>Fall</v>
      </c>
      <c r="S1329" s="13" t="s">
        <v>15</v>
      </c>
    </row>
    <row r="1330" spans="2:19" x14ac:dyDescent="0.25">
      <c r="B1330" s="14" t="s">
        <v>7</v>
      </c>
      <c r="C1330" s="1" t="s">
        <v>17</v>
      </c>
      <c r="D1330" s="4" t="s">
        <v>26</v>
      </c>
      <c r="E1330" s="4" t="s">
        <v>36</v>
      </c>
      <c r="F1330" s="11">
        <v>1010</v>
      </c>
      <c r="G1330" s="9">
        <v>3</v>
      </c>
      <c r="H1330" s="9">
        <v>300</v>
      </c>
      <c r="I1330" s="9">
        <v>303000</v>
      </c>
      <c r="J1330" s="9">
        <v>42420</v>
      </c>
      <c r="K1330" s="9">
        <v>260580</v>
      </c>
      <c r="L1330" s="9">
        <v>252500</v>
      </c>
      <c r="M1330" s="9">
        <v>8080</v>
      </c>
      <c r="N1330" s="26">
        <f>financials[[#This Row],[Profit]]/financials[[#This Row],[ Sales]]</f>
        <v>3.1007751937984496E-2</v>
      </c>
      <c r="O1330" s="7">
        <v>41913</v>
      </c>
      <c r="P1330" s="5">
        <v>10</v>
      </c>
      <c r="Q1330" s="4" t="str">
        <f>TEXT(financials[[#This Row],[Date]],"MMMM")</f>
        <v>October</v>
      </c>
      <c r="R1330" s="5" t="str">
        <f>_xlfn.SWITCH(financials[[#This Row],[Month Name]],"January","Winter","February","Winter","March","Spring","April","Spring","May","Spring","June","Summer","July","Summer","August","Summer","September","Fall","October","Fall","November","Fall","December","Winter")</f>
        <v>Fall</v>
      </c>
      <c r="S1330" s="13" t="s">
        <v>15</v>
      </c>
    </row>
    <row r="1331" spans="2:19" x14ac:dyDescent="0.25">
      <c r="B1331" s="14" t="s">
        <v>8</v>
      </c>
      <c r="C1331" s="1" t="s">
        <v>19</v>
      </c>
      <c r="D1331" s="4" t="s">
        <v>26</v>
      </c>
      <c r="E1331" s="4" t="s">
        <v>36</v>
      </c>
      <c r="F1331" s="11">
        <v>1513</v>
      </c>
      <c r="G1331" s="9">
        <v>3</v>
      </c>
      <c r="H1331" s="9">
        <v>15</v>
      </c>
      <c r="I1331" s="9">
        <v>22695</v>
      </c>
      <c r="J1331" s="9">
        <v>3177.3</v>
      </c>
      <c r="K1331" s="9">
        <v>19517.7</v>
      </c>
      <c r="L1331" s="9">
        <v>15130</v>
      </c>
      <c r="M1331" s="9">
        <v>4387.7000000000007</v>
      </c>
      <c r="N1331" s="26">
        <f>financials[[#This Row],[Profit]]/financials[[#This Row],[ Sales]]</f>
        <v>0.22480620155038764</v>
      </c>
      <c r="O1331" s="7">
        <v>41944</v>
      </c>
      <c r="P1331" s="5">
        <v>11</v>
      </c>
      <c r="Q1331" s="4" t="str">
        <f>TEXT(financials[[#This Row],[Date]],"MMMM")</f>
        <v>November</v>
      </c>
      <c r="R1331" s="5" t="str">
        <f>_xlfn.SWITCH(financials[[#This Row],[Month Name]],"January","Winter","February","Winter","March","Spring","April","Spring","May","Spring","June","Summer","July","Summer","August","Summer","September","Fall","October","Fall","November","Fall","December","Winter")</f>
        <v>Fall</v>
      </c>
      <c r="S1331" s="13" t="s">
        <v>15</v>
      </c>
    </row>
    <row r="1332" spans="2:19" x14ac:dyDescent="0.25">
      <c r="B1332" s="14" t="s">
        <v>8</v>
      </c>
      <c r="C1332" s="1" t="s">
        <v>16</v>
      </c>
      <c r="D1332" s="4" t="s">
        <v>26</v>
      </c>
      <c r="E1332" s="4" t="s">
        <v>36</v>
      </c>
      <c r="F1332" s="11">
        <v>2300</v>
      </c>
      <c r="G1332" s="9">
        <v>3</v>
      </c>
      <c r="H1332" s="9">
        <v>15</v>
      </c>
      <c r="I1332" s="9">
        <v>34500</v>
      </c>
      <c r="J1332" s="9">
        <v>4830</v>
      </c>
      <c r="K1332" s="9">
        <v>29670</v>
      </c>
      <c r="L1332" s="9">
        <v>23000</v>
      </c>
      <c r="M1332" s="9">
        <v>6670</v>
      </c>
      <c r="N1332" s="26">
        <f>financials[[#This Row],[Profit]]/financials[[#This Row],[ Sales]]</f>
        <v>0.22480620155038761</v>
      </c>
      <c r="O1332" s="7">
        <v>41974</v>
      </c>
      <c r="P1332" s="5">
        <v>12</v>
      </c>
      <c r="Q1332" s="4" t="str">
        <f>TEXT(financials[[#This Row],[Date]],"MMMM")</f>
        <v>December</v>
      </c>
      <c r="R1332" s="5" t="str">
        <f>_xlfn.SWITCH(financials[[#This Row],[Month Name]],"January","Winter","February","Winter","March","Spring","April","Spring","May","Spring","June","Summer","July","Summer","August","Summer","September","Fall","October","Fall","November","Fall","December","Winter")</f>
        <v>Winter</v>
      </c>
      <c r="S1332" s="13" t="s">
        <v>15</v>
      </c>
    </row>
    <row r="1333" spans="2:19" x14ac:dyDescent="0.25">
      <c r="B1333" s="14" t="s">
        <v>9</v>
      </c>
      <c r="C1333" s="1" t="s">
        <v>20</v>
      </c>
      <c r="D1333" s="4" t="s">
        <v>26</v>
      </c>
      <c r="E1333" s="4" t="s">
        <v>36</v>
      </c>
      <c r="F1333" s="11">
        <v>2821</v>
      </c>
      <c r="G1333" s="9">
        <v>3</v>
      </c>
      <c r="H1333" s="9">
        <v>125</v>
      </c>
      <c r="I1333" s="9">
        <v>352625</v>
      </c>
      <c r="J1333" s="9">
        <v>49367.5</v>
      </c>
      <c r="K1333" s="9">
        <v>303257.5</v>
      </c>
      <c r="L1333" s="9">
        <v>338520</v>
      </c>
      <c r="M1333" s="9">
        <v>-35262.5</v>
      </c>
      <c r="N1333" s="26">
        <f>financials[[#This Row],[Profit]]/financials[[#This Row],[ Sales]]</f>
        <v>-0.11627906976744186</v>
      </c>
      <c r="O1333" s="7">
        <v>41609</v>
      </c>
      <c r="P1333" s="5">
        <v>12</v>
      </c>
      <c r="Q1333" s="4" t="str">
        <f>TEXT(financials[[#This Row],[Date]],"MMMM")</f>
        <v>December</v>
      </c>
      <c r="R1333" s="5" t="str">
        <f>_xlfn.SWITCH(financials[[#This Row],[Month Name]],"January","Winter","February","Winter","March","Spring","April","Spring","May","Spring","June","Summer","July","Summer","August","Summer","September","Fall","October","Fall","November","Fall","December","Winter")</f>
        <v>Winter</v>
      </c>
      <c r="S1333" s="13" t="s">
        <v>14</v>
      </c>
    </row>
    <row r="1334" spans="2:19" x14ac:dyDescent="0.25">
      <c r="B1334" s="14" t="s">
        <v>10</v>
      </c>
      <c r="C1334" s="1" t="s">
        <v>16</v>
      </c>
      <c r="D1334" s="4" t="s">
        <v>27</v>
      </c>
      <c r="E1334" s="4" t="s">
        <v>36</v>
      </c>
      <c r="F1334" s="11">
        <v>2227.5</v>
      </c>
      <c r="G1334" s="9">
        <v>5</v>
      </c>
      <c r="H1334" s="9">
        <v>350</v>
      </c>
      <c r="I1334" s="9">
        <v>779625</v>
      </c>
      <c r="J1334" s="9">
        <v>109147.5</v>
      </c>
      <c r="K1334" s="9">
        <v>670477.5</v>
      </c>
      <c r="L1334" s="9">
        <v>579150</v>
      </c>
      <c r="M1334" s="9">
        <v>91327.5</v>
      </c>
      <c r="N1334" s="26">
        <f>financials[[#This Row],[Profit]]/financials[[#This Row],[ Sales]]</f>
        <v>0.13621262458471761</v>
      </c>
      <c r="O1334" s="7">
        <v>41640</v>
      </c>
      <c r="P1334" s="5">
        <v>1</v>
      </c>
      <c r="Q1334" s="4" t="str">
        <f>TEXT(financials[[#This Row],[Date]],"MMMM")</f>
        <v>January</v>
      </c>
      <c r="R1334" s="5" t="str">
        <f>_xlfn.SWITCH(financials[[#This Row],[Month Name]],"January","Winter","February","Winter","March","Spring","April","Spring","May","Spring","June","Summer","July","Summer","August","Summer","September","Fall","October","Fall","November","Fall","December","Winter")</f>
        <v>Winter</v>
      </c>
      <c r="S1334" s="13" t="s">
        <v>15</v>
      </c>
    </row>
    <row r="1335" spans="2:19" x14ac:dyDescent="0.25">
      <c r="B1335" s="14" t="s">
        <v>10</v>
      </c>
      <c r="C1335" s="1" t="s">
        <v>19</v>
      </c>
      <c r="D1335" s="4" t="s">
        <v>27</v>
      </c>
      <c r="E1335" s="4" t="s">
        <v>36</v>
      </c>
      <c r="F1335" s="11">
        <v>1199</v>
      </c>
      <c r="G1335" s="9">
        <v>5</v>
      </c>
      <c r="H1335" s="9">
        <v>350</v>
      </c>
      <c r="I1335" s="9">
        <v>419650</v>
      </c>
      <c r="J1335" s="9">
        <v>58751</v>
      </c>
      <c r="K1335" s="9">
        <v>360899</v>
      </c>
      <c r="L1335" s="9">
        <v>311740</v>
      </c>
      <c r="M1335" s="9">
        <v>49159</v>
      </c>
      <c r="N1335" s="26">
        <f>financials[[#This Row],[Profit]]/financials[[#This Row],[ Sales]]</f>
        <v>0.13621262458471761</v>
      </c>
      <c r="O1335" s="7">
        <v>41730</v>
      </c>
      <c r="P1335" s="5">
        <v>4</v>
      </c>
      <c r="Q1335" s="4" t="str">
        <f>TEXT(financials[[#This Row],[Date]],"MMMM")</f>
        <v>April</v>
      </c>
      <c r="R1335" s="5" t="str">
        <f>_xlfn.SWITCH(financials[[#This Row],[Month Name]],"January","Winter","February","Winter","March","Spring","April","Spring","May","Spring","June","Summer","July","Summer","August","Summer","September","Fall","October","Fall","November","Fall","December","Winter")</f>
        <v>Spring</v>
      </c>
      <c r="S1335" s="13" t="s">
        <v>15</v>
      </c>
    </row>
    <row r="1336" spans="2:19" x14ac:dyDescent="0.25">
      <c r="B1336" s="14" t="s">
        <v>10</v>
      </c>
      <c r="C1336" s="1" t="s">
        <v>16</v>
      </c>
      <c r="D1336" s="4" t="s">
        <v>27</v>
      </c>
      <c r="E1336" s="4" t="s">
        <v>36</v>
      </c>
      <c r="F1336" s="11">
        <v>200</v>
      </c>
      <c r="G1336" s="9">
        <v>5</v>
      </c>
      <c r="H1336" s="9">
        <v>350</v>
      </c>
      <c r="I1336" s="9">
        <v>70000</v>
      </c>
      <c r="J1336" s="9">
        <v>9800</v>
      </c>
      <c r="K1336" s="9">
        <v>60200</v>
      </c>
      <c r="L1336" s="9">
        <v>52000</v>
      </c>
      <c r="M1336" s="9">
        <v>8200</v>
      </c>
      <c r="N1336" s="26">
        <f>financials[[#This Row],[Profit]]/financials[[#This Row],[ Sales]]</f>
        <v>0.13621262458471761</v>
      </c>
      <c r="O1336" s="7">
        <v>41760</v>
      </c>
      <c r="P1336" s="5">
        <v>5</v>
      </c>
      <c r="Q1336" s="4" t="str">
        <f>TEXT(financials[[#This Row],[Date]],"MMMM")</f>
        <v>May</v>
      </c>
      <c r="R1336" s="5" t="str">
        <f>_xlfn.SWITCH(financials[[#This Row],[Month Name]],"January","Winter","February","Winter","March","Spring","April","Spring","May","Spring","June","Summer","July","Summer","August","Summer","September","Fall","October","Fall","November","Fall","December","Winter")</f>
        <v>Spring</v>
      </c>
      <c r="S1336" s="13" t="s">
        <v>15</v>
      </c>
    </row>
    <row r="1337" spans="2:19" x14ac:dyDescent="0.25">
      <c r="B1337" s="14" t="s">
        <v>10</v>
      </c>
      <c r="C1337" s="1" t="s">
        <v>16</v>
      </c>
      <c r="D1337" s="4" t="s">
        <v>27</v>
      </c>
      <c r="E1337" s="4" t="s">
        <v>36</v>
      </c>
      <c r="F1337" s="11">
        <v>388</v>
      </c>
      <c r="G1337" s="9">
        <v>5</v>
      </c>
      <c r="H1337" s="9">
        <v>7</v>
      </c>
      <c r="I1337" s="9">
        <v>2716</v>
      </c>
      <c r="J1337" s="9">
        <v>380.24</v>
      </c>
      <c r="K1337" s="9">
        <v>2335.7600000000002</v>
      </c>
      <c r="L1337" s="9">
        <v>1940</v>
      </c>
      <c r="M1337" s="9">
        <v>395.76000000000022</v>
      </c>
      <c r="N1337" s="26">
        <f>financials[[#This Row],[Profit]]/financials[[#This Row],[ Sales]]</f>
        <v>0.16943521594684394</v>
      </c>
      <c r="O1337" s="7">
        <v>41883</v>
      </c>
      <c r="P1337" s="5">
        <v>9</v>
      </c>
      <c r="Q1337" s="4" t="str">
        <f>TEXT(financials[[#This Row],[Date]],"MMMM")</f>
        <v>September</v>
      </c>
      <c r="R1337" s="5" t="str">
        <f>_xlfn.SWITCH(financials[[#This Row],[Month Name]],"January","Winter","February","Winter","March","Spring","April","Spring","May","Spring","June","Summer","July","Summer","August","Summer","September","Fall","October","Fall","November","Fall","December","Winter")</f>
        <v>Fall</v>
      </c>
      <c r="S1337" s="13" t="s">
        <v>15</v>
      </c>
    </row>
    <row r="1338" spans="2:19" x14ac:dyDescent="0.25">
      <c r="B1338" s="14" t="s">
        <v>10</v>
      </c>
      <c r="C1338" s="1" t="s">
        <v>20</v>
      </c>
      <c r="D1338" s="4" t="s">
        <v>27</v>
      </c>
      <c r="E1338" s="4" t="s">
        <v>36</v>
      </c>
      <c r="F1338" s="11">
        <v>1727</v>
      </c>
      <c r="G1338" s="9">
        <v>5</v>
      </c>
      <c r="H1338" s="9">
        <v>7</v>
      </c>
      <c r="I1338" s="9">
        <v>12089</v>
      </c>
      <c r="J1338" s="9">
        <v>1692.46</v>
      </c>
      <c r="K1338" s="9">
        <v>10396.540000000001</v>
      </c>
      <c r="L1338" s="9">
        <v>8635</v>
      </c>
      <c r="M1338" s="9">
        <v>1761.5400000000009</v>
      </c>
      <c r="N1338" s="26">
        <f>financials[[#This Row],[Profit]]/financials[[#This Row],[ Sales]]</f>
        <v>0.16943521594684394</v>
      </c>
      <c r="O1338" s="7">
        <v>41548</v>
      </c>
      <c r="P1338" s="5">
        <v>10</v>
      </c>
      <c r="Q1338" s="4" t="str">
        <f>TEXT(financials[[#This Row],[Date]],"MMMM")</f>
        <v>October</v>
      </c>
      <c r="R1338" s="5" t="str">
        <f>_xlfn.SWITCH(financials[[#This Row],[Month Name]],"January","Winter","February","Winter","March","Spring","April","Spring","May","Spring","June","Summer","July","Summer","August","Summer","September","Fall","October","Fall","November","Fall","December","Winter")</f>
        <v>Fall</v>
      </c>
      <c r="S1338" s="13" t="s">
        <v>14</v>
      </c>
    </row>
    <row r="1339" spans="2:19" x14ac:dyDescent="0.25">
      <c r="B1339" s="14" t="s">
        <v>8</v>
      </c>
      <c r="C1339" s="1" t="s">
        <v>16</v>
      </c>
      <c r="D1339" s="4" t="s">
        <v>27</v>
      </c>
      <c r="E1339" s="4" t="s">
        <v>36</v>
      </c>
      <c r="F1339" s="11">
        <v>2300</v>
      </c>
      <c r="G1339" s="9">
        <v>5</v>
      </c>
      <c r="H1339" s="9">
        <v>15</v>
      </c>
      <c r="I1339" s="9">
        <v>34500</v>
      </c>
      <c r="J1339" s="9">
        <v>4830</v>
      </c>
      <c r="K1339" s="9">
        <v>29670</v>
      </c>
      <c r="L1339" s="9">
        <v>23000</v>
      </c>
      <c r="M1339" s="9">
        <v>6670</v>
      </c>
      <c r="N1339" s="26">
        <f>financials[[#This Row],[Profit]]/financials[[#This Row],[ Sales]]</f>
        <v>0.22480620155038761</v>
      </c>
      <c r="O1339" s="7">
        <v>41974</v>
      </c>
      <c r="P1339" s="5">
        <v>12</v>
      </c>
      <c r="Q1339" s="4" t="str">
        <f>TEXT(financials[[#This Row],[Date]],"MMMM")</f>
        <v>December</v>
      </c>
      <c r="R1339" s="5" t="str">
        <f>_xlfn.SWITCH(financials[[#This Row],[Month Name]],"January","Winter","February","Winter","March","Spring","April","Spring","May","Spring","June","Summer","July","Summer","August","Summer","September","Fall","October","Fall","November","Fall","December","Winter")</f>
        <v>Winter</v>
      </c>
      <c r="S1339" s="13" t="s">
        <v>15</v>
      </c>
    </row>
    <row r="1340" spans="2:19" x14ac:dyDescent="0.25">
      <c r="B1340" s="14" t="s">
        <v>10</v>
      </c>
      <c r="C1340" s="1" t="s">
        <v>20</v>
      </c>
      <c r="D1340" s="4" t="s">
        <v>28</v>
      </c>
      <c r="E1340" s="4" t="s">
        <v>36</v>
      </c>
      <c r="F1340" s="11">
        <v>260</v>
      </c>
      <c r="G1340" s="9">
        <v>10</v>
      </c>
      <c r="H1340" s="9">
        <v>20</v>
      </c>
      <c r="I1340" s="9">
        <v>5200</v>
      </c>
      <c r="J1340" s="9">
        <v>728</v>
      </c>
      <c r="K1340" s="9">
        <v>4472</v>
      </c>
      <c r="L1340" s="9">
        <v>2600</v>
      </c>
      <c r="M1340" s="9">
        <v>1872</v>
      </c>
      <c r="N1340" s="26">
        <f>financials[[#This Row],[Profit]]/financials[[#This Row],[ Sales]]</f>
        <v>0.41860465116279072</v>
      </c>
      <c r="O1340" s="7">
        <v>41671</v>
      </c>
      <c r="P1340" s="5">
        <v>2</v>
      </c>
      <c r="Q1340" s="4" t="str">
        <f>TEXT(financials[[#This Row],[Date]],"MMMM")</f>
        <v>February</v>
      </c>
      <c r="R1340" s="5" t="str">
        <f>_xlfn.SWITCH(financials[[#This Row],[Month Name]],"January","Winter","February","Winter","March","Spring","April","Spring","May","Spring","June","Summer","July","Summer","August","Summer","September","Fall","October","Fall","November","Fall","December","Winter")</f>
        <v>Winter</v>
      </c>
      <c r="S1340" s="13" t="s">
        <v>15</v>
      </c>
    </row>
    <row r="1341" spans="2:19" x14ac:dyDescent="0.25">
      <c r="B1341" s="14" t="s">
        <v>8</v>
      </c>
      <c r="C1341" s="1" t="s">
        <v>16</v>
      </c>
      <c r="D1341" s="4" t="s">
        <v>28</v>
      </c>
      <c r="E1341" s="4" t="s">
        <v>36</v>
      </c>
      <c r="F1341" s="11">
        <v>2470</v>
      </c>
      <c r="G1341" s="9">
        <v>10</v>
      </c>
      <c r="H1341" s="9">
        <v>15</v>
      </c>
      <c r="I1341" s="9">
        <v>37050</v>
      </c>
      <c r="J1341" s="9">
        <v>5187</v>
      </c>
      <c r="K1341" s="9">
        <v>31863</v>
      </c>
      <c r="L1341" s="9">
        <v>24700</v>
      </c>
      <c r="M1341" s="9">
        <v>7163</v>
      </c>
      <c r="N1341" s="26">
        <f>financials[[#This Row],[Profit]]/financials[[#This Row],[ Sales]]</f>
        <v>0.22480620155038761</v>
      </c>
      <c r="O1341" s="7">
        <v>41518</v>
      </c>
      <c r="P1341" s="5">
        <v>9</v>
      </c>
      <c r="Q1341" s="4" t="str">
        <f>TEXT(financials[[#This Row],[Date]],"MMMM")</f>
        <v>September</v>
      </c>
      <c r="R1341" s="5" t="str">
        <f>_xlfn.SWITCH(financials[[#This Row],[Month Name]],"January","Winter","February","Winter","March","Spring","April","Spring","May","Spring","June","Summer","July","Summer","August","Summer","September","Fall","October","Fall","November","Fall","December","Winter")</f>
        <v>Fall</v>
      </c>
      <c r="S1341" s="13" t="s">
        <v>14</v>
      </c>
    </row>
    <row r="1342" spans="2:19" x14ac:dyDescent="0.25">
      <c r="B1342" s="14" t="s">
        <v>8</v>
      </c>
      <c r="C1342" s="1" t="s">
        <v>16</v>
      </c>
      <c r="D1342" s="4" t="s">
        <v>28</v>
      </c>
      <c r="E1342" s="4" t="s">
        <v>36</v>
      </c>
      <c r="F1342" s="11">
        <v>1743</v>
      </c>
      <c r="G1342" s="9">
        <v>10</v>
      </c>
      <c r="H1342" s="9">
        <v>15</v>
      </c>
      <c r="I1342" s="9">
        <v>26145</v>
      </c>
      <c r="J1342" s="9">
        <v>3660.3</v>
      </c>
      <c r="K1342" s="9">
        <v>22484.7</v>
      </c>
      <c r="L1342" s="9">
        <v>17430</v>
      </c>
      <c r="M1342" s="9">
        <v>5054.7000000000007</v>
      </c>
      <c r="N1342" s="26">
        <f>financials[[#This Row],[Profit]]/financials[[#This Row],[ Sales]]</f>
        <v>0.22480620155038764</v>
      </c>
      <c r="O1342" s="7">
        <v>41548</v>
      </c>
      <c r="P1342" s="5">
        <v>10</v>
      </c>
      <c r="Q1342" s="4" t="str">
        <f>TEXT(financials[[#This Row],[Date]],"MMMM")</f>
        <v>October</v>
      </c>
      <c r="R1342" s="5" t="str">
        <f>_xlfn.SWITCH(financials[[#This Row],[Month Name]],"January","Winter","February","Winter","March","Spring","April","Spring","May","Spring","June","Summer","July","Summer","August","Summer","September","Fall","October","Fall","November","Fall","December","Winter")</f>
        <v>Fall</v>
      </c>
      <c r="S1342" s="13" t="s">
        <v>14</v>
      </c>
    </row>
    <row r="1343" spans="2:19" x14ac:dyDescent="0.25">
      <c r="B1343" s="14" t="s">
        <v>11</v>
      </c>
      <c r="C1343" s="1" t="s">
        <v>17</v>
      </c>
      <c r="D1343" s="4" t="s">
        <v>28</v>
      </c>
      <c r="E1343" s="4" t="s">
        <v>36</v>
      </c>
      <c r="F1343" s="11">
        <v>2914</v>
      </c>
      <c r="G1343" s="9">
        <v>10</v>
      </c>
      <c r="H1343" s="9">
        <v>12</v>
      </c>
      <c r="I1343" s="9">
        <v>34968</v>
      </c>
      <c r="J1343" s="9">
        <v>4895.5200000000004</v>
      </c>
      <c r="K1343" s="9">
        <v>30072.48</v>
      </c>
      <c r="L1343" s="9">
        <v>8742</v>
      </c>
      <c r="M1343" s="9">
        <v>21330.48</v>
      </c>
      <c r="N1343" s="26">
        <f>financials[[#This Row],[Profit]]/financials[[#This Row],[ Sales]]</f>
        <v>0.70930232558139539</v>
      </c>
      <c r="O1343" s="7">
        <v>41913</v>
      </c>
      <c r="P1343" s="5">
        <v>10</v>
      </c>
      <c r="Q1343" s="4" t="str">
        <f>TEXT(financials[[#This Row],[Date]],"MMMM")</f>
        <v>October</v>
      </c>
      <c r="R1343" s="5" t="str">
        <f>_xlfn.SWITCH(financials[[#This Row],[Month Name]],"January","Winter","February","Winter","March","Spring","April","Spring","May","Spring","June","Summer","July","Summer","August","Summer","September","Fall","October","Fall","November","Fall","December","Winter")</f>
        <v>Fall</v>
      </c>
      <c r="S1343" s="13" t="s">
        <v>15</v>
      </c>
    </row>
    <row r="1344" spans="2:19" x14ac:dyDescent="0.25">
      <c r="B1344" s="14" t="s">
        <v>10</v>
      </c>
      <c r="C1344" s="1" t="s">
        <v>18</v>
      </c>
      <c r="D1344" s="4" t="s">
        <v>28</v>
      </c>
      <c r="E1344" s="4" t="s">
        <v>36</v>
      </c>
      <c r="F1344" s="11">
        <v>1731</v>
      </c>
      <c r="G1344" s="9">
        <v>10</v>
      </c>
      <c r="H1344" s="9">
        <v>7</v>
      </c>
      <c r="I1344" s="9">
        <v>12117</v>
      </c>
      <c r="J1344" s="9">
        <v>1696.38</v>
      </c>
      <c r="K1344" s="9">
        <v>10420.619999999999</v>
      </c>
      <c r="L1344" s="9">
        <v>8655</v>
      </c>
      <c r="M1344" s="9">
        <v>1765.619999999999</v>
      </c>
      <c r="N1344" s="26">
        <f>financials[[#This Row],[Profit]]/financials[[#This Row],[ Sales]]</f>
        <v>0.16943521594684377</v>
      </c>
      <c r="O1344" s="7">
        <v>41913</v>
      </c>
      <c r="P1344" s="5">
        <v>10</v>
      </c>
      <c r="Q1344" s="4" t="str">
        <f>TEXT(financials[[#This Row],[Date]],"MMMM")</f>
        <v>October</v>
      </c>
      <c r="R1344" s="5" t="str">
        <f>_xlfn.SWITCH(financials[[#This Row],[Month Name]],"January","Winter","February","Winter","March","Spring","April","Spring","May","Spring","June","Summer","July","Summer","August","Summer","September","Fall","October","Fall","November","Fall","December","Winter")</f>
        <v>Fall</v>
      </c>
      <c r="S1344" s="13" t="s">
        <v>15</v>
      </c>
    </row>
    <row r="1345" spans="2:19" x14ac:dyDescent="0.25">
      <c r="B1345" s="14" t="s">
        <v>10</v>
      </c>
      <c r="C1345" s="1" t="s">
        <v>16</v>
      </c>
      <c r="D1345" s="4" t="s">
        <v>28</v>
      </c>
      <c r="E1345" s="4" t="s">
        <v>36</v>
      </c>
      <c r="F1345" s="11">
        <v>700</v>
      </c>
      <c r="G1345" s="9">
        <v>10</v>
      </c>
      <c r="H1345" s="9">
        <v>350</v>
      </c>
      <c r="I1345" s="9">
        <v>245000</v>
      </c>
      <c r="J1345" s="9">
        <v>34300</v>
      </c>
      <c r="K1345" s="9">
        <v>210700</v>
      </c>
      <c r="L1345" s="9">
        <v>182000</v>
      </c>
      <c r="M1345" s="9">
        <v>28700</v>
      </c>
      <c r="N1345" s="26">
        <f>financials[[#This Row],[Profit]]/financials[[#This Row],[ Sales]]</f>
        <v>0.13621262458471761</v>
      </c>
      <c r="O1345" s="7">
        <v>41944</v>
      </c>
      <c r="P1345" s="5">
        <v>11</v>
      </c>
      <c r="Q1345" s="4" t="str">
        <f>TEXT(financials[[#This Row],[Date]],"MMMM")</f>
        <v>November</v>
      </c>
      <c r="R1345" s="5" t="str">
        <f>_xlfn.SWITCH(financials[[#This Row],[Month Name]],"January","Winter","February","Winter","March","Spring","April","Spring","May","Spring","June","Summer","July","Summer","August","Summer","September","Fall","October","Fall","November","Fall","December","Winter")</f>
        <v>Fall</v>
      </c>
      <c r="S1345" s="13" t="s">
        <v>15</v>
      </c>
    </row>
    <row r="1346" spans="2:19" x14ac:dyDescent="0.25">
      <c r="B1346" s="14" t="s">
        <v>11</v>
      </c>
      <c r="C1346" s="1" t="s">
        <v>16</v>
      </c>
      <c r="D1346" s="4" t="s">
        <v>28</v>
      </c>
      <c r="E1346" s="4" t="s">
        <v>36</v>
      </c>
      <c r="F1346" s="11">
        <v>2222</v>
      </c>
      <c r="G1346" s="9">
        <v>10</v>
      </c>
      <c r="H1346" s="9">
        <v>12</v>
      </c>
      <c r="I1346" s="9">
        <v>26664</v>
      </c>
      <c r="J1346" s="9">
        <v>3732.96</v>
      </c>
      <c r="K1346" s="9">
        <v>22931.040000000001</v>
      </c>
      <c r="L1346" s="9">
        <v>6666</v>
      </c>
      <c r="M1346" s="9">
        <v>16265.04</v>
      </c>
      <c r="N1346" s="26">
        <f>financials[[#This Row],[Profit]]/financials[[#This Row],[ Sales]]</f>
        <v>0.70930232558139539</v>
      </c>
      <c r="O1346" s="7">
        <v>41579</v>
      </c>
      <c r="P1346" s="5">
        <v>11</v>
      </c>
      <c r="Q1346" s="4" t="str">
        <f>TEXT(financials[[#This Row],[Date]],"MMMM")</f>
        <v>November</v>
      </c>
      <c r="R1346" s="5" t="str">
        <f>_xlfn.SWITCH(financials[[#This Row],[Month Name]],"January","Winter","February","Winter","March","Spring","April","Spring","May","Spring","June","Summer","July","Summer","August","Summer","September","Fall","October","Fall","November","Fall","December","Winter")</f>
        <v>Fall</v>
      </c>
      <c r="S1346" s="13" t="s">
        <v>14</v>
      </c>
    </row>
    <row r="1347" spans="2:19" x14ac:dyDescent="0.25">
      <c r="B1347" s="14" t="s">
        <v>10</v>
      </c>
      <c r="C1347" s="1" t="s">
        <v>17</v>
      </c>
      <c r="D1347" s="4" t="s">
        <v>28</v>
      </c>
      <c r="E1347" s="4" t="s">
        <v>36</v>
      </c>
      <c r="F1347" s="11">
        <v>1177</v>
      </c>
      <c r="G1347" s="9">
        <v>10</v>
      </c>
      <c r="H1347" s="9">
        <v>350</v>
      </c>
      <c r="I1347" s="9">
        <v>411950</v>
      </c>
      <c r="J1347" s="9">
        <v>57673</v>
      </c>
      <c r="K1347" s="9">
        <v>354277</v>
      </c>
      <c r="L1347" s="9">
        <v>306020</v>
      </c>
      <c r="M1347" s="9">
        <v>48257</v>
      </c>
      <c r="N1347" s="26">
        <f>financials[[#This Row],[Profit]]/financials[[#This Row],[ Sales]]</f>
        <v>0.13621262458471761</v>
      </c>
      <c r="O1347" s="7">
        <v>41944</v>
      </c>
      <c r="P1347" s="5">
        <v>11</v>
      </c>
      <c r="Q1347" s="4" t="str">
        <f>TEXT(financials[[#This Row],[Date]],"MMMM")</f>
        <v>November</v>
      </c>
      <c r="R1347" s="5" t="str">
        <f>_xlfn.SWITCH(financials[[#This Row],[Month Name]],"January","Winter","February","Winter","March","Spring","April","Spring","May","Spring","June","Summer","July","Summer","August","Summer","September","Fall","October","Fall","November","Fall","December","Winter")</f>
        <v>Fall</v>
      </c>
      <c r="S1347" s="13" t="s">
        <v>15</v>
      </c>
    </row>
    <row r="1348" spans="2:19" x14ac:dyDescent="0.25">
      <c r="B1348" s="14" t="s">
        <v>10</v>
      </c>
      <c r="C1348" s="1" t="s">
        <v>18</v>
      </c>
      <c r="D1348" s="4" t="s">
        <v>28</v>
      </c>
      <c r="E1348" s="4" t="s">
        <v>36</v>
      </c>
      <c r="F1348" s="11">
        <v>1922</v>
      </c>
      <c r="G1348" s="9">
        <v>10</v>
      </c>
      <c r="H1348" s="9">
        <v>350</v>
      </c>
      <c r="I1348" s="9">
        <v>672700</v>
      </c>
      <c r="J1348" s="9">
        <v>94178</v>
      </c>
      <c r="K1348" s="9">
        <v>578522</v>
      </c>
      <c r="L1348" s="9">
        <v>499720</v>
      </c>
      <c r="M1348" s="9">
        <v>78802</v>
      </c>
      <c r="N1348" s="26">
        <f>financials[[#This Row],[Profit]]/financials[[#This Row],[ Sales]]</f>
        <v>0.13621262458471761</v>
      </c>
      <c r="O1348" s="7">
        <v>41579</v>
      </c>
      <c r="P1348" s="5">
        <v>11</v>
      </c>
      <c r="Q1348" s="4" t="str">
        <f>TEXT(financials[[#This Row],[Date]],"MMMM")</f>
        <v>November</v>
      </c>
      <c r="R1348" s="5" t="str">
        <f>_xlfn.SWITCH(financials[[#This Row],[Month Name]],"January","Winter","February","Winter","March","Spring","April","Spring","May","Spring","June","Summer","July","Summer","August","Summer","September","Fall","October","Fall","November","Fall","December","Winter")</f>
        <v>Fall</v>
      </c>
      <c r="S1348" s="13" t="s">
        <v>14</v>
      </c>
    </row>
    <row r="1349" spans="2:19" x14ac:dyDescent="0.25">
      <c r="B1349" s="14" t="s">
        <v>9</v>
      </c>
      <c r="C1349" s="1" t="s">
        <v>20</v>
      </c>
      <c r="D1349" s="4" t="s">
        <v>29</v>
      </c>
      <c r="E1349" s="4" t="s">
        <v>36</v>
      </c>
      <c r="F1349" s="11">
        <v>1575</v>
      </c>
      <c r="G1349" s="9">
        <v>120</v>
      </c>
      <c r="H1349" s="9">
        <v>125</v>
      </c>
      <c r="I1349" s="9">
        <v>196875</v>
      </c>
      <c r="J1349" s="9">
        <v>27562.5</v>
      </c>
      <c r="K1349" s="9">
        <v>169312.5</v>
      </c>
      <c r="L1349" s="9">
        <v>189000</v>
      </c>
      <c r="M1349" s="9">
        <v>-19687.5</v>
      </c>
      <c r="N1349" s="26">
        <f>financials[[#This Row],[Profit]]/financials[[#This Row],[ Sales]]</f>
        <v>-0.11627906976744186</v>
      </c>
      <c r="O1349" s="7">
        <v>41671</v>
      </c>
      <c r="P1349" s="5">
        <v>2</v>
      </c>
      <c r="Q1349" s="4" t="str">
        <f>TEXT(financials[[#This Row],[Date]],"MMMM")</f>
        <v>February</v>
      </c>
      <c r="R1349" s="5" t="str">
        <f>_xlfn.SWITCH(financials[[#This Row],[Month Name]],"January","Winter","February","Winter","March","Spring","April","Spring","May","Spring","June","Summer","July","Summer","August","Summer","September","Fall","October","Fall","November","Fall","December","Winter")</f>
        <v>Winter</v>
      </c>
      <c r="S1349" s="13" t="s">
        <v>15</v>
      </c>
    </row>
    <row r="1350" spans="2:19" x14ac:dyDescent="0.25">
      <c r="B1350" s="14" t="s">
        <v>10</v>
      </c>
      <c r="C1350" s="1" t="s">
        <v>17</v>
      </c>
      <c r="D1350" s="4" t="s">
        <v>29</v>
      </c>
      <c r="E1350" s="4" t="s">
        <v>36</v>
      </c>
      <c r="F1350" s="11">
        <v>606</v>
      </c>
      <c r="G1350" s="9">
        <v>120</v>
      </c>
      <c r="H1350" s="9">
        <v>20</v>
      </c>
      <c r="I1350" s="9">
        <v>12120</v>
      </c>
      <c r="J1350" s="9">
        <v>1696.8000000000002</v>
      </c>
      <c r="K1350" s="9">
        <v>10423.200000000001</v>
      </c>
      <c r="L1350" s="9">
        <v>6060</v>
      </c>
      <c r="M1350" s="9">
        <v>4363.2000000000007</v>
      </c>
      <c r="N1350" s="26">
        <f>financials[[#This Row],[Profit]]/financials[[#This Row],[ Sales]]</f>
        <v>0.41860465116279072</v>
      </c>
      <c r="O1350" s="7">
        <v>41730</v>
      </c>
      <c r="P1350" s="5">
        <v>4</v>
      </c>
      <c r="Q1350" s="4" t="str">
        <f>TEXT(financials[[#This Row],[Date]],"MMMM")</f>
        <v>April</v>
      </c>
      <c r="R1350" s="5" t="str">
        <f>_xlfn.SWITCH(financials[[#This Row],[Month Name]],"January","Winter","February","Winter","March","Spring","April","Spring","May","Spring","June","Summer","July","Summer","August","Summer","September","Fall","October","Fall","November","Fall","December","Winter")</f>
        <v>Spring</v>
      </c>
      <c r="S1350" s="13" t="s">
        <v>15</v>
      </c>
    </row>
    <row r="1351" spans="2:19" x14ac:dyDescent="0.25">
      <c r="B1351" s="14" t="s">
        <v>7</v>
      </c>
      <c r="C1351" s="1" t="s">
        <v>17</v>
      </c>
      <c r="D1351" s="4" t="s">
        <v>29</v>
      </c>
      <c r="E1351" s="4" t="s">
        <v>36</v>
      </c>
      <c r="F1351" s="11">
        <v>2460</v>
      </c>
      <c r="G1351" s="9">
        <v>120</v>
      </c>
      <c r="H1351" s="9">
        <v>300</v>
      </c>
      <c r="I1351" s="9">
        <v>738000</v>
      </c>
      <c r="J1351" s="9">
        <v>103320</v>
      </c>
      <c r="K1351" s="9">
        <v>634680</v>
      </c>
      <c r="L1351" s="9">
        <v>615000</v>
      </c>
      <c r="M1351" s="9">
        <v>19680</v>
      </c>
      <c r="N1351" s="26">
        <f>financials[[#This Row],[Profit]]/financials[[#This Row],[ Sales]]</f>
        <v>3.1007751937984496E-2</v>
      </c>
      <c r="O1351" s="7">
        <v>41821</v>
      </c>
      <c r="P1351" s="5">
        <v>7</v>
      </c>
      <c r="Q1351" s="4" t="str">
        <f>TEXT(financials[[#This Row],[Date]],"MMMM")</f>
        <v>July</v>
      </c>
      <c r="R1351" s="5" t="str">
        <f>_xlfn.SWITCH(financials[[#This Row],[Month Name]],"January","Winter","February","Winter","March","Spring","April","Spring","May","Spring","June","Summer","July","Summer","August","Summer","September","Fall","October","Fall","November","Fall","December","Winter")</f>
        <v>Summer</v>
      </c>
      <c r="S1351" s="13" t="s">
        <v>15</v>
      </c>
    </row>
    <row r="1352" spans="2:19" x14ac:dyDescent="0.25">
      <c r="B1352" s="14" t="s">
        <v>7</v>
      </c>
      <c r="C1352" s="1" t="s">
        <v>16</v>
      </c>
      <c r="D1352" s="4" t="s">
        <v>29</v>
      </c>
      <c r="E1352" s="4" t="s">
        <v>36</v>
      </c>
      <c r="F1352" s="11">
        <v>269</v>
      </c>
      <c r="G1352" s="9">
        <v>120</v>
      </c>
      <c r="H1352" s="9">
        <v>300</v>
      </c>
      <c r="I1352" s="9">
        <v>80700</v>
      </c>
      <c r="J1352" s="9">
        <v>11298</v>
      </c>
      <c r="K1352" s="9">
        <v>69402</v>
      </c>
      <c r="L1352" s="9">
        <v>67250</v>
      </c>
      <c r="M1352" s="9">
        <v>2152</v>
      </c>
      <c r="N1352" s="26">
        <f>financials[[#This Row],[Profit]]/financials[[#This Row],[ Sales]]</f>
        <v>3.1007751937984496E-2</v>
      </c>
      <c r="O1352" s="7">
        <v>41548</v>
      </c>
      <c r="P1352" s="5">
        <v>10</v>
      </c>
      <c r="Q1352" s="4" t="str">
        <f>TEXT(financials[[#This Row],[Date]],"MMMM")</f>
        <v>October</v>
      </c>
      <c r="R1352" s="5" t="str">
        <f>_xlfn.SWITCH(financials[[#This Row],[Month Name]],"January","Winter","February","Winter","March","Spring","April","Spring","May","Spring","June","Summer","July","Summer","August","Summer","September","Fall","October","Fall","November","Fall","December","Winter")</f>
        <v>Fall</v>
      </c>
      <c r="S1352" s="13" t="s">
        <v>14</v>
      </c>
    </row>
    <row r="1353" spans="2:19" x14ac:dyDescent="0.25">
      <c r="B1353" s="14" t="s">
        <v>7</v>
      </c>
      <c r="C1353" s="1" t="s">
        <v>19</v>
      </c>
      <c r="D1353" s="4" t="s">
        <v>29</v>
      </c>
      <c r="E1353" s="4" t="s">
        <v>36</v>
      </c>
      <c r="F1353" s="11">
        <v>2536</v>
      </c>
      <c r="G1353" s="9">
        <v>120</v>
      </c>
      <c r="H1353" s="9">
        <v>300</v>
      </c>
      <c r="I1353" s="9">
        <v>760800</v>
      </c>
      <c r="J1353" s="9">
        <v>106512</v>
      </c>
      <c r="K1353" s="9">
        <v>654288</v>
      </c>
      <c r="L1353" s="9">
        <v>634000</v>
      </c>
      <c r="M1353" s="9">
        <v>20288</v>
      </c>
      <c r="N1353" s="26">
        <f>financials[[#This Row],[Profit]]/financials[[#This Row],[ Sales]]</f>
        <v>3.1007751937984496E-2</v>
      </c>
      <c r="O1353" s="7">
        <v>41579</v>
      </c>
      <c r="P1353" s="5">
        <v>11</v>
      </c>
      <c r="Q1353" s="4" t="str">
        <f>TEXT(financials[[#This Row],[Date]],"MMMM")</f>
        <v>November</v>
      </c>
      <c r="R1353" s="5" t="str">
        <f>_xlfn.SWITCH(financials[[#This Row],[Month Name]],"January","Winter","February","Winter","March","Spring","April","Spring","May","Spring","June","Summer","July","Summer","August","Summer","September","Fall","October","Fall","November","Fall","December","Winter")</f>
        <v>Fall</v>
      </c>
      <c r="S1353" s="13" t="s">
        <v>14</v>
      </c>
    </row>
    <row r="1354" spans="2:19" x14ac:dyDescent="0.25">
      <c r="B1354" s="14" t="s">
        <v>10</v>
      </c>
      <c r="C1354" s="1" t="s">
        <v>20</v>
      </c>
      <c r="D1354" s="4" t="s">
        <v>30</v>
      </c>
      <c r="E1354" s="4" t="s">
        <v>36</v>
      </c>
      <c r="F1354" s="11">
        <v>2903</v>
      </c>
      <c r="G1354" s="9">
        <v>250</v>
      </c>
      <c r="H1354" s="9">
        <v>7</v>
      </c>
      <c r="I1354" s="9">
        <v>20321</v>
      </c>
      <c r="J1354" s="9">
        <v>2844.94</v>
      </c>
      <c r="K1354" s="9">
        <v>17476.060000000001</v>
      </c>
      <c r="L1354" s="9">
        <v>14515</v>
      </c>
      <c r="M1354" s="9">
        <v>2961.0600000000013</v>
      </c>
      <c r="N1354" s="26">
        <f>financials[[#This Row],[Profit]]/financials[[#This Row],[ Sales]]</f>
        <v>0.16943521594684391</v>
      </c>
      <c r="O1354" s="7">
        <v>41699</v>
      </c>
      <c r="P1354" s="5">
        <v>3</v>
      </c>
      <c r="Q1354" s="4" t="str">
        <f>TEXT(financials[[#This Row],[Date]],"MMMM")</f>
        <v>March</v>
      </c>
      <c r="R1354" s="5" t="str">
        <f>_xlfn.SWITCH(financials[[#This Row],[Month Name]],"January","Winter","February","Winter","March","Spring","April","Spring","May","Spring","June","Summer","July","Summer","August","Summer","September","Fall","October","Fall","November","Fall","December","Winter")</f>
        <v>Spring</v>
      </c>
      <c r="S1354" s="13" t="s">
        <v>15</v>
      </c>
    </row>
    <row r="1355" spans="2:19" x14ac:dyDescent="0.25">
      <c r="B1355" s="14" t="s">
        <v>7</v>
      </c>
      <c r="C1355" s="1" t="s">
        <v>17</v>
      </c>
      <c r="D1355" s="4" t="s">
        <v>30</v>
      </c>
      <c r="E1355" s="4" t="s">
        <v>36</v>
      </c>
      <c r="F1355" s="11">
        <v>2541</v>
      </c>
      <c r="G1355" s="9">
        <v>250</v>
      </c>
      <c r="H1355" s="9">
        <v>300</v>
      </c>
      <c r="I1355" s="9">
        <v>762300</v>
      </c>
      <c r="J1355" s="9">
        <v>106722</v>
      </c>
      <c r="K1355" s="9">
        <v>655578</v>
      </c>
      <c r="L1355" s="9">
        <v>635250</v>
      </c>
      <c r="M1355" s="9">
        <v>20328</v>
      </c>
      <c r="N1355" s="26">
        <f>financials[[#This Row],[Profit]]/financials[[#This Row],[ Sales]]</f>
        <v>3.1007751937984496E-2</v>
      </c>
      <c r="O1355" s="7">
        <v>41852</v>
      </c>
      <c r="P1355" s="5">
        <v>8</v>
      </c>
      <c r="Q1355" s="4" t="str">
        <f>TEXT(financials[[#This Row],[Date]],"MMMM")</f>
        <v>August</v>
      </c>
      <c r="R1355" s="5" t="str">
        <f>_xlfn.SWITCH(financials[[#This Row],[Month Name]],"January","Winter","February","Winter","March","Spring","April","Spring","May","Spring","June","Summer","July","Summer","August","Summer","September","Fall","October","Fall","November","Fall","December","Winter")</f>
        <v>Summer</v>
      </c>
      <c r="S1355" s="13" t="s">
        <v>15</v>
      </c>
    </row>
    <row r="1356" spans="2:19" x14ac:dyDescent="0.25">
      <c r="B1356" s="14" t="s">
        <v>7</v>
      </c>
      <c r="C1356" s="1" t="s">
        <v>16</v>
      </c>
      <c r="D1356" s="4" t="s">
        <v>30</v>
      </c>
      <c r="E1356" s="4" t="s">
        <v>36</v>
      </c>
      <c r="F1356" s="11">
        <v>269</v>
      </c>
      <c r="G1356" s="9">
        <v>250</v>
      </c>
      <c r="H1356" s="9">
        <v>300</v>
      </c>
      <c r="I1356" s="9">
        <v>80700</v>
      </c>
      <c r="J1356" s="9">
        <v>11298</v>
      </c>
      <c r="K1356" s="9">
        <v>69402</v>
      </c>
      <c r="L1356" s="9">
        <v>67250</v>
      </c>
      <c r="M1356" s="9">
        <v>2152</v>
      </c>
      <c r="N1356" s="26">
        <f>financials[[#This Row],[Profit]]/financials[[#This Row],[ Sales]]</f>
        <v>3.1007751937984496E-2</v>
      </c>
      <c r="O1356" s="7">
        <v>41548</v>
      </c>
      <c r="P1356" s="5">
        <v>10</v>
      </c>
      <c r="Q1356" s="4" t="str">
        <f>TEXT(financials[[#This Row],[Date]],"MMMM")</f>
        <v>October</v>
      </c>
      <c r="R1356" s="5" t="str">
        <f>_xlfn.SWITCH(financials[[#This Row],[Month Name]],"January","Winter","February","Winter","March","Spring","April","Spring","May","Spring","June","Summer","July","Summer","August","Summer","September","Fall","October","Fall","November","Fall","December","Winter")</f>
        <v>Fall</v>
      </c>
      <c r="S1356" s="13" t="s">
        <v>14</v>
      </c>
    </row>
    <row r="1357" spans="2:19" x14ac:dyDescent="0.25">
      <c r="B1357" s="14" t="s">
        <v>7</v>
      </c>
      <c r="C1357" s="1" t="s">
        <v>16</v>
      </c>
      <c r="D1357" s="4" t="s">
        <v>30</v>
      </c>
      <c r="E1357" s="4" t="s">
        <v>36</v>
      </c>
      <c r="F1357" s="11">
        <v>1496</v>
      </c>
      <c r="G1357" s="9">
        <v>250</v>
      </c>
      <c r="H1357" s="9">
        <v>300</v>
      </c>
      <c r="I1357" s="9">
        <v>448800</v>
      </c>
      <c r="J1357" s="9">
        <v>62832</v>
      </c>
      <c r="K1357" s="9">
        <v>385968</v>
      </c>
      <c r="L1357" s="9">
        <v>374000</v>
      </c>
      <c r="M1357" s="9">
        <v>11968</v>
      </c>
      <c r="N1357" s="26">
        <f>financials[[#This Row],[Profit]]/financials[[#This Row],[ Sales]]</f>
        <v>3.1007751937984496E-2</v>
      </c>
      <c r="O1357" s="7">
        <v>41913</v>
      </c>
      <c r="P1357" s="5">
        <v>10</v>
      </c>
      <c r="Q1357" s="4" t="str">
        <f>TEXT(financials[[#This Row],[Date]],"MMMM")</f>
        <v>October</v>
      </c>
      <c r="R1357" s="5" t="str">
        <f>_xlfn.SWITCH(financials[[#This Row],[Month Name]],"January","Winter","February","Winter","March","Spring","April","Spring","May","Spring","June","Summer","July","Summer","August","Summer","September","Fall","October","Fall","November","Fall","December","Winter")</f>
        <v>Fall</v>
      </c>
      <c r="S1357" s="13" t="s">
        <v>15</v>
      </c>
    </row>
    <row r="1358" spans="2:19" x14ac:dyDescent="0.25">
      <c r="B1358" s="14" t="s">
        <v>7</v>
      </c>
      <c r="C1358" s="1" t="s">
        <v>17</v>
      </c>
      <c r="D1358" s="4" t="s">
        <v>30</v>
      </c>
      <c r="E1358" s="4" t="s">
        <v>36</v>
      </c>
      <c r="F1358" s="11">
        <v>1010</v>
      </c>
      <c r="G1358" s="9">
        <v>250</v>
      </c>
      <c r="H1358" s="9">
        <v>300</v>
      </c>
      <c r="I1358" s="9">
        <v>303000</v>
      </c>
      <c r="J1358" s="9">
        <v>42420</v>
      </c>
      <c r="K1358" s="9">
        <v>260580</v>
      </c>
      <c r="L1358" s="9">
        <v>252500</v>
      </c>
      <c r="M1358" s="9">
        <v>8080</v>
      </c>
      <c r="N1358" s="26">
        <f>financials[[#This Row],[Profit]]/financials[[#This Row],[ Sales]]</f>
        <v>3.1007751937984496E-2</v>
      </c>
      <c r="O1358" s="7">
        <v>41913</v>
      </c>
      <c r="P1358" s="5">
        <v>10</v>
      </c>
      <c r="Q1358" s="4" t="str">
        <f>TEXT(financials[[#This Row],[Date]],"MMMM")</f>
        <v>October</v>
      </c>
      <c r="R1358" s="5" t="str">
        <f>_xlfn.SWITCH(financials[[#This Row],[Month Name]],"January","Winter","February","Winter","March","Spring","April","Spring","May","Spring","June","Summer","July","Summer","August","Summer","September","Fall","October","Fall","November","Fall","December","Winter")</f>
        <v>Fall</v>
      </c>
      <c r="S1358" s="13" t="s">
        <v>15</v>
      </c>
    </row>
    <row r="1359" spans="2:19" x14ac:dyDescent="0.25">
      <c r="B1359" s="14" t="s">
        <v>10</v>
      </c>
      <c r="C1359" s="1" t="s">
        <v>18</v>
      </c>
      <c r="D1359" s="4" t="s">
        <v>30</v>
      </c>
      <c r="E1359" s="4" t="s">
        <v>36</v>
      </c>
      <c r="F1359" s="11">
        <v>1281</v>
      </c>
      <c r="G1359" s="9">
        <v>250</v>
      </c>
      <c r="H1359" s="9">
        <v>350</v>
      </c>
      <c r="I1359" s="9">
        <v>448350</v>
      </c>
      <c r="J1359" s="9">
        <v>62769</v>
      </c>
      <c r="K1359" s="9">
        <v>385581</v>
      </c>
      <c r="L1359" s="9">
        <v>333060</v>
      </c>
      <c r="M1359" s="9">
        <v>52521</v>
      </c>
      <c r="N1359" s="26">
        <f>financials[[#This Row],[Profit]]/financials[[#This Row],[ Sales]]</f>
        <v>0.13621262458471761</v>
      </c>
      <c r="O1359" s="7">
        <v>41609</v>
      </c>
      <c r="P1359" s="5">
        <v>12</v>
      </c>
      <c r="Q1359" s="4" t="str">
        <f>TEXT(financials[[#This Row],[Date]],"MMMM")</f>
        <v>December</v>
      </c>
      <c r="R1359" s="5" t="str">
        <f>_xlfn.SWITCH(financials[[#This Row],[Month Name]],"January","Winter","February","Winter","March","Spring","April","Spring","May","Spring","June","Summer","July","Summer","August","Summer","September","Fall","October","Fall","November","Fall","December","Winter")</f>
        <v>Winter</v>
      </c>
      <c r="S1359" s="13" t="s">
        <v>14</v>
      </c>
    </row>
    <row r="1360" spans="2:19" x14ac:dyDescent="0.25">
      <c r="B1360" s="14" t="s">
        <v>7</v>
      </c>
      <c r="C1360" s="1" t="s">
        <v>16</v>
      </c>
      <c r="D1360" s="4" t="s">
        <v>31</v>
      </c>
      <c r="E1360" s="4" t="s">
        <v>36</v>
      </c>
      <c r="F1360" s="11">
        <v>888</v>
      </c>
      <c r="G1360" s="9">
        <v>260</v>
      </c>
      <c r="H1360" s="9">
        <v>300</v>
      </c>
      <c r="I1360" s="9">
        <v>266400</v>
      </c>
      <c r="J1360" s="9">
        <v>37296</v>
      </c>
      <c r="K1360" s="9">
        <v>229104</v>
      </c>
      <c r="L1360" s="9">
        <v>222000</v>
      </c>
      <c r="M1360" s="9">
        <v>7104</v>
      </c>
      <c r="N1360" s="26">
        <f>financials[[#This Row],[Profit]]/financials[[#This Row],[ Sales]]</f>
        <v>3.1007751937984496E-2</v>
      </c>
      <c r="O1360" s="7">
        <v>41699</v>
      </c>
      <c r="P1360" s="5">
        <v>3</v>
      </c>
      <c r="Q1360" s="4" t="str">
        <f>TEXT(financials[[#This Row],[Date]],"MMMM")</f>
        <v>March</v>
      </c>
      <c r="R1360" s="5" t="str">
        <f>_xlfn.SWITCH(financials[[#This Row],[Month Name]],"January","Winter","February","Winter","March","Spring","April","Spring","May","Spring","June","Summer","July","Summer","August","Summer","September","Fall","October","Fall","November","Fall","December","Winter")</f>
        <v>Spring</v>
      </c>
      <c r="S1360" s="13" t="s">
        <v>15</v>
      </c>
    </row>
    <row r="1361" spans="2:19" x14ac:dyDescent="0.25">
      <c r="B1361" s="14" t="s">
        <v>9</v>
      </c>
      <c r="C1361" s="1" t="s">
        <v>17</v>
      </c>
      <c r="D1361" s="4" t="s">
        <v>31</v>
      </c>
      <c r="E1361" s="4" t="s">
        <v>36</v>
      </c>
      <c r="F1361" s="11">
        <v>2844</v>
      </c>
      <c r="G1361" s="9">
        <v>260</v>
      </c>
      <c r="H1361" s="9">
        <v>125</v>
      </c>
      <c r="I1361" s="9">
        <v>355500</v>
      </c>
      <c r="J1361" s="9">
        <v>49770</v>
      </c>
      <c r="K1361" s="9">
        <v>305730</v>
      </c>
      <c r="L1361" s="9">
        <v>341280</v>
      </c>
      <c r="M1361" s="9">
        <v>-35550</v>
      </c>
      <c r="N1361" s="26">
        <f>financials[[#This Row],[Profit]]/financials[[#This Row],[ Sales]]</f>
        <v>-0.11627906976744186</v>
      </c>
      <c r="O1361" s="7">
        <v>41760</v>
      </c>
      <c r="P1361" s="5">
        <v>5</v>
      </c>
      <c r="Q1361" s="4" t="str">
        <f>TEXT(financials[[#This Row],[Date]],"MMMM")</f>
        <v>May</v>
      </c>
      <c r="R1361" s="5" t="str">
        <f>_xlfn.SWITCH(financials[[#This Row],[Month Name]],"January","Winter","February","Winter","March","Spring","April","Spring","May","Spring","June","Summer","July","Summer","August","Summer","September","Fall","October","Fall","November","Fall","December","Winter")</f>
        <v>Spring</v>
      </c>
      <c r="S1361" s="13" t="s">
        <v>15</v>
      </c>
    </row>
    <row r="1362" spans="2:19" x14ac:dyDescent="0.25">
      <c r="B1362" s="14" t="s">
        <v>11</v>
      </c>
      <c r="C1362" s="1" t="s">
        <v>18</v>
      </c>
      <c r="D1362" s="4" t="s">
        <v>31</v>
      </c>
      <c r="E1362" s="4" t="s">
        <v>36</v>
      </c>
      <c r="F1362" s="11">
        <v>2475</v>
      </c>
      <c r="G1362" s="9">
        <v>260</v>
      </c>
      <c r="H1362" s="9">
        <v>12</v>
      </c>
      <c r="I1362" s="9">
        <v>29700</v>
      </c>
      <c r="J1362" s="9">
        <v>4158</v>
      </c>
      <c r="K1362" s="9">
        <v>25542</v>
      </c>
      <c r="L1362" s="9">
        <v>7425</v>
      </c>
      <c r="M1362" s="9">
        <v>18117</v>
      </c>
      <c r="N1362" s="26">
        <f>financials[[#This Row],[Profit]]/financials[[#This Row],[ Sales]]</f>
        <v>0.70930232558139539</v>
      </c>
      <c r="O1362" s="7">
        <v>41852</v>
      </c>
      <c r="P1362" s="5">
        <v>8</v>
      </c>
      <c r="Q1362" s="4" t="str">
        <f>TEXT(financials[[#This Row],[Date]],"MMMM")</f>
        <v>August</v>
      </c>
      <c r="R1362" s="5" t="str">
        <f>_xlfn.SWITCH(financials[[#This Row],[Month Name]],"January","Winter","February","Winter","March","Spring","April","Spring","May","Spring","June","Summer","July","Summer","August","Summer","September","Fall","October","Fall","November","Fall","December","Winter")</f>
        <v>Summer</v>
      </c>
      <c r="S1362" s="13" t="s">
        <v>15</v>
      </c>
    </row>
    <row r="1363" spans="2:19" x14ac:dyDescent="0.25">
      <c r="B1363" s="14" t="s">
        <v>8</v>
      </c>
      <c r="C1363" s="1" t="s">
        <v>16</v>
      </c>
      <c r="D1363" s="4" t="s">
        <v>31</v>
      </c>
      <c r="E1363" s="4" t="s">
        <v>36</v>
      </c>
      <c r="F1363" s="11">
        <v>1743</v>
      </c>
      <c r="G1363" s="9">
        <v>260</v>
      </c>
      <c r="H1363" s="9">
        <v>15</v>
      </c>
      <c r="I1363" s="9">
        <v>26145</v>
      </c>
      <c r="J1363" s="9">
        <v>3660.3</v>
      </c>
      <c r="K1363" s="9">
        <v>22484.7</v>
      </c>
      <c r="L1363" s="9">
        <v>17430</v>
      </c>
      <c r="M1363" s="9">
        <v>5054.7000000000007</v>
      </c>
      <c r="N1363" s="26">
        <f>financials[[#This Row],[Profit]]/financials[[#This Row],[ Sales]]</f>
        <v>0.22480620155038764</v>
      </c>
      <c r="O1363" s="7">
        <v>41548</v>
      </c>
      <c r="P1363" s="5">
        <v>10</v>
      </c>
      <c r="Q1363" s="4" t="str">
        <f>TEXT(financials[[#This Row],[Date]],"MMMM")</f>
        <v>October</v>
      </c>
      <c r="R1363" s="5" t="str">
        <f>_xlfn.SWITCH(financials[[#This Row],[Month Name]],"January","Winter","February","Winter","March","Spring","April","Spring","May","Spring","June","Summer","July","Summer","August","Summer","September","Fall","October","Fall","November","Fall","December","Winter")</f>
        <v>Fall</v>
      </c>
      <c r="S1363" s="13" t="s">
        <v>14</v>
      </c>
    </row>
    <row r="1364" spans="2:19" x14ac:dyDescent="0.25">
      <c r="B1364" s="14" t="s">
        <v>11</v>
      </c>
      <c r="C1364" s="1" t="s">
        <v>17</v>
      </c>
      <c r="D1364" s="4" t="s">
        <v>31</v>
      </c>
      <c r="E1364" s="4" t="s">
        <v>36</v>
      </c>
      <c r="F1364" s="11">
        <v>2914</v>
      </c>
      <c r="G1364" s="9">
        <v>260</v>
      </c>
      <c r="H1364" s="9">
        <v>12</v>
      </c>
      <c r="I1364" s="9">
        <v>34968</v>
      </c>
      <c r="J1364" s="9">
        <v>4895.5200000000004</v>
      </c>
      <c r="K1364" s="9">
        <v>30072.48</v>
      </c>
      <c r="L1364" s="9">
        <v>8742</v>
      </c>
      <c r="M1364" s="9">
        <v>21330.48</v>
      </c>
      <c r="N1364" s="26">
        <f>financials[[#This Row],[Profit]]/financials[[#This Row],[ Sales]]</f>
        <v>0.70930232558139539</v>
      </c>
      <c r="O1364" s="7">
        <v>41913</v>
      </c>
      <c r="P1364" s="5">
        <v>10</v>
      </c>
      <c r="Q1364" s="4" t="str">
        <f>TEXT(financials[[#This Row],[Date]],"MMMM")</f>
        <v>October</v>
      </c>
      <c r="R1364" s="5" t="str">
        <f>_xlfn.SWITCH(financials[[#This Row],[Month Name]],"January","Winter","February","Winter","March","Spring","April","Spring","May","Spring","June","Summer","July","Summer","August","Summer","September","Fall","October","Fall","November","Fall","December","Winter")</f>
        <v>Fall</v>
      </c>
      <c r="S1364" s="13" t="s">
        <v>15</v>
      </c>
    </row>
    <row r="1365" spans="2:19" x14ac:dyDescent="0.25">
      <c r="B1365" s="14" t="s">
        <v>10</v>
      </c>
      <c r="C1365" s="1" t="s">
        <v>18</v>
      </c>
      <c r="D1365" s="4" t="s">
        <v>31</v>
      </c>
      <c r="E1365" s="4" t="s">
        <v>36</v>
      </c>
      <c r="F1365" s="11">
        <v>1731</v>
      </c>
      <c r="G1365" s="9">
        <v>260</v>
      </c>
      <c r="H1365" s="9">
        <v>7</v>
      </c>
      <c r="I1365" s="9">
        <v>12117</v>
      </c>
      <c r="J1365" s="9">
        <v>1696.38</v>
      </c>
      <c r="K1365" s="9">
        <v>10420.619999999999</v>
      </c>
      <c r="L1365" s="9">
        <v>8655</v>
      </c>
      <c r="M1365" s="9">
        <v>1765.619999999999</v>
      </c>
      <c r="N1365" s="26">
        <f>financials[[#This Row],[Profit]]/financials[[#This Row],[ Sales]]</f>
        <v>0.16943521594684377</v>
      </c>
      <c r="O1365" s="7">
        <v>41913</v>
      </c>
      <c r="P1365" s="5">
        <v>10</v>
      </c>
      <c r="Q1365" s="4" t="str">
        <f>TEXT(financials[[#This Row],[Date]],"MMMM")</f>
        <v>October</v>
      </c>
      <c r="R1365" s="5" t="str">
        <f>_xlfn.SWITCH(financials[[#This Row],[Month Name]],"January","Winter","February","Winter","March","Spring","April","Spring","May","Spring","June","Summer","July","Summer","August","Summer","September","Fall","October","Fall","November","Fall","December","Winter")</f>
        <v>Fall</v>
      </c>
      <c r="S1365" s="13" t="s">
        <v>15</v>
      </c>
    </row>
    <row r="1366" spans="2:19" x14ac:dyDescent="0.25">
      <c r="B1366" s="14" t="s">
        <v>10</v>
      </c>
      <c r="C1366" s="1" t="s">
        <v>20</v>
      </c>
      <c r="D1366" s="4" t="s">
        <v>31</v>
      </c>
      <c r="E1366" s="4" t="s">
        <v>36</v>
      </c>
      <c r="F1366" s="11">
        <v>1727</v>
      </c>
      <c r="G1366" s="9">
        <v>260</v>
      </c>
      <c r="H1366" s="9">
        <v>7</v>
      </c>
      <c r="I1366" s="9">
        <v>12089</v>
      </c>
      <c r="J1366" s="9">
        <v>1692.46</v>
      </c>
      <c r="K1366" s="9">
        <v>10396.540000000001</v>
      </c>
      <c r="L1366" s="9">
        <v>8635</v>
      </c>
      <c r="M1366" s="9">
        <v>1761.5400000000009</v>
      </c>
      <c r="N1366" s="26">
        <f>financials[[#This Row],[Profit]]/financials[[#This Row],[ Sales]]</f>
        <v>0.16943521594684394</v>
      </c>
      <c r="O1366" s="7">
        <v>41548</v>
      </c>
      <c r="P1366" s="5">
        <v>10</v>
      </c>
      <c r="Q1366" s="4" t="str">
        <f>TEXT(financials[[#This Row],[Date]],"MMMM")</f>
        <v>October</v>
      </c>
      <c r="R1366" s="5" t="str">
        <f>_xlfn.SWITCH(financials[[#This Row],[Month Name]],"January","Winter","February","Winter","March","Spring","April","Spring","May","Spring","June","Summer","July","Summer","August","Summer","September","Fall","October","Fall","November","Fall","December","Winter")</f>
        <v>Fall</v>
      </c>
      <c r="S1366" s="13" t="s">
        <v>14</v>
      </c>
    </row>
    <row r="1367" spans="2:19" x14ac:dyDescent="0.25">
      <c r="B1367" s="14" t="s">
        <v>8</v>
      </c>
      <c r="C1367" s="1" t="s">
        <v>20</v>
      </c>
      <c r="D1367" s="4" t="s">
        <v>31</v>
      </c>
      <c r="E1367" s="4" t="s">
        <v>36</v>
      </c>
      <c r="F1367" s="11">
        <v>1870</v>
      </c>
      <c r="G1367" s="9">
        <v>260</v>
      </c>
      <c r="H1367" s="9">
        <v>15</v>
      </c>
      <c r="I1367" s="9">
        <v>28050</v>
      </c>
      <c r="J1367" s="9">
        <v>3927</v>
      </c>
      <c r="K1367" s="9">
        <v>24123</v>
      </c>
      <c r="L1367" s="9">
        <v>18700</v>
      </c>
      <c r="M1367" s="9">
        <v>5423</v>
      </c>
      <c r="N1367" s="26">
        <f>financials[[#This Row],[Profit]]/financials[[#This Row],[ Sales]]</f>
        <v>0.22480620155038761</v>
      </c>
      <c r="O1367" s="7">
        <v>41579</v>
      </c>
      <c r="P1367" s="5">
        <v>11</v>
      </c>
      <c r="Q1367" s="4" t="str">
        <f>TEXT(financials[[#This Row],[Date]],"MMMM")</f>
        <v>November</v>
      </c>
      <c r="R1367" s="5" t="str">
        <f>_xlfn.SWITCH(financials[[#This Row],[Month Name]],"January","Winter","February","Winter","March","Spring","April","Spring","May","Spring","June","Summer","July","Summer","August","Summer","September","Fall","October","Fall","November","Fall","December","Winter")</f>
        <v>Fall</v>
      </c>
      <c r="S1367" s="13" t="s">
        <v>14</v>
      </c>
    </row>
    <row r="1368" spans="2:19" x14ac:dyDescent="0.25">
      <c r="B1368" s="14" t="s">
        <v>9</v>
      </c>
      <c r="C1368" s="1" t="s">
        <v>18</v>
      </c>
      <c r="D1368" s="4" t="s">
        <v>26</v>
      </c>
      <c r="E1368" s="4" t="s">
        <v>36</v>
      </c>
      <c r="F1368" s="11">
        <v>1174</v>
      </c>
      <c r="G1368" s="9">
        <v>3</v>
      </c>
      <c r="H1368" s="9">
        <v>125</v>
      </c>
      <c r="I1368" s="9">
        <v>146750</v>
      </c>
      <c r="J1368" s="9">
        <v>22012.5</v>
      </c>
      <c r="K1368" s="9">
        <v>124737.5</v>
      </c>
      <c r="L1368" s="9">
        <v>140880</v>
      </c>
      <c r="M1368" s="9">
        <v>-16142.5</v>
      </c>
      <c r="N1368" s="26">
        <f>financials[[#This Row],[Profit]]/financials[[#This Row],[ Sales]]</f>
        <v>-0.12941176470588237</v>
      </c>
      <c r="O1368" s="7">
        <v>41852</v>
      </c>
      <c r="P1368" s="5">
        <v>8</v>
      </c>
      <c r="Q1368" s="4" t="str">
        <f>TEXT(financials[[#This Row],[Date]],"MMMM")</f>
        <v>August</v>
      </c>
      <c r="R1368" s="5" t="str">
        <f>_xlfn.SWITCH(financials[[#This Row],[Month Name]],"January","Winter","February","Winter","March","Spring","April","Spring","May","Spring","June","Summer","July","Summer","August","Summer","September","Fall","October","Fall","November","Fall","December","Winter")</f>
        <v>Summer</v>
      </c>
      <c r="S1368" s="13" t="s">
        <v>15</v>
      </c>
    </row>
    <row r="1369" spans="2:19" x14ac:dyDescent="0.25">
      <c r="B1369" s="14" t="s">
        <v>9</v>
      </c>
      <c r="C1369" s="1" t="s">
        <v>19</v>
      </c>
      <c r="D1369" s="4" t="s">
        <v>26</v>
      </c>
      <c r="E1369" s="4" t="s">
        <v>36</v>
      </c>
      <c r="F1369" s="11">
        <v>2767</v>
      </c>
      <c r="G1369" s="9">
        <v>3</v>
      </c>
      <c r="H1369" s="9">
        <v>125</v>
      </c>
      <c r="I1369" s="9">
        <v>345875</v>
      </c>
      <c r="J1369" s="9">
        <v>51881.25</v>
      </c>
      <c r="K1369" s="9">
        <v>293993.75</v>
      </c>
      <c r="L1369" s="9">
        <v>332040</v>
      </c>
      <c r="M1369" s="9">
        <v>-38046.25</v>
      </c>
      <c r="N1369" s="26">
        <f>financials[[#This Row],[Profit]]/financials[[#This Row],[ Sales]]</f>
        <v>-0.12941176470588237</v>
      </c>
      <c r="O1369" s="7">
        <v>41852</v>
      </c>
      <c r="P1369" s="5">
        <v>8</v>
      </c>
      <c r="Q1369" s="4" t="str">
        <f>TEXT(financials[[#This Row],[Date]],"MMMM")</f>
        <v>August</v>
      </c>
      <c r="R1369" s="5" t="str">
        <f>_xlfn.SWITCH(financials[[#This Row],[Month Name]],"January","Winter","February","Winter","March","Spring","April","Spring","May","Spring","June","Summer","July","Summer","August","Summer","September","Fall","October","Fall","November","Fall","December","Winter")</f>
        <v>Summer</v>
      </c>
      <c r="S1369" s="13" t="s">
        <v>15</v>
      </c>
    </row>
    <row r="1370" spans="2:19" x14ac:dyDescent="0.25">
      <c r="B1370" s="14" t="s">
        <v>9</v>
      </c>
      <c r="C1370" s="1" t="s">
        <v>19</v>
      </c>
      <c r="D1370" s="4" t="s">
        <v>26</v>
      </c>
      <c r="E1370" s="4" t="s">
        <v>36</v>
      </c>
      <c r="F1370" s="11">
        <v>1085</v>
      </c>
      <c r="G1370" s="9">
        <v>3</v>
      </c>
      <c r="H1370" s="9">
        <v>125</v>
      </c>
      <c r="I1370" s="9">
        <v>135625</v>
      </c>
      <c r="J1370" s="9">
        <v>20343.75</v>
      </c>
      <c r="K1370" s="9">
        <v>115281.25</v>
      </c>
      <c r="L1370" s="9">
        <v>130200</v>
      </c>
      <c r="M1370" s="9">
        <v>-14918.75</v>
      </c>
      <c r="N1370" s="26">
        <f>financials[[#This Row],[Profit]]/financials[[#This Row],[ Sales]]</f>
        <v>-0.12941176470588237</v>
      </c>
      <c r="O1370" s="7">
        <v>41913</v>
      </c>
      <c r="P1370" s="5">
        <v>10</v>
      </c>
      <c r="Q1370" s="4" t="str">
        <f>TEXT(financials[[#This Row],[Date]],"MMMM")</f>
        <v>October</v>
      </c>
      <c r="R1370" s="5" t="str">
        <f>_xlfn.SWITCH(financials[[#This Row],[Month Name]],"January","Winter","February","Winter","March","Spring","April","Spring","May","Spring","June","Summer","July","Summer","August","Summer","September","Fall","October","Fall","November","Fall","December","Winter")</f>
        <v>Fall</v>
      </c>
      <c r="S1370" s="13" t="s">
        <v>15</v>
      </c>
    </row>
    <row r="1371" spans="2:19" x14ac:dyDescent="0.25">
      <c r="B1371" s="14" t="s">
        <v>7</v>
      </c>
      <c r="C1371" s="1" t="s">
        <v>20</v>
      </c>
      <c r="D1371" s="4" t="s">
        <v>27</v>
      </c>
      <c r="E1371" s="4" t="s">
        <v>36</v>
      </c>
      <c r="F1371" s="11">
        <v>546</v>
      </c>
      <c r="G1371" s="9">
        <v>5</v>
      </c>
      <c r="H1371" s="9">
        <v>300</v>
      </c>
      <c r="I1371" s="9">
        <v>163800</v>
      </c>
      <c r="J1371" s="9">
        <v>24570</v>
      </c>
      <c r="K1371" s="9">
        <v>139230</v>
      </c>
      <c r="L1371" s="9">
        <v>136500</v>
      </c>
      <c r="M1371" s="9">
        <v>2730</v>
      </c>
      <c r="N1371" s="26">
        <f>financials[[#This Row],[Profit]]/financials[[#This Row],[ Sales]]</f>
        <v>1.9607843137254902E-2</v>
      </c>
      <c r="O1371" s="7">
        <v>41913</v>
      </c>
      <c r="P1371" s="5">
        <v>10</v>
      </c>
      <c r="Q1371" s="4" t="str">
        <f>TEXT(financials[[#This Row],[Date]],"MMMM")</f>
        <v>October</v>
      </c>
      <c r="R1371" s="5" t="str">
        <f>_xlfn.SWITCH(financials[[#This Row],[Month Name]],"January","Winter","February","Winter","March","Spring","April","Spring","May","Spring","June","Summer","July","Summer","August","Summer","September","Fall","October","Fall","November","Fall","December","Winter")</f>
        <v>Fall</v>
      </c>
      <c r="S1371" s="13" t="s">
        <v>15</v>
      </c>
    </row>
    <row r="1372" spans="2:19" x14ac:dyDescent="0.25">
      <c r="B1372" s="14" t="s">
        <v>10</v>
      </c>
      <c r="C1372" s="1" t="s">
        <v>19</v>
      </c>
      <c r="D1372" s="4" t="s">
        <v>28</v>
      </c>
      <c r="E1372" s="4" t="s">
        <v>36</v>
      </c>
      <c r="F1372" s="11">
        <v>1158</v>
      </c>
      <c r="G1372" s="9">
        <v>10</v>
      </c>
      <c r="H1372" s="9">
        <v>20</v>
      </c>
      <c r="I1372" s="9">
        <v>23160</v>
      </c>
      <c r="J1372" s="9">
        <v>3474</v>
      </c>
      <c r="K1372" s="9">
        <v>19686</v>
      </c>
      <c r="L1372" s="9">
        <v>11580</v>
      </c>
      <c r="M1372" s="9">
        <v>8106</v>
      </c>
      <c r="N1372" s="26">
        <f>financials[[#This Row],[Profit]]/financials[[#This Row],[ Sales]]</f>
        <v>0.41176470588235292</v>
      </c>
      <c r="O1372" s="7">
        <v>41699</v>
      </c>
      <c r="P1372" s="5">
        <v>3</v>
      </c>
      <c r="Q1372" s="4" t="str">
        <f>TEXT(financials[[#This Row],[Date]],"MMMM")</f>
        <v>March</v>
      </c>
      <c r="R1372" s="5" t="str">
        <f>_xlfn.SWITCH(financials[[#This Row],[Month Name]],"January","Winter","February","Winter","March","Spring","April","Spring","May","Spring","June","Summer","July","Summer","August","Summer","September","Fall","October","Fall","November","Fall","December","Winter")</f>
        <v>Spring</v>
      </c>
      <c r="S1372" s="13" t="s">
        <v>15</v>
      </c>
    </row>
    <row r="1373" spans="2:19" x14ac:dyDescent="0.25">
      <c r="B1373" s="14" t="s">
        <v>8</v>
      </c>
      <c r="C1373" s="1" t="s">
        <v>16</v>
      </c>
      <c r="D1373" s="4" t="s">
        <v>28</v>
      </c>
      <c r="E1373" s="4" t="s">
        <v>36</v>
      </c>
      <c r="F1373" s="11">
        <v>1614</v>
      </c>
      <c r="G1373" s="9">
        <v>10</v>
      </c>
      <c r="H1373" s="9">
        <v>15</v>
      </c>
      <c r="I1373" s="9">
        <v>24210</v>
      </c>
      <c r="J1373" s="9">
        <v>3631.5</v>
      </c>
      <c r="K1373" s="9">
        <v>20578.5</v>
      </c>
      <c r="L1373" s="9">
        <v>16140</v>
      </c>
      <c r="M1373" s="9">
        <v>4438.5</v>
      </c>
      <c r="N1373" s="26">
        <f>financials[[#This Row],[Profit]]/financials[[#This Row],[ Sales]]</f>
        <v>0.21568627450980393</v>
      </c>
      <c r="O1373" s="7">
        <v>41730</v>
      </c>
      <c r="P1373" s="5">
        <v>4</v>
      </c>
      <c r="Q1373" s="4" t="str">
        <f>TEXT(financials[[#This Row],[Date]],"MMMM")</f>
        <v>April</v>
      </c>
      <c r="R1373" s="5" t="str">
        <f>_xlfn.SWITCH(financials[[#This Row],[Month Name]],"January","Winter","February","Winter","March","Spring","April","Spring","May","Spring","June","Summer","July","Summer","August","Summer","September","Fall","October","Fall","November","Fall","December","Winter")</f>
        <v>Spring</v>
      </c>
      <c r="S1373" s="13" t="s">
        <v>15</v>
      </c>
    </row>
    <row r="1374" spans="2:19" x14ac:dyDescent="0.25">
      <c r="B1374" s="14" t="s">
        <v>10</v>
      </c>
      <c r="C1374" s="1" t="s">
        <v>20</v>
      </c>
      <c r="D1374" s="4" t="s">
        <v>28</v>
      </c>
      <c r="E1374" s="4" t="s">
        <v>36</v>
      </c>
      <c r="F1374" s="11">
        <v>2535</v>
      </c>
      <c r="G1374" s="9">
        <v>10</v>
      </c>
      <c r="H1374" s="9">
        <v>7</v>
      </c>
      <c r="I1374" s="9">
        <v>17745</v>
      </c>
      <c r="J1374" s="9">
        <v>2661.75</v>
      </c>
      <c r="K1374" s="9">
        <v>15083.25</v>
      </c>
      <c r="L1374" s="9">
        <v>12675</v>
      </c>
      <c r="M1374" s="9">
        <v>2408.25</v>
      </c>
      <c r="N1374" s="26">
        <f>financials[[#This Row],[Profit]]/financials[[#This Row],[ Sales]]</f>
        <v>0.15966386554621848</v>
      </c>
      <c r="O1374" s="7">
        <v>41730</v>
      </c>
      <c r="P1374" s="5">
        <v>4</v>
      </c>
      <c r="Q1374" s="4" t="str">
        <f>TEXT(financials[[#This Row],[Date]],"MMMM")</f>
        <v>April</v>
      </c>
      <c r="R1374" s="5" t="str">
        <f>_xlfn.SWITCH(financials[[#This Row],[Month Name]],"January","Winter","February","Winter","March","Spring","April","Spring","May","Spring","June","Summer","July","Summer","August","Summer","September","Fall","October","Fall","November","Fall","December","Winter")</f>
        <v>Spring</v>
      </c>
      <c r="S1374" s="13" t="s">
        <v>15</v>
      </c>
    </row>
    <row r="1375" spans="2:19" x14ac:dyDescent="0.25">
      <c r="B1375" s="14" t="s">
        <v>10</v>
      </c>
      <c r="C1375" s="1" t="s">
        <v>20</v>
      </c>
      <c r="D1375" s="4" t="s">
        <v>28</v>
      </c>
      <c r="E1375" s="4" t="s">
        <v>36</v>
      </c>
      <c r="F1375" s="11">
        <v>2851</v>
      </c>
      <c r="G1375" s="9">
        <v>10</v>
      </c>
      <c r="H1375" s="9">
        <v>350</v>
      </c>
      <c r="I1375" s="9">
        <v>997850</v>
      </c>
      <c r="J1375" s="9">
        <v>149677.5</v>
      </c>
      <c r="K1375" s="9">
        <v>848172.5</v>
      </c>
      <c r="L1375" s="9">
        <v>741260</v>
      </c>
      <c r="M1375" s="9">
        <v>106912.5</v>
      </c>
      <c r="N1375" s="26">
        <f>financials[[#This Row],[Profit]]/financials[[#This Row],[ Sales]]</f>
        <v>0.12605042016806722</v>
      </c>
      <c r="O1375" s="7">
        <v>41760</v>
      </c>
      <c r="P1375" s="5">
        <v>5</v>
      </c>
      <c r="Q1375" s="4" t="str">
        <f>TEXT(financials[[#This Row],[Date]],"MMMM")</f>
        <v>May</v>
      </c>
      <c r="R1375" s="5" t="str">
        <f>_xlfn.SWITCH(financials[[#This Row],[Month Name]],"January","Winter","February","Winter","March","Spring","April","Spring","May","Spring","June","Summer","July","Summer","August","Summer","September","Fall","October","Fall","November","Fall","December","Winter")</f>
        <v>Spring</v>
      </c>
      <c r="S1375" s="13" t="s">
        <v>15</v>
      </c>
    </row>
    <row r="1376" spans="2:19" x14ac:dyDescent="0.25">
      <c r="B1376" s="14" t="s">
        <v>8</v>
      </c>
      <c r="C1376" s="1" t="s">
        <v>16</v>
      </c>
      <c r="D1376" s="4" t="s">
        <v>28</v>
      </c>
      <c r="E1376" s="4" t="s">
        <v>36</v>
      </c>
      <c r="F1376" s="11">
        <v>2559</v>
      </c>
      <c r="G1376" s="9">
        <v>10</v>
      </c>
      <c r="H1376" s="9">
        <v>15</v>
      </c>
      <c r="I1376" s="9">
        <v>38385</v>
      </c>
      <c r="J1376" s="9">
        <v>5757.75</v>
      </c>
      <c r="K1376" s="9">
        <v>32627.25</v>
      </c>
      <c r="L1376" s="9">
        <v>25590</v>
      </c>
      <c r="M1376" s="9">
        <v>7037.25</v>
      </c>
      <c r="N1376" s="26">
        <f>financials[[#This Row],[Profit]]/financials[[#This Row],[ Sales]]</f>
        <v>0.21568627450980393</v>
      </c>
      <c r="O1376" s="7">
        <v>41852</v>
      </c>
      <c r="P1376" s="5">
        <v>8</v>
      </c>
      <c r="Q1376" s="4" t="str">
        <f>TEXT(financials[[#This Row],[Date]],"MMMM")</f>
        <v>August</v>
      </c>
      <c r="R1376" s="5" t="str">
        <f>_xlfn.SWITCH(financials[[#This Row],[Month Name]],"January","Winter","February","Winter","March","Spring","April","Spring","May","Spring","June","Summer","July","Summer","August","Summer","September","Fall","October","Fall","November","Fall","December","Winter")</f>
        <v>Summer</v>
      </c>
      <c r="S1376" s="13" t="s">
        <v>15</v>
      </c>
    </row>
    <row r="1377" spans="2:19" x14ac:dyDescent="0.25">
      <c r="B1377" s="14" t="s">
        <v>10</v>
      </c>
      <c r="C1377" s="1" t="s">
        <v>17</v>
      </c>
      <c r="D1377" s="4" t="s">
        <v>28</v>
      </c>
      <c r="E1377" s="4" t="s">
        <v>36</v>
      </c>
      <c r="F1377" s="11">
        <v>267</v>
      </c>
      <c r="G1377" s="9">
        <v>10</v>
      </c>
      <c r="H1377" s="9">
        <v>20</v>
      </c>
      <c r="I1377" s="9">
        <v>5340</v>
      </c>
      <c r="J1377" s="9">
        <v>801</v>
      </c>
      <c r="K1377" s="9">
        <v>4539</v>
      </c>
      <c r="L1377" s="9">
        <v>2670</v>
      </c>
      <c r="M1377" s="9">
        <v>1869</v>
      </c>
      <c r="N1377" s="26">
        <f>financials[[#This Row],[Profit]]/financials[[#This Row],[ Sales]]</f>
        <v>0.41176470588235292</v>
      </c>
      <c r="O1377" s="7">
        <v>41548</v>
      </c>
      <c r="P1377" s="5">
        <v>10</v>
      </c>
      <c r="Q1377" s="4" t="str">
        <f>TEXT(financials[[#This Row],[Date]],"MMMM")</f>
        <v>October</v>
      </c>
      <c r="R1377" s="5" t="str">
        <f>_xlfn.SWITCH(financials[[#This Row],[Month Name]],"January","Winter","February","Winter","March","Spring","April","Spring","May","Spring","June","Summer","July","Summer","August","Summer","September","Fall","October","Fall","November","Fall","December","Winter")</f>
        <v>Fall</v>
      </c>
      <c r="S1377" s="13" t="s">
        <v>14</v>
      </c>
    </row>
    <row r="1378" spans="2:19" x14ac:dyDescent="0.25">
      <c r="B1378" s="14" t="s">
        <v>9</v>
      </c>
      <c r="C1378" s="1" t="s">
        <v>19</v>
      </c>
      <c r="D1378" s="4" t="s">
        <v>28</v>
      </c>
      <c r="E1378" s="4" t="s">
        <v>36</v>
      </c>
      <c r="F1378" s="11">
        <v>1085</v>
      </c>
      <c r="G1378" s="9">
        <v>10</v>
      </c>
      <c r="H1378" s="9">
        <v>125</v>
      </c>
      <c r="I1378" s="9">
        <v>135625</v>
      </c>
      <c r="J1378" s="9">
        <v>20343.75</v>
      </c>
      <c r="K1378" s="9">
        <v>115281.25</v>
      </c>
      <c r="L1378" s="9">
        <v>130200</v>
      </c>
      <c r="M1378" s="9">
        <v>-14918.75</v>
      </c>
      <c r="N1378" s="26">
        <f>financials[[#This Row],[Profit]]/financials[[#This Row],[ Sales]]</f>
        <v>-0.12941176470588237</v>
      </c>
      <c r="O1378" s="7">
        <v>41913</v>
      </c>
      <c r="P1378" s="5">
        <v>10</v>
      </c>
      <c r="Q1378" s="4" t="str">
        <f>TEXT(financials[[#This Row],[Date]],"MMMM")</f>
        <v>October</v>
      </c>
      <c r="R1378" s="5" t="str">
        <f>_xlfn.SWITCH(financials[[#This Row],[Month Name]],"January","Winter","February","Winter","March","Spring","April","Spring","May","Spring","June","Summer","July","Summer","August","Summer","September","Fall","October","Fall","November","Fall","December","Winter")</f>
        <v>Fall</v>
      </c>
      <c r="S1378" s="13" t="s">
        <v>15</v>
      </c>
    </row>
    <row r="1379" spans="2:19" x14ac:dyDescent="0.25">
      <c r="B1379" s="14" t="s">
        <v>8</v>
      </c>
      <c r="C1379" s="1" t="s">
        <v>19</v>
      </c>
      <c r="D1379" s="4" t="s">
        <v>28</v>
      </c>
      <c r="E1379" s="4" t="s">
        <v>36</v>
      </c>
      <c r="F1379" s="11">
        <v>1175</v>
      </c>
      <c r="G1379" s="9">
        <v>10</v>
      </c>
      <c r="H1379" s="9">
        <v>15</v>
      </c>
      <c r="I1379" s="9">
        <v>17625</v>
      </c>
      <c r="J1379" s="9">
        <v>2643.75</v>
      </c>
      <c r="K1379" s="9">
        <v>14981.25</v>
      </c>
      <c r="L1379" s="9">
        <v>11750</v>
      </c>
      <c r="M1379" s="9">
        <v>3231.25</v>
      </c>
      <c r="N1379" s="26">
        <f>financials[[#This Row],[Profit]]/financials[[#This Row],[ Sales]]</f>
        <v>0.21568627450980393</v>
      </c>
      <c r="O1379" s="7">
        <v>41913</v>
      </c>
      <c r="P1379" s="5">
        <v>10</v>
      </c>
      <c r="Q1379" s="4" t="str">
        <f>TEXT(financials[[#This Row],[Date]],"MMMM")</f>
        <v>October</v>
      </c>
      <c r="R1379" s="5" t="str">
        <f>_xlfn.SWITCH(financials[[#This Row],[Month Name]],"January","Winter","February","Winter","March","Spring","April","Spring","May","Spring","June","Summer","July","Summer","August","Summer","September","Fall","October","Fall","November","Fall","December","Winter")</f>
        <v>Fall</v>
      </c>
      <c r="S1379" s="13" t="s">
        <v>15</v>
      </c>
    </row>
    <row r="1380" spans="2:19" x14ac:dyDescent="0.25">
      <c r="B1380" s="14" t="s">
        <v>10</v>
      </c>
      <c r="C1380" s="1" t="s">
        <v>17</v>
      </c>
      <c r="D1380" s="4" t="s">
        <v>28</v>
      </c>
      <c r="E1380" s="4" t="s">
        <v>36</v>
      </c>
      <c r="F1380" s="11">
        <v>2007</v>
      </c>
      <c r="G1380" s="9">
        <v>10</v>
      </c>
      <c r="H1380" s="9">
        <v>350</v>
      </c>
      <c r="I1380" s="9">
        <v>702450</v>
      </c>
      <c r="J1380" s="9">
        <v>105367.5</v>
      </c>
      <c r="K1380" s="9">
        <v>597082.5</v>
      </c>
      <c r="L1380" s="9">
        <v>521820</v>
      </c>
      <c r="M1380" s="9">
        <v>75262.5</v>
      </c>
      <c r="N1380" s="26">
        <f>financials[[#This Row],[Profit]]/financials[[#This Row],[ Sales]]</f>
        <v>0.12605042016806722</v>
      </c>
      <c r="O1380" s="7">
        <v>41579</v>
      </c>
      <c r="P1380" s="5">
        <v>11</v>
      </c>
      <c r="Q1380" s="4" t="str">
        <f>TEXT(financials[[#This Row],[Date]],"MMMM")</f>
        <v>November</v>
      </c>
      <c r="R1380" s="5" t="str">
        <f>_xlfn.SWITCH(financials[[#This Row],[Month Name]],"January","Winter","February","Winter","March","Spring","April","Spring","May","Spring","June","Summer","July","Summer","August","Summer","September","Fall","October","Fall","November","Fall","December","Winter")</f>
        <v>Fall</v>
      </c>
      <c r="S1380" s="13" t="s">
        <v>14</v>
      </c>
    </row>
    <row r="1381" spans="2:19" x14ac:dyDescent="0.25">
      <c r="B1381" s="14" t="s">
        <v>10</v>
      </c>
      <c r="C1381" s="1" t="s">
        <v>20</v>
      </c>
      <c r="D1381" s="4" t="s">
        <v>28</v>
      </c>
      <c r="E1381" s="4" t="s">
        <v>36</v>
      </c>
      <c r="F1381" s="11">
        <v>2151</v>
      </c>
      <c r="G1381" s="9">
        <v>10</v>
      </c>
      <c r="H1381" s="9">
        <v>350</v>
      </c>
      <c r="I1381" s="9">
        <v>752850</v>
      </c>
      <c r="J1381" s="9">
        <v>112927.5</v>
      </c>
      <c r="K1381" s="9">
        <v>639922.5</v>
      </c>
      <c r="L1381" s="9">
        <v>559260</v>
      </c>
      <c r="M1381" s="9">
        <v>80662.5</v>
      </c>
      <c r="N1381" s="26">
        <f>financials[[#This Row],[Profit]]/financials[[#This Row],[ Sales]]</f>
        <v>0.12605042016806722</v>
      </c>
      <c r="O1381" s="7">
        <v>41579</v>
      </c>
      <c r="P1381" s="5">
        <v>11</v>
      </c>
      <c r="Q1381" s="4" t="str">
        <f>TEXT(financials[[#This Row],[Date]],"MMMM")</f>
        <v>November</v>
      </c>
      <c r="R1381" s="5" t="str">
        <f>_xlfn.SWITCH(financials[[#This Row],[Month Name]],"January","Winter","February","Winter","March","Spring","April","Spring","May","Spring","June","Summer","July","Summer","August","Summer","September","Fall","October","Fall","November","Fall","December","Winter")</f>
        <v>Fall</v>
      </c>
      <c r="S1381" s="13" t="s">
        <v>14</v>
      </c>
    </row>
    <row r="1382" spans="2:19" x14ac:dyDescent="0.25">
      <c r="B1382" s="14" t="s">
        <v>11</v>
      </c>
      <c r="C1382" s="1" t="s">
        <v>17</v>
      </c>
      <c r="D1382" s="4" t="s">
        <v>28</v>
      </c>
      <c r="E1382" s="4" t="s">
        <v>36</v>
      </c>
      <c r="F1382" s="11">
        <v>914</v>
      </c>
      <c r="G1382" s="9">
        <v>10</v>
      </c>
      <c r="H1382" s="9">
        <v>12</v>
      </c>
      <c r="I1382" s="9">
        <v>10968</v>
      </c>
      <c r="J1382" s="9">
        <v>1645.2</v>
      </c>
      <c r="K1382" s="9">
        <v>9322.7999999999993</v>
      </c>
      <c r="L1382" s="9">
        <v>2742</v>
      </c>
      <c r="M1382" s="9">
        <v>6580.7999999999993</v>
      </c>
      <c r="N1382" s="26">
        <f>financials[[#This Row],[Profit]]/financials[[#This Row],[ Sales]]</f>
        <v>0.70588235294117641</v>
      </c>
      <c r="O1382" s="7">
        <v>41974</v>
      </c>
      <c r="P1382" s="5">
        <v>12</v>
      </c>
      <c r="Q1382" s="4" t="str">
        <f>TEXT(financials[[#This Row],[Date]],"MMMM")</f>
        <v>December</v>
      </c>
      <c r="R1382" s="5" t="str">
        <f>_xlfn.SWITCH(financials[[#This Row],[Month Name]],"January","Winter","February","Winter","March","Spring","April","Spring","May","Spring","June","Summer","July","Summer","August","Summer","September","Fall","October","Fall","November","Fall","December","Winter")</f>
        <v>Winter</v>
      </c>
      <c r="S1382" s="13" t="s">
        <v>15</v>
      </c>
    </row>
    <row r="1383" spans="2:19" x14ac:dyDescent="0.25">
      <c r="B1383" s="14" t="s">
        <v>10</v>
      </c>
      <c r="C1383" s="1" t="s">
        <v>18</v>
      </c>
      <c r="D1383" s="4" t="s">
        <v>28</v>
      </c>
      <c r="E1383" s="4" t="s">
        <v>36</v>
      </c>
      <c r="F1383" s="11">
        <v>293</v>
      </c>
      <c r="G1383" s="9">
        <v>10</v>
      </c>
      <c r="H1383" s="9">
        <v>20</v>
      </c>
      <c r="I1383" s="9">
        <v>5860</v>
      </c>
      <c r="J1383" s="9">
        <v>879</v>
      </c>
      <c r="K1383" s="9">
        <v>4981</v>
      </c>
      <c r="L1383" s="9">
        <v>2930</v>
      </c>
      <c r="M1383" s="9">
        <v>2051</v>
      </c>
      <c r="N1383" s="26">
        <f>financials[[#This Row],[Profit]]/financials[[#This Row],[ Sales]]</f>
        <v>0.41176470588235292</v>
      </c>
      <c r="O1383" s="7">
        <v>41974</v>
      </c>
      <c r="P1383" s="5">
        <v>12</v>
      </c>
      <c r="Q1383" s="4" t="str">
        <f>TEXT(financials[[#This Row],[Date]],"MMMM")</f>
        <v>December</v>
      </c>
      <c r="R1383" s="5" t="str">
        <f>_xlfn.SWITCH(financials[[#This Row],[Month Name]],"January","Winter","February","Winter","March","Spring","April","Spring","May","Spring","June","Summer","July","Summer","August","Summer","September","Fall","October","Fall","November","Fall","December","Winter")</f>
        <v>Winter</v>
      </c>
      <c r="S1383" s="13" t="s">
        <v>15</v>
      </c>
    </row>
    <row r="1384" spans="2:19" x14ac:dyDescent="0.25">
      <c r="B1384" s="14" t="s">
        <v>11</v>
      </c>
      <c r="C1384" s="1" t="s">
        <v>20</v>
      </c>
      <c r="D1384" s="4" t="s">
        <v>29</v>
      </c>
      <c r="E1384" s="4" t="s">
        <v>36</v>
      </c>
      <c r="F1384" s="11">
        <v>500</v>
      </c>
      <c r="G1384" s="9">
        <v>120</v>
      </c>
      <c r="H1384" s="9">
        <v>12</v>
      </c>
      <c r="I1384" s="9">
        <v>6000</v>
      </c>
      <c r="J1384" s="9">
        <v>900</v>
      </c>
      <c r="K1384" s="9">
        <v>5100</v>
      </c>
      <c r="L1384" s="9">
        <v>1500</v>
      </c>
      <c r="M1384" s="9">
        <v>3600</v>
      </c>
      <c r="N1384" s="26">
        <f>financials[[#This Row],[Profit]]/financials[[#This Row],[ Sales]]</f>
        <v>0.70588235294117652</v>
      </c>
      <c r="O1384" s="7">
        <v>41699</v>
      </c>
      <c r="P1384" s="5">
        <v>3</v>
      </c>
      <c r="Q1384" s="4" t="str">
        <f>TEXT(financials[[#This Row],[Date]],"MMMM")</f>
        <v>March</v>
      </c>
      <c r="R1384" s="5" t="str">
        <f>_xlfn.SWITCH(financials[[#This Row],[Month Name]],"January","Winter","February","Winter","March","Spring","April","Spring","May","Spring","June","Summer","July","Summer","August","Summer","September","Fall","October","Fall","November","Fall","December","Winter")</f>
        <v>Spring</v>
      </c>
      <c r="S1384" s="13" t="s">
        <v>15</v>
      </c>
    </row>
    <row r="1385" spans="2:19" x14ac:dyDescent="0.25">
      <c r="B1385" s="14" t="s">
        <v>8</v>
      </c>
      <c r="C1385" s="1" t="s">
        <v>18</v>
      </c>
      <c r="D1385" s="4" t="s">
        <v>29</v>
      </c>
      <c r="E1385" s="4" t="s">
        <v>36</v>
      </c>
      <c r="F1385" s="11">
        <v>2826</v>
      </c>
      <c r="G1385" s="9">
        <v>120</v>
      </c>
      <c r="H1385" s="9">
        <v>15</v>
      </c>
      <c r="I1385" s="9">
        <v>42390</v>
      </c>
      <c r="J1385" s="9">
        <v>6358.5</v>
      </c>
      <c r="K1385" s="9">
        <v>36031.5</v>
      </c>
      <c r="L1385" s="9">
        <v>28260</v>
      </c>
      <c r="M1385" s="9">
        <v>7771.5</v>
      </c>
      <c r="N1385" s="26">
        <f>financials[[#This Row],[Profit]]/financials[[#This Row],[ Sales]]</f>
        <v>0.21568627450980393</v>
      </c>
      <c r="O1385" s="7">
        <v>41760</v>
      </c>
      <c r="P1385" s="5">
        <v>5</v>
      </c>
      <c r="Q1385" s="4" t="str">
        <f>TEXT(financials[[#This Row],[Date]],"MMMM")</f>
        <v>May</v>
      </c>
      <c r="R1385" s="5" t="str">
        <f>_xlfn.SWITCH(financials[[#This Row],[Month Name]],"January","Winter","February","Winter","March","Spring","April","Spring","May","Spring","June","Summer","July","Summer","August","Summer","September","Fall","October","Fall","November","Fall","December","Winter")</f>
        <v>Spring</v>
      </c>
      <c r="S1385" s="13" t="s">
        <v>15</v>
      </c>
    </row>
    <row r="1386" spans="2:19" x14ac:dyDescent="0.25">
      <c r="B1386" s="14" t="s">
        <v>9</v>
      </c>
      <c r="C1386" s="1" t="s">
        <v>18</v>
      </c>
      <c r="D1386" s="4" t="s">
        <v>29</v>
      </c>
      <c r="E1386" s="4" t="s">
        <v>36</v>
      </c>
      <c r="F1386" s="11">
        <v>663</v>
      </c>
      <c r="G1386" s="9">
        <v>120</v>
      </c>
      <c r="H1386" s="9">
        <v>125</v>
      </c>
      <c r="I1386" s="9">
        <v>82875</v>
      </c>
      <c r="J1386" s="9">
        <v>12431.25</v>
      </c>
      <c r="K1386" s="9">
        <v>70443.75</v>
      </c>
      <c r="L1386" s="9">
        <v>79560</v>
      </c>
      <c r="M1386" s="9">
        <v>-9116.25</v>
      </c>
      <c r="N1386" s="26">
        <f>financials[[#This Row],[Profit]]/financials[[#This Row],[ Sales]]</f>
        <v>-0.12941176470588237</v>
      </c>
      <c r="O1386" s="7">
        <v>41883</v>
      </c>
      <c r="P1386" s="5">
        <v>9</v>
      </c>
      <c r="Q1386" s="4" t="str">
        <f>TEXT(financials[[#This Row],[Date]],"MMMM")</f>
        <v>September</v>
      </c>
      <c r="R1386" s="5" t="str">
        <f>_xlfn.SWITCH(financials[[#This Row],[Month Name]],"January","Winter","February","Winter","March","Spring","April","Spring","May","Spring","June","Summer","July","Summer","August","Summer","September","Fall","October","Fall","November","Fall","December","Winter")</f>
        <v>Fall</v>
      </c>
      <c r="S1386" s="13" t="s">
        <v>15</v>
      </c>
    </row>
    <row r="1387" spans="2:19" x14ac:dyDescent="0.25">
      <c r="B1387" s="14" t="s">
        <v>7</v>
      </c>
      <c r="C1387" s="1" t="s">
        <v>17</v>
      </c>
      <c r="D1387" s="4" t="s">
        <v>29</v>
      </c>
      <c r="E1387" s="4" t="s">
        <v>36</v>
      </c>
      <c r="F1387" s="11">
        <v>2574</v>
      </c>
      <c r="G1387" s="9">
        <v>120</v>
      </c>
      <c r="H1387" s="9">
        <v>300</v>
      </c>
      <c r="I1387" s="9">
        <v>772200</v>
      </c>
      <c r="J1387" s="9">
        <v>115830</v>
      </c>
      <c r="K1387" s="9">
        <v>656370</v>
      </c>
      <c r="L1387" s="9">
        <v>643500</v>
      </c>
      <c r="M1387" s="9">
        <v>12870</v>
      </c>
      <c r="N1387" s="26">
        <f>financials[[#This Row],[Profit]]/financials[[#This Row],[ Sales]]</f>
        <v>1.9607843137254902E-2</v>
      </c>
      <c r="O1387" s="7">
        <v>41579</v>
      </c>
      <c r="P1387" s="5">
        <v>11</v>
      </c>
      <c r="Q1387" s="4" t="str">
        <f>TEXT(financials[[#This Row],[Date]],"MMMM")</f>
        <v>November</v>
      </c>
      <c r="R1387" s="5" t="str">
        <f>_xlfn.SWITCH(financials[[#This Row],[Month Name]],"January","Winter","February","Winter","March","Spring","April","Spring","May","Spring","June","Summer","July","Summer","August","Summer","September","Fall","October","Fall","November","Fall","December","Winter")</f>
        <v>Fall</v>
      </c>
      <c r="S1387" s="13" t="s">
        <v>14</v>
      </c>
    </row>
    <row r="1388" spans="2:19" x14ac:dyDescent="0.25">
      <c r="B1388" s="14" t="s">
        <v>9</v>
      </c>
      <c r="C1388" s="1" t="s">
        <v>17</v>
      </c>
      <c r="D1388" s="4" t="s">
        <v>29</v>
      </c>
      <c r="E1388" s="4" t="s">
        <v>36</v>
      </c>
      <c r="F1388" s="11">
        <v>2438</v>
      </c>
      <c r="G1388" s="9">
        <v>120</v>
      </c>
      <c r="H1388" s="9">
        <v>125</v>
      </c>
      <c r="I1388" s="9">
        <v>304750</v>
      </c>
      <c r="J1388" s="9">
        <v>45712.5</v>
      </c>
      <c r="K1388" s="9">
        <v>259037.5</v>
      </c>
      <c r="L1388" s="9">
        <v>292560</v>
      </c>
      <c r="M1388" s="9">
        <v>-33522.5</v>
      </c>
      <c r="N1388" s="26">
        <f>financials[[#This Row],[Profit]]/financials[[#This Row],[ Sales]]</f>
        <v>-0.12941176470588237</v>
      </c>
      <c r="O1388" s="7">
        <v>41609</v>
      </c>
      <c r="P1388" s="5">
        <v>12</v>
      </c>
      <c r="Q1388" s="4" t="str">
        <f>TEXT(financials[[#This Row],[Date]],"MMMM")</f>
        <v>December</v>
      </c>
      <c r="R1388" s="5" t="str">
        <f>_xlfn.SWITCH(financials[[#This Row],[Month Name]],"January","Winter","February","Winter","March","Spring","April","Spring","May","Spring","June","Summer","July","Summer","August","Summer","September","Fall","October","Fall","November","Fall","December","Winter")</f>
        <v>Winter</v>
      </c>
      <c r="S1388" s="13" t="s">
        <v>14</v>
      </c>
    </row>
    <row r="1389" spans="2:19" x14ac:dyDescent="0.25">
      <c r="B1389" s="14" t="s">
        <v>11</v>
      </c>
      <c r="C1389" s="1" t="s">
        <v>17</v>
      </c>
      <c r="D1389" s="4" t="s">
        <v>29</v>
      </c>
      <c r="E1389" s="4" t="s">
        <v>36</v>
      </c>
      <c r="F1389" s="11">
        <v>914</v>
      </c>
      <c r="G1389" s="9">
        <v>120</v>
      </c>
      <c r="H1389" s="9">
        <v>12</v>
      </c>
      <c r="I1389" s="9">
        <v>10968</v>
      </c>
      <c r="J1389" s="9">
        <v>1645.2</v>
      </c>
      <c r="K1389" s="9">
        <v>9322.7999999999993</v>
      </c>
      <c r="L1389" s="9">
        <v>2742</v>
      </c>
      <c r="M1389" s="9">
        <v>6580.7999999999993</v>
      </c>
      <c r="N1389" s="26">
        <f>financials[[#This Row],[Profit]]/financials[[#This Row],[ Sales]]</f>
        <v>0.70588235294117641</v>
      </c>
      <c r="O1389" s="7">
        <v>41974</v>
      </c>
      <c r="P1389" s="5">
        <v>12</v>
      </c>
      <c r="Q1389" s="4" t="str">
        <f>TEXT(financials[[#This Row],[Date]],"MMMM")</f>
        <v>December</v>
      </c>
      <c r="R1389" s="5" t="str">
        <f>_xlfn.SWITCH(financials[[#This Row],[Month Name]],"January","Winter","February","Winter","March","Spring","April","Spring","May","Spring","June","Summer","July","Summer","August","Summer","September","Fall","October","Fall","November","Fall","December","Winter")</f>
        <v>Winter</v>
      </c>
      <c r="S1389" s="13" t="s">
        <v>15</v>
      </c>
    </row>
    <row r="1390" spans="2:19" x14ac:dyDescent="0.25">
      <c r="B1390" s="14" t="s">
        <v>10</v>
      </c>
      <c r="C1390" s="1" t="s">
        <v>16</v>
      </c>
      <c r="D1390" s="4" t="s">
        <v>30</v>
      </c>
      <c r="E1390" s="4" t="s">
        <v>36</v>
      </c>
      <c r="F1390" s="11">
        <v>865.5</v>
      </c>
      <c r="G1390" s="9">
        <v>250</v>
      </c>
      <c r="H1390" s="9">
        <v>20</v>
      </c>
      <c r="I1390" s="9">
        <v>17310</v>
      </c>
      <c r="J1390" s="9">
        <v>2596.5</v>
      </c>
      <c r="K1390" s="9">
        <v>14713.5</v>
      </c>
      <c r="L1390" s="9">
        <v>8655</v>
      </c>
      <c r="M1390" s="9">
        <v>6058.5</v>
      </c>
      <c r="N1390" s="26">
        <f>financials[[#This Row],[Profit]]/financials[[#This Row],[ Sales]]</f>
        <v>0.41176470588235292</v>
      </c>
      <c r="O1390" s="7">
        <v>41821</v>
      </c>
      <c r="P1390" s="5">
        <v>7</v>
      </c>
      <c r="Q1390" s="4" t="str">
        <f>TEXT(financials[[#This Row],[Date]],"MMMM")</f>
        <v>July</v>
      </c>
      <c r="R1390" s="5" t="str">
        <f>_xlfn.SWITCH(financials[[#This Row],[Month Name]],"January","Winter","February","Winter","March","Spring","April","Spring","May","Spring","June","Summer","July","Summer","August","Summer","September","Fall","October","Fall","November","Fall","December","Winter")</f>
        <v>Summer</v>
      </c>
      <c r="S1390" s="13" t="s">
        <v>15</v>
      </c>
    </row>
    <row r="1391" spans="2:19" x14ac:dyDescent="0.25">
      <c r="B1391" s="14" t="s">
        <v>8</v>
      </c>
      <c r="C1391" s="1" t="s">
        <v>19</v>
      </c>
      <c r="D1391" s="4" t="s">
        <v>30</v>
      </c>
      <c r="E1391" s="4" t="s">
        <v>36</v>
      </c>
      <c r="F1391" s="11">
        <v>492</v>
      </c>
      <c r="G1391" s="9">
        <v>250</v>
      </c>
      <c r="H1391" s="9">
        <v>15</v>
      </c>
      <c r="I1391" s="9">
        <v>7380</v>
      </c>
      <c r="J1391" s="9">
        <v>1107</v>
      </c>
      <c r="K1391" s="9">
        <v>6273</v>
      </c>
      <c r="L1391" s="9">
        <v>4920</v>
      </c>
      <c r="M1391" s="9">
        <v>1353</v>
      </c>
      <c r="N1391" s="26">
        <f>financials[[#This Row],[Profit]]/financials[[#This Row],[ Sales]]</f>
        <v>0.21568627450980393</v>
      </c>
      <c r="O1391" s="7">
        <v>41821</v>
      </c>
      <c r="P1391" s="5">
        <v>7</v>
      </c>
      <c r="Q1391" s="4" t="str">
        <f>TEXT(financials[[#This Row],[Date]],"MMMM")</f>
        <v>July</v>
      </c>
      <c r="R1391" s="5" t="str">
        <f>_xlfn.SWITCH(financials[[#This Row],[Month Name]],"January","Winter","February","Winter","March","Spring","April","Spring","May","Spring","June","Summer","July","Summer","August","Summer","September","Fall","October","Fall","November","Fall","December","Winter")</f>
        <v>Summer</v>
      </c>
      <c r="S1391" s="13" t="s">
        <v>15</v>
      </c>
    </row>
    <row r="1392" spans="2:19" x14ac:dyDescent="0.25">
      <c r="B1392" s="14" t="s">
        <v>10</v>
      </c>
      <c r="C1392" s="1" t="s">
        <v>17</v>
      </c>
      <c r="D1392" s="4" t="s">
        <v>30</v>
      </c>
      <c r="E1392" s="4" t="s">
        <v>36</v>
      </c>
      <c r="F1392" s="11">
        <v>267</v>
      </c>
      <c r="G1392" s="9">
        <v>250</v>
      </c>
      <c r="H1392" s="9">
        <v>20</v>
      </c>
      <c r="I1392" s="9">
        <v>5340</v>
      </c>
      <c r="J1392" s="9">
        <v>801</v>
      </c>
      <c r="K1392" s="9">
        <v>4539</v>
      </c>
      <c r="L1392" s="9">
        <v>2670</v>
      </c>
      <c r="M1392" s="9">
        <v>1869</v>
      </c>
      <c r="N1392" s="26">
        <f>financials[[#This Row],[Profit]]/financials[[#This Row],[ Sales]]</f>
        <v>0.41176470588235292</v>
      </c>
      <c r="O1392" s="7">
        <v>41548</v>
      </c>
      <c r="P1392" s="5">
        <v>10</v>
      </c>
      <c r="Q1392" s="4" t="str">
        <f>TEXT(financials[[#This Row],[Date]],"MMMM")</f>
        <v>October</v>
      </c>
      <c r="R1392" s="5" t="str">
        <f>_xlfn.SWITCH(financials[[#This Row],[Month Name]],"January","Winter","February","Winter","March","Spring","April","Spring","May","Spring","June","Summer","July","Summer","August","Summer","September","Fall","October","Fall","November","Fall","December","Winter")</f>
        <v>Fall</v>
      </c>
      <c r="S1392" s="13" t="s">
        <v>14</v>
      </c>
    </row>
    <row r="1393" spans="2:19" x14ac:dyDescent="0.25">
      <c r="B1393" s="14" t="s">
        <v>8</v>
      </c>
      <c r="C1393" s="1" t="s">
        <v>19</v>
      </c>
      <c r="D1393" s="4" t="s">
        <v>30</v>
      </c>
      <c r="E1393" s="4" t="s">
        <v>36</v>
      </c>
      <c r="F1393" s="11">
        <v>1175</v>
      </c>
      <c r="G1393" s="9">
        <v>250</v>
      </c>
      <c r="H1393" s="9">
        <v>15</v>
      </c>
      <c r="I1393" s="9">
        <v>17625</v>
      </c>
      <c r="J1393" s="9">
        <v>2643.75</v>
      </c>
      <c r="K1393" s="9">
        <v>14981.25</v>
      </c>
      <c r="L1393" s="9">
        <v>11750</v>
      </c>
      <c r="M1393" s="9">
        <v>3231.25</v>
      </c>
      <c r="N1393" s="26">
        <f>financials[[#This Row],[Profit]]/financials[[#This Row],[ Sales]]</f>
        <v>0.21568627450980393</v>
      </c>
      <c r="O1393" s="7">
        <v>41913</v>
      </c>
      <c r="P1393" s="5">
        <v>10</v>
      </c>
      <c r="Q1393" s="4" t="str">
        <f>TEXT(financials[[#This Row],[Date]],"MMMM")</f>
        <v>October</v>
      </c>
      <c r="R1393" s="5" t="str">
        <f>_xlfn.SWITCH(financials[[#This Row],[Month Name]],"January","Winter","February","Winter","March","Spring","April","Spring","May","Spring","June","Summer","July","Summer","August","Summer","September","Fall","October","Fall","November","Fall","December","Winter")</f>
        <v>Fall</v>
      </c>
      <c r="S1393" s="13" t="s">
        <v>15</v>
      </c>
    </row>
    <row r="1394" spans="2:19" x14ac:dyDescent="0.25">
      <c r="B1394" s="14" t="s">
        <v>9</v>
      </c>
      <c r="C1394" s="1" t="s">
        <v>16</v>
      </c>
      <c r="D1394" s="4" t="s">
        <v>30</v>
      </c>
      <c r="E1394" s="4" t="s">
        <v>36</v>
      </c>
      <c r="F1394" s="11">
        <v>2954</v>
      </c>
      <c r="G1394" s="9">
        <v>250</v>
      </c>
      <c r="H1394" s="9">
        <v>125</v>
      </c>
      <c r="I1394" s="9">
        <v>369250</v>
      </c>
      <c r="J1394" s="9">
        <v>55387.5</v>
      </c>
      <c r="K1394" s="9">
        <v>313862.5</v>
      </c>
      <c r="L1394" s="9">
        <v>354480</v>
      </c>
      <c r="M1394" s="9">
        <v>-40617.5</v>
      </c>
      <c r="N1394" s="26">
        <f>financials[[#This Row],[Profit]]/financials[[#This Row],[ Sales]]</f>
        <v>-0.12941176470588237</v>
      </c>
      <c r="O1394" s="7">
        <v>41579</v>
      </c>
      <c r="P1394" s="5">
        <v>11</v>
      </c>
      <c r="Q1394" s="4" t="str">
        <f>TEXT(financials[[#This Row],[Date]],"MMMM")</f>
        <v>November</v>
      </c>
      <c r="R1394" s="5" t="str">
        <f>_xlfn.SWITCH(financials[[#This Row],[Month Name]],"January","Winter","February","Winter","March","Spring","April","Spring","May","Spring","June","Summer","July","Summer","August","Summer","September","Fall","October","Fall","November","Fall","December","Winter")</f>
        <v>Fall</v>
      </c>
      <c r="S1394" s="13" t="s">
        <v>14</v>
      </c>
    </row>
    <row r="1395" spans="2:19" x14ac:dyDescent="0.25">
      <c r="B1395" s="14" t="s">
        <v>9</v>
      </c>
      <c r="C1395" s="1" t="s">
        <v>19</v>
      </c>
      <c r="D1395" s="4" t="s">
        <v>30</v>
      </c>
      <c r="E1395" s="4" t="s">
        <v>36</v>
      </c>
      <c r="F1395" s="11">
        <v>552</v>
      </c>
      <c r="G1395" s="9">
        <v>250</v>
      </c>
      <c r="H1395" s="9">
        <v>125</v>
      </c>
      <c r="I1395" s="9">
        <v>69000</v>
      </c>
      <c r="J1395" s="9">
        <v>10350</v>
      </c>
      <c r="K1395" s="9">
        <v>58650</v>
      </c>
      <c r="L1395" s="9">
        <v>66240</v>
      </c>
      <c r="M1395" s="9">
        <v>-7590</v>
      </c>
      <c r="N1395" s="26">
        <f>financials[[#This Row],[Profit]]/financials[[#This Row],[ Sales]]</f>
        <v>-0.12941176470588237</v>
      </c>
      <c r="O1395" s="7">
        <v>41944</v>
      </c>
      <c r="P1395" s="5">
        <v>11</v>
      </c>
      <c r="Q1395" s="4" t="str">
        <f>TEXT(financials[[#This Row],[Date]],"MMMM")</f>
        <v>November</v>
      </c>
      <c r="R1395" s="5" t="str">
        <f>_xlfn.SWITCH(financials[[#This Row],[Month Name]],"January","Winter","February","Winter","March","Spring","April","Spring","May","Spring","June","Summer","July","Summer","August","Summer","September","Fall","October","Fall","November","Fall","December","Winter")</f>
        <v>Fall</v>
      </c>
      <c r="S1395" s="13" t="s">
        <v>15</v>
      </c>
    </row>
    <row r="1396" spans="2:19" x14ac:dyDescent="0.25">
      <c r="B1396" s="14" t="s">
        <v>10</v>
      </c>
      <c r="C1396" s="1" t="s">
        <v>18</v>
      </c>
      <c r="D1396" s="4" t="s">
        <v>30</v>
      </c>
      <c r="E1396" s="4" t="s">
        <v>36</v>
      </c>
      <c r="F1396" s="11">
        <v>293</v>
      </c>
      <c r="G1396" s="9">
        <v>250</v>
      </c>
      <c r="H1396" s="9">
        <v>20</v>
      </c>
      <c r="I1396" s="9">
        <v>5860</v>
      </c>
      <c r="J1396" s="9">
        <v>879</v>
      </c>
      <c r="K1396" s="9">
        <v>4981</v>
      </c>
      <c r="L1396" s="9">
        <v>2930</v>
      </c>
      <c r="M1396" s="9">
        <v>2051</v>
      </c>
      <c r="N1396" s="26">
        <f>financials[[#This Row],[Profit]]/financials[[#This Row],[ Sales]]</f>
        <v>0.41176470588235292</v>
      </c>
      <c r="O1396" s="7">
        <v>41974</v>
      </c>
      <c r="P1396" s="5">
        <v>12</v>
      </c>
      <c r="Q1396" s="4" t="str">
        <f>TEXT(financials[[#This Row],[Date]],"MMMM")</f>
        <v>December</v>
      </c>
      <c r="R1396" s="5" t="str">
        <f>_xlfn.SWITCH(financials[[#This Row],[Month Name]],"January","Winter","February","Winter","March","Spring","April","Spring","May","Spring","June","Summer","July","Summer","August","Summer","September","Fall","October","Fall","November","Fall","December","Winter")</f>
        <v>Winter</v>
      </c>
      <c r="S1396" s="13" t="s">
        <v>15</v>
      </c>
    </row>
    <row r="1397" spans="2:19" x14ac:dyDescent="0.25">
      <c r="B1397" s="14" t="s">
        <v>7</v>
      </c>
      <c r="C1397" s="1" t="s">
        <v>18</v>
      </c>
      <c r="D1397" s="4" t="s">
        <v>31</v>
      </c>
      <c r="E1397" s="4" t="s">
        <v>36</v>
      </c>
      <c r="F1397" s="11">
        <v>2475</v>
      </c>
      <c r="G1397" s="9">
        <v>260</v>
      </c>
      <c r="H1397" s="9">
        <v>300</v>
      </c>
      <c r="I1397" s="9">
        <v>742500</v>
      </c>
      <c r="J1397" s="9">
        <v>111375</v>
      </c>
      <c r="K1397" s="9">
        <v>631125</v>
      </c>
      <c r="L1397" s="9">
        <v>618750</v>
      </c>
      <c r="M1397" s="9">
        <v>12375</v>
      </c>
      <c r="N1397" s="26">
        <f>financials[[#This Row],[Profit]]/financials[[#This Row],[ Sales]]</f>
        <v>1.9607843137254902E-2</v>
      </c>
      <c r="O1397" s="7">
        <v>41699</v>
      </c>
      <c r="P1397" s="5">
        <v>3</v>
      </c>
      <c r="Q1397" s="4" t="str">
        <f>TEXT(financials[[#This Row],[Date]],"MMMM")</f>
        <v>March</v>
      </c>
      <c r="R1397" s="5" t="str">
        <f>_xlfn.SWITCH(financials[[#This Row],[Month Name]],"January","Winter","February","Winter","March","Spring","April","Spring","May","Spring","June","Summer","July","Summer","August","Summer","September","Fall","October","Fall","November","Fall","December","Winter")</f>
        <v>Spring</v>
      </c>
      <c r="S1397" s="13" t="s">
        <v>15</v>
      </c>
    </row>
    <row r="1398" spans="2:19" x14ac:dyDescent="0.25">
      <c r="B1398" s="14" t="s">
        <v>7</v>
      </c>
      <c r="C1398" s="1" t="s">
        <v>20</v>
      </c>
      <c r="D1398" s="4" t="s">
        <v>31</v>
      </c>
      <c r="E1398" s="4" t="s">
        <v>36</v>
      </c>
      <c r="F1398" s="11">
        <v>546</v>
      </c>
      <c r="G1398" s="9">
        <v>260</v>
      </c>
      <c r="H1398" s="9">
        <v>300</v>
      </c>
      <c r="I1398" s="9">
        <v>163800</v>
      </c>
      <c r="J1398" s="9">
        <v>24570</v>
      </c>
      <c r="K1398" s="9">
        <v>139230</v>
      </c>
      <c r="L1398" s="9">
        <v>136500</v>
      </c>
      <c r="M1398" s="9">
        <v>2730</v>
      </c>
      <c r="N1398" s="26">
        <f>financials[[#This Row],[Profit]]/financials[[#This Row],[ Sales]]</f>
        <v>1.9607843137254902E-2</v>
      </c>
      <c r="O1398" s="7">
        <v>41913</v>
      </c>
      <c r="P1398" s="5">
        <v>10</v>
      </c>
      <c r="Q1398" s="4" t="str">
        <f>TEXT(financials[[#This Row],[Date]],"MMMM")</f>
        <v>October</v>
      </c>
      <c r="R1398" s="5" t="str">
        <f>_xlfn.SWITCH(financials[[#This Row],[Month Name]],"January","Winter","February","Winter","March","Spring","April","Spring","May","Spring","June","Summer","July","Summer","August","Summer","September","Fall","October","Fall","November","Fall","December","Winter")</f>
        <v>Fall</v>
      </c>
      <c r="S1398" s="13" t="s">
        <v>15</v>
      </c>
    </row>
    <row r="1399" spans="2:19" x14ac:dyDescent="0.25">
      <c r="B1399" s="14" t="s">
        <v>10</v>
      </c>
      <c r="C1399" s="1" t="s">
        <v>20</v>
      </c>
      <c r="D1399" s="4" t="s">
        <v>27</v>
      </c>
      <c r="E1399" s="4" t="s">
        <v>36</v>
      </c>
      <c r="F1399" s="11">
        <v>1368</v>
      </c>
      <c r="G1399" s="9">
        <v>5</v>
      </c>
      <c r="H1399" s="9">
        <v>7</v>
      </c>
      <c r="I1399" s="9">
        <v>9576</v>
      </c>
      <c r="J1399" s="9">
        <v>1436.4</v>
      </c>
      <c r="K1399" s="9">
        <v>8139.6</v>
      </c>
      <c r="L1399" s="9">
        <v>6840</v>
      </c>
      <c r="M1399" s="9">
        <v>1299.6000000000004</v>
      </c>
      <c r="N1399" s="26">
        <f>financials[[#This Row],[Profit]]/financials[[#This Row],[ Sales]]</f>
        <v>0.15966386554621853</v>
      </c>
      <c r="O1399" s="7">
        <v>41671</v>
      </c>
      <c r="P1399" s="5">
        <v>2</v>
      </c>
      <c r="Q1399" s="4" t="str">
        <f>TEXT(financials[[#This Row],[Date]],"MMMM")</f>
        <v>February</v>
      </c>
      <c r="R1399" s="5" t="str">
        <f>_xlfn.SWITCH(financials[[#This Row],[Month Name]],"January","Winter","February","Winter","March","Spring","April","Spring","May","Spring","June","Summer","July","Summer","August","Summer","September","Fall","October","Fall","November","Fall","December","Winter")</f>
        <v>Winter</v>
      </c>
      <c r="S1399" s="13" t="s">
        <v>15</v>
      </c>
    </row>
    <row r="1400" spans="2:19" x14ac:dyDescent="0.25">
      <c r="B1400" s="14" t="s">
        <v>10</v>
      </c>
      <c r="C1400" s="1" t="s">
        <v>16</v>
      </c>
      <c r="D1400" s="4" t="s">
        <v>28</v>
      </c>
      <c r="E1400" s="4" t="s">
        <v>36</v>
      </c>
      <c r="F1400" s="11">
        <v>723</v>
      </c>
      <c r="G1400" s="9">
        <v>10</v>
      </c>
      <c r="H1400" s="9">
        <v>7</v>
      </c>
      <c r="I1400" s="9">
        <v>5061</v>
      </c>
      <c r="J1400" s="9">
        <v>759.15000000000009</v>
      </c>
      <c r="K1400" s="9">
        <v>4301.8500000000004</v>
      </c>
      <c r="L1400" s="9">
        <v>3615</v>
      </c>
      <c r="M1400" s="9">
        <v>686.85000000000014</v>
      </c>
      <c r="N1400" s="26">
        <f>financials[[#This Row],[Profit]]/financials[[#This Row],[ Sales]]</f>
        <v>0.1596638655462185</v>
      </c>
      <c r="O1400" s="7">
        <v>41730</v>
      </c>
      <c r="P1400" s="5">
        <v>4</v>
      </c>
      <c r="Q1400" s="4" t="str">
        <f>TEXT(financials[[#This Row],[Date]],"MMMM")</f>
        <v>April</v>
      </c>
      <c r="R1400" s="5" t="str">
        <f>_xlfn.SWITCH(financials[[#This Row],[Month Name]],"January","Winter","February","Winter","March","Spring","April","Spring","May","Spring","June","Summer","July","Summer","August","Summer","September","Fall","October","Fall","November","Fall","December","Winter")</f>
        <v>Spring</v>
      </c>
      <c r="S1400" s="13" t="s">
        <v>15</v>
      </c>
    </row>
    <row r="1401" spans="2:19" x14ac:dyDescent="0.25">
      <c r="B1401" s="14" t="s">
        <v>11</v>
      </c>
      <c r="C1401" s="1" t="s">
        <v>17</v>
      </c>
      <c r="D1401" s="4" t="s">
        <v>30</v>
      </c>
      <c r="E1401" s="4" t="s">
        <v>36</v>
      </c>
      <c r="F1401" s="11">
        <v>1806</v>
      </c>
      <c r="G1401" s="9">
        <v>250</v>
      </c>
      <c r="H1401" s="9">
        <v>12</v>
      </c>
      <c r="I1401" s="9">
        <v>21672</v>
      </c>
      <c r="J1401" s="9">
        <v>3250.8</v>
      </c>
      <c r="K1401" s="9">
        <v>18421.2</v>
      </c>
      <c r="L1401" s="9">
        <v>5418</v>
      </c>
      <c r="M1401" s="9">
        <v>13003.2</v>
      </c>
      <c r="N1401" s="26">
        <f>financials[[#This Row],[Profit]]/financials[[#This Row],[ Sales]]</f>
        <v>0.70588235294117652</v>
      </c>
      <c r="O1401" s="7">
        <v>41760</v>
      </c>
      <c r="P1401" s="5">
        <v>5</v>
      </c>
      <c r="Q1401" s="4" t="str">
        <f>TEXT(financials[[#This Row],[Date]],"MMMM")</f>
        <v>May</v>
      </c>
      <c r="R1401" s="5" t="str">
        <f>_xlfn.SWITCH(financials[[#This Row],[Month Name]],"January","Winter","February","Winter","March","Spring","April","Spring","May","Spring","June","Summer","July","Summer","August","Summer","September","Fall","October","Fall","November","Fall","December","Winter")</f>
        <v>Spring</v>
      </c>
      <c r="S1401" s="13" t="s">
        <v>15</v>
      </c>
    </row>
    <row r="1403" spans="2:19" x14ac:dyDescent="0.25">
      <c r="K1403" s="25"/>
    </row>
  </sheetData>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7AB43-FD62-4042-BE8F-46D3482F0FBA}">
  <dimension ref="A1:I154"/>
  <sheetViews>
    <sheetView topLeftCell="B121" zoomScale="93" zoomScaleNormal="93" workbookViewId="0">
      <selection activeCell="K149" sqref="K149"/>
    </sheetView>
  </sheetViews>
  <sheetFormatPr defaultRowHeight="15" x14ac:dyDescent="0.25"/>
  <cols>
    <col min="1" max="1" width="13.7109375" bestFit="1" customWidth="1"/>
    <col min="2" max="2" width="14.85546875" bestFit="1" customWidth="1"/>
    <col min="3" max="4" width="16" bestFit="1" customWidth="1"/>
    <col min="5" max="5" width="14.85546875" bestFit="1" customWidth="1"/>
    <col min="6" max="7" width="16" bestFit="1" customWidth="1"/>
    <col min="8" max="8" width="9.140625" bestFit="1" customWidth="1"/>
    <col min="9" max="9" width="17" customWidth="1"/>
    <col min="10" max="10" width="7.5703125" bestFit="1" customWidth="1"/>
    <col min="11" max="12" width="10.140625" bestFit="1" customWidth="1"/>
    <col min="13" max="14" width="9.140625" bestFit="1" customWidth="1"/>
    <col min="15" max="15" width="10.140625" bestFit="1" customWidth="1"/>
    <col min="16" max="16" width="9.140625" bestFit="1" customWidth="1"/>
    <col min="17" max="19" width="10.140625" bestFit="1" customWidth="1"/>
    <col min="20" max="21" width="9.140625" bestFit="1" customWidth="1"/>
    <col min="22" max="22" width="10.140625" bestFit="1" customWidth="1"/>
    <col min="23" max="23" width="9.140625" bestFit="1" customWidth="1"/>
    <col min="24" max="25" width="10.140625" bestFit="1" customWidth="1"/>
    <col min="26" max="26" width="7.5703125" bestFit="1" customWidth="1"/>
    <col min="27" max="29" width="10.140625" bestFit="1" customWidth="1"/>
    <col min="30" max="31" width="9.140625" bestFit="1" customWidth="1"/>
    <col min="32" max="34" width="10.140625" bestFit="1" customWidth="1"/>
    <col min="35" max="35" width="9.140625" bestFit="1" customWidth="1"/>
    <col min="36" max="36" width="7.5703125" bestFit="1" customWidth="1"/>
    <col min="37" max="38" width="9.140625" bestFit="1" customWidth="1"/>
    <col min="39" max="39" width="10.140625" bestFit="1" customWidth="1"/>
    <col min="40" max="42" width="9.140625" bestFit="1" customWidth="1"/>
    <col min="43" max="45" width="10.140625" bestFit="1" customWidth="1"/>
    <col min="46" max="52" width="9.140625" bestFit="1" customWidth="1"/>
    <col min="53" max="53" width="10.140625" bestFit="1" customWidth="1"/>
    <col min="54" max="54" width="9.140625" bestFit="1" customWidth="1"/>
    <col min="55" max="56" width="10.140625" bestFit="1" customWidth="1"/>
    <col min="57" max="58" width="9.140625" bestFit="1" customWidth="1"/>
    <col min="59" max="63" width="10.140625" bestFit="1" customWidth="1"/>
    <col min="64" max="64" width="9.140625" bestFit="1" customWidth="1"/>
    <col min="65" max="66" width="10.140625" bestFit="1" customWidth="1"/>
    <col min="67" max="67" width="9.140625" bestFit="1" customWidth="1"/>
    <col min="68" max="68" width="10.140625" bestFit="1" customWidth="1"/>
    <col min="69" max="71" width="9.140625" bestFit="1" customWidth="1"/>
    <col min="72" max="72" width="10.140625" bestFit="1" customWidth="1"/>
    <col min="73" max="74" width="9.140625" bestFit="1" customWidth="1"/>
    <col min="75" max="78" width="10.140625" bestFit="1" customWidth="1"/>
    <col min="79" max="80" width="9.140625" bestFit="1" customWidth="1"/>
    <col min="81" max="81" width="10.140625" bestFit="1" customWidth="1"/>
    <col min="82" max="83" width="9.140625" bestFit="1" customWidth="1"/>
    <col min="84" max="87" width="10.140625" bestFit="1" customWidth="1"/>
    <col min="88" max="88" width="9.140625" bestFit="1" customWidth="1"/>
    <col min="89" max="89" width="10.140625" bestFit="1" customWidth="1"/>
    <col min="90" max="90" width="9.140625" bestFit="1" customWidth="1"/>
    <col min="91" max="92" width="10.140625" bestFit="1" customWidth="1"/>
    <col min="93" max="94" width="9.140625" bestFit="1" customWidth="1"/>
    <col min="95" max="96" width="10.140625" bestFit="1" customWidth="1"/>
    <col min="97" max="97" width="9.140625" bestFit="1" customWidth="1"/>
    <col min="98" max="98" width="10.140625" bestFit="1" customWidth="1"/>
    <col min="99" max="100" width="9.140625" bestFit="1" customWidth="1"/>
    <col min="101" max="103" width="10.140625" bestFit="1" customWidth="1"/>
    <col min="104" max="104" width="9.140625" bestFit="1" customWidth="1"/>
    <col min="105" max="105" width="10.140625" bestFit="1" customWidth="1"/>
    <col min="106" max="106" width="9.140625" bestFit="1" customWidth="1"/>
    <col min="107" max="107" width="10.140625" bestFit="1" customWidth="1"/>
    <col min="108" max="108" width="9.140625" bestFit="1" customWidth="1"/>
    <col min="109" max="109" width="10.140625" bestFit="1" customWidth="1"/>
    <col min="110" max="110" width="9.140625" bestFit="1" customWidth="1"/>
    <col min="111" max="112" width="10.140625" bestFit="1" customWidth="1"/>
    <col min="113" max="113" width="9.140625" bestFit="1" customWidth="1"/>
    <col min="114" max="114" width="10.140625" bestFit="1" customWidth="1"/>
    <col min="115" max="115" width="9.140625" bestFit="1" customWidth="1"/>
    <col min="116" max="126" width="10.140625" bestFit="1" customWidth="1"/>
    <col min="127" max="127" width="9.140625" bestFit="1" customWidth="1"/>
    <col min="128" max="128" width="10.140625" bestFit="1" customWidth="1"/>
    <col min="129" max="129" width="9.140625" bestFit="1" customWidth="1"/>
    <col min="130" max="131" width="10.140625" bestFit="1" customWidth="1"/>
    <col min="132" max="133" width="9.140625" bestFit="1" customWidth="1"/>
    <col min="134" max="136" width="10.140625" bestFit="1" customWidth="1"/>
    <col min="137" max="138" width="9.140625" bestFit="1" customWidth="1"/>
    <col min="139" max="139" width="10.140625" bestFit="1" customWidth="1"/>
    <col min="140" max="140" width="9.140625" bestFit="1" customWidth="1"/>
    <col min="141" max="145" width="10.140625" bestFit="1" customWidth="1"/>
    <col min="146" max="146" width="9.140625" bestFit="1" customWidth="1"/>
    <col min="147" max="163" width="10.140625" bestFit="1" customWidth="1"/>
    <col min="164" max="164" width="9.140625" bestFit="1" customWidth="1"/>
    <col min="165" max="170" width="10.140625" bestFit="1" customWidth="1"/>
    <col min="171" max="171" width="9.140625" bestFit="1" customWidth="1"/>
    <col min="172" max="175" width="10.140625" bestFit="1" customWidth="1"/>
    <col min="176" max="177" width="9.140625" bestFit="1" customWidth="1"/>
    <col min="178" max="186" width="10.140625" bestFit="1" customWidth="1"/>
    <col min="187" max="187" width="9.140625" bestFit="1" customWidth="1"/>
    <col min="188" max="191" width="10.140625" bestFit="1" customWidth="1"/>
    <col min="192" max="192" width="11.140625" bestFit="1" customWidth="1"/>
    <col min="193" max="196" width="10.140625" bestFit="1" customWidth="1"/>
    <col min="197" max="197" width="9.140625" bestFit="1" customWidth="1"/>
    <col min="198" max="202" width="10.140625" bestFit="1" customWidth="1"/>
    <col min="203" max="203" width="9.140625" bestFit="1" customWidth="1"/>
    <col min="204" max="206" width="10.140625" bestFit="1" customWidth="1"/>
    <col min="207" max="207" width="11.140625" bestFit="1" customWidth="1"/>
    <col min="208" max="208" width="9.85546875" bestFit="1" customWidth="1"/>
    <col min="209" max="209" width="10.140625" bestFit="1" customWidth="1"/>
    <col min="210" max="210" width="9.140625" bestFit="1" customWidth="1"/>
    <col min="211" max="213" width="10.140625" bestFit="1" customWidth="1"/>
    <col min="214" max="214" width="11.140625" bestFit="1" customWidth="1"/>
    <col min="215" max="217" width="10.140625" bestFit="1" customWidth="1"/>
    <col min="218" max="218" width="9.85546875" bestFit="1" customWidth="1"/>
    <col min="219" max="221" width="10.140625" bestFit="1" customWidth="1"/>
    <col min="222" max="222" width="9.140625" bestFit="1" customWidth="1"/>
    <col min="223" max="223" width="9.85546875" bestFit="1" customWidth="1"/>
    <col min="224" max="228" width="10.140625" bestFit="1" customWidth="1"/>
    <col min="229" max="229" width="9.140625" bestFit="1" customWidth="1"/>
    <col min="230" max="230" width="10.140625" bestFit="1" customWidth="1"/>
    <col min="231" max="231" width="11.140625" bestFit="1" customWidth="1"/>
    <col min="232" max="232" width="10.140625" bestFit="1" customWidth="1"/>
    <col min="233" max="233" width="9.85546875" bestFit="1" customWidth="1"/>
    <col min="234" max="234" width="9.140625" bestFit="1" customWidth="1"/>
    <col min="235" max="235" width="10.140625" bestFit="1" customWidth="1"/>
    <col min="236" max="236" width="9.140625" bestFit="1" customWidth="1"/>
    <col min="237" max="239" width="10.140625" bestFit="1" customWidth="1"/>
    <col min="240" max="240" width="11.140625" bestFit="1" customWidth="1"/>
    <col min="241" max="242" width="10.140625" bestFit="1" customWidth="1"/>
    <col min="243" max="243" width="9.85546875" bestFit="1" customWidth="1"/>
    <col min="244" max="244" width="10.140625" bestFit="1" customWidth="1"/>
    <col min="245" max="245" width="9.85546875" bestFit="1" customWidth="1"/>
    <col min="246" max="246" width="10.140625" bestFit="1" customWidth="1"/>
    <col min="247" max="247" width="11.140625" bestFit="1" customWidth="1"/>
    <col min="248" max="248" width="9.85546875" bestFit="1" customWidth="1"/>
    <col min="249" max="249" width="10.140625" bestFit="1" customWidth="1"/>
    <col min="250" max="250" width="11.140625" bestFit="1" customWidth="1"/>
    <col min="251" max="253" width="10.140625" bestFit="1" customWidth="1"/>
    <col min="254" max="255" width="10.85546875" bestFit="1" customWidth="1"/>
    <col min="256" max="257" width="11.140625" bestFit="1" customWidth="1"/>
    <col min="258" max="258" width="10.140625" bestFit="1" customWidth="1"/>
    <col min="259" max="259" width="10.85546875" bestFit="1" customWidth="1"/>
    <col min="260" max="260" width="10.140625" bestFit="1" customWidth="1"/>
    <col min="261" max="261" width="11.140625" bestFit="1" customWidth="1"/>
    <col min="262" max="262" width="10.140625" bestFit="1" customWidth="1"/>
    <col min="263" max="263" width="10.85546875" bestFit="1" customWidth="1"/>
    <col min="264" max="264" width="10.140625" bestFit="1" customWidth="1"/>
    <col min="265" max="265" width="10.85546875" bestFit="1" customWidth="1"/>
    <col min="266" max="266" width="11.140625" bestFit="1" customWidth="1"/>
    <col min="267" max="267" width="10.85546875" bestFit="1" customWidth="1"/>
    <col min="268" max="269" width="10.140625" bestFit="1" customWidth="1"/>
    <col min="270" max="270" width="10.85546875" bestFit="1" customWidth="1"/>
    <col min="271" max="273" width="10.140625" bestFit="1" customWidth="1"/>
    <col min="274" max="276" width="11.140625" bestFit="1" customWidth="1"/>
    <col min="277" max="277" width="10.140625" bestFit="1" customWidth="1"/>
    <col min="278" max="278" width="10.85546875" bestFit="1" customWidth="1"/>
    <col min="279" max="279" width="10.140625" bestFit="1" customWidth="1"/>
    <col min="280" max="280" width="11.140625" bestFit="1" customWidth="1"/>
    <col min="281" max="282" width="10.85546875" bestFit="1" customWidth="1"/>
    <col min="283" max="283" width="11.140625" bestFit="1" customWidth="1"/>
    <col min="284" max="284" width="12.7109375" bestFit="1" customWidth="1"/>
    <col min="285" max="285" width="10.85546875" bestFit="1" customWidth="1"/>
    <col min="286" max="286" width="11.140625" bestFit="1" customWidth="1"/>
    <col min="287" max="287" width="10.85546875" bestFit="1" customWidth="1"/>
    <col min="288" max="288" width="11.140625" bestFit="1" customWidth="1"/>
    <col min="289" max="289" width="10.85546875" bestFit="1" customWidth="1"/>
    <col min="290" max="290" width="11.140625" bestFit="1" customWidth="1"/>
    <col min="291" max="292" width="10.140625" bestFit="1" customWidth="1"/>
    <col min="293" max="293" width="11.140625" bestFit="1" customWidth="1"/>
    <col min="294" max="294" width="10.85546875" bestFit="1" customWidth="1"/>
    <col min="295" max="297" width="11.140625" bestFit="1" customWidth="1"/>
    <col min="298" max="300" width="10.140625" bestFit="1" customWidth="1"/>
    <col min="301" max="301" width="11.140625" bestFit="1" customWidth="1"/>
    <col min="302" max="302" width="10.85546875" bestFit="1" customWidth="1"/>
    <col min="303" max="304" width="11.140625" bestFit="1" customWidth="1"/>
    <col min="305" max="306" width="10.85546875" bestFit="1" customWidth="1"/>
    <col min="307" max="307" width="10.140625" bestFit="1" customWidth="1"/>
    <col min="308" max="308" width="11.140625" bestFit="1" customWidth="1"/>
    <col min="309" max="309" width="10.140625" bestFit="1" customWidth="1"/>
    <col min="310" max="311" width="11.140625" bestFit="1" customWidth="1"/>
    <col min="312" max="312" width="10.140625" bestFit="1" customWidth="1"/>
    <col min="313" max="313" width="11.140625" bestFit="1" customWidth="1"/>
    <col min="314" max="314" width="10.85546875" bestFit="1" customWidth="1"/>
    <col min="315" max="315" width="11.140625" bestFit="1" customWidth="1"/>
    <col min="316" max="316" width="10.85546875" bestFit="1" customWidth="1"/>
    <col min="317" max="317" width="10.140625" bestFit="1" customWidth="1"/>
    <col min="318" max="320" width="10.85546875" bestFit="1" customWidth="1"/>
    <col min="321" max="323" width="10.140625" bestFit="1" customWidth="1"/>
    <col min="324" max="325" width="11.140625" bestFit="1" customWidth="1"/>
    <col min="326" max="327" width="10.140625" bestFit="1" customWidth="1"/>
    <col min="328" max="328" width="10.85546875" bestFit="1" customWidth="1"/>
    <col min="329" max="329" width="11.140625" bestFit="1" customWidth="1"/>
    <col min="330" max="331" width="10.140625" bestFit="1" customWidth="1"/>
    <col min="332" max="335" width="11.140625" bestFit="1" customWidth="1"/>
    <col min="336" max="337" width="10.140625" bestFit="1" customWidth="1"/>
    <col min="338" max="338" width="11.140625" bestFit="1" customWidth="1"/>
    <col min="339" max="339" width="10.85546875" bestFit="1" customWidth="1"/>
    <col min="340" max="340" width="11.140625" bestFit="1" customWidth="1"/>
    <col min="341" max="341" width="10.85546875" bestFit="1" customWidth="1"/>
    <col min="342" max="343" width="10.140625" bestFit="1" customWidth="1"/>
    <col min="344" max="345" width="11.140625" bestFit="1" customWidth="1"/>
    <col min="346" max="346" width="10.140625" bestFit="1" customWidth="1"/>
    <col min="347" max="347" width="10.85546875" bestFit="1" customWidth="1"/>
    <col min="348" max="348" width="11.140625" bestFit="1" customWidth="1"/>
    <col min="349" max="349" width="10.140625" bestFit="1" customWidth="1"/>
    <col min="350" max="350" width="11.140625" bestFit="1" customWidth="1"/>
    <col min="351" max="351" width="10.85546875" bestFit="1" customWidth="1"/>
    <col min="352" max="352" width="11.140625" bestFit="1" customWidth="1"/>
    <col min="353" max="353" width="10.140625" bestFit="1" customWidth="1"/>
    <col min="354" max="355" width="11.140625" bestFit="1" customWidth="1"/>
    <col min="356" max="356" width="10.140625" bestFit="1" customWidth="1"/>
    <col min="357" max="357" width="11.140625" bestFit="1" customWidth="1"/>
    <col min="358" max="359" width="10.140625" bestFit="1" customWidth="1"/>
    <col min="360" max="365" width="11.140625" bestFit="1" customWidth="1"/>
    <col min="366" max="366" width="10.140625" bestFit="1" customWidth="1"/>
    <col min="367" max="371" width="11.140625" bestFit="1" customWidth="1"/>
    <col min="372" max="372" width="10.140625" bestFit="1" customWidth="1"/>
    <col min="373" max="382" width="11.140625" bestFit="1" customWidth="1"/>
    <col min="383" max="383" width="13.85546875" bestFit="1" customWidth="1"/>
    <col min="384" max="514" width="11.42578125" bestFit="1" customWidth="1"/>
    <col min="515" max="515" width="13" bestFit="1" customWidth="1"/>
    <col min="516" max="516" width="14.140625" bestFit="1" customWidth="1"/>
  </cols>
  <sheetData>
    <row r="1" spans="1:8" ht="15.75" x14ac:dyDescent="0.25">
      <c r="A1" s="27" t="s">
        <v>38</v>
      </c>
      <c r="B1" s="27"/>
      <c r="C1" s="27"/>
      <c r="D1" s="27"/>
      <c r="E1" s="27"/>
      <c r="F1" s="27"/>
      <c r="G1" s="27"/>
      <c r="H1" s="27"/>
    </row>
    <row r="3" spans="1:8" x14ac:dyDescent="0.25">
      <c r="A3" s="15" t="s">
        <v>6</v>
      </c>
      <c r="B3" t="s">
        <v>48</v>
      </c>
      <c r="C3" t="s">
        <v>52</v>
      </c>
      <c r="D3" t="s">
        <v>59</v>
      </c>
    </row>
    <row r="4" spans="1:8" x14ac:dyDescent="0.25">
      <c r="A4" s="16" t="s">
        <v>10</v>
      </c>
      <c r="B4" s="12">
        <v>78837150.780000016</v>
      </c>
      <c r="C4" s="12">
        <v>5956906.2200000053</v>
      </c>
      <c r="D4" s="21">
        <v>0.13234579808442903</v>
      </c>
    </row>
    <row r="5" spans="1:8" x14ac:dyDescent="0.25">
      <c r="A5" s="16" t="s">
        <v>7</v>
      </c>
      <c r="B5" s="12">
        <v>68184489</v>
      </c>
      <c r="C5" s="12">
        <v>5478711</v>
      </c>
      <c r="D5" s="21">
        <v>0.12445352383069669</v>
      </c>
    </row>
    <row r="6" spans="1:8" x14ac:dyDescent="0.25">
      <c r="A6" s="16" t="s">
        <v>9</v>
      </c>
      <c r="B6" s="12">
        <v>31124263.75</v>
      </c>
      <c r="C6" s="12">
        <v>2173486.25</v>
      </c>
      <c r="D6" s="21">
        <v>0.1431997269363908</v>
      </c>
    </row>
    <row r="7" spans="1:8" x14ac:dyDescent="0.25">
      <c r="A7" s="16" t="s">
        <v>8</v>
      </c>
      <c r="B7" s="12">
        <v>3671279.2499999986</v>
      </c>
      <c r="C7" s="12">
        <v>310620.75</v>
      </c>
      <c r="D7" s="21">
        <v>0.11819169356844314</v>
      </c>
    </row>
    <row r="8" spans="1:8" x14ac:dyDescent="0.25">
      <c r="A8" s="16" t="s">
        <v>11</v>
      </c>
      <c r="B8" s="12">
        <v>2805006.7199999993</v>
      </c>
      <c r="C8" s="12">
        <v>199709.27999999991</v>
      </c>
      <c r="D8" s="21">
        <v>0.14045450066216256</v>
      </c>
    </row>
    <row r="9" spans="1:8" x14ac:dyDescent="0.25">
      <c r="A9" s="16" t="s">
        <v>40</v>
      </c>
      <c r="B9" s="12">
        <v>184622189.5</v>
      </c>
      <c r="C9" s="12">
        <v>14119433.500000006</v>
      </c>
      <c r="D9" s="21">
        <v>0.13075750489564608</v>
      </c>
      <c r="E9" s="21"/>
    </row>
    <row r="12" spans="1:8" x14ac:dyDescent="0.25">
      <c r="A12" s="16" t="s">
        <v>10</v>
      </c>
      <c r="B12" s="12">
        <v>105008521.3399999</v>
      </c>
      <c r="C12" s="20" t="s">
        <v>6</v>
      </c>
      <c r="D12" s="20" t="s">
        <v>59</v>
      </c>
    </row>
    <row r="13" spans="1:8" x14ac:dyDescent="0.25">
      <c r="A13" s="16" t="s">
        <v>7</v>
      </c>
      <c r="B13" s="12">
        <v>84855837</v>
      </c>
      <c r="C13" s="16" t="s">
        <v>10</v>
      </c>
      <c r="D13" s="21">
        <v>0.13234579808442903</v>
      </c>
    </row>
    <row r="14" spans="1:8" x14ac:dyDescent="0.25">
      <c r="A14" s="16" t="s">
        <v>9</v>
      </c>
      <c r="B14" s="12">
        <v>39223388.75</v>
      </c>
      <c r="C14" s="16" t="s">
        <v>7</v>
      </c>
      <c r="D14" s="21">
        <v>0.12445352383069669</v>
      </c>
    </row>
    <row r="15" spans="1:8" x14ac:dyDescent="0.25">
      <c r="A15" s="16" t="s">
        <v>8</v>
      </c>
      <c r="B15" s="12">
        <v>4763766.1499999985</v>
      </c>
      <c r="C15" s="16" t="s">
        <v>9</v>
      </c>
      <c r="D15" s="21">
        <v>0.116561249576964</v>
      </c>
    </row>
    <row r="16" spans="1:8" x14ac:dyDescent="0.25">
      <c r="A16" s="16" t="s">
        <v>11</v>
      </c>
      <c r="B16" s="12">
        <v>3601187.2799999989</v>
      </c>
      <c r="C16" s="16" t="s">
        <v>8</v>
      </c>
      <c r="D16" s="21">
        <v>0.108668975323232</v>
      </c>
    </row>
    <row r="17" spans="1:8" x14ac:dyDescent="0.25">
      <c r="C17" s="16" t="s">
        <v>11</v>
      </c>
      <c r="D17" s="21">
        <v>0.1007767010695</v>
      </c>
    </row>
    <row r="23" spans="1:8" ht="15.75" x14ac:dyDescent="0.25">
      <c r="A23" s="27" t="s">
        <v>41</v>
      </c>
      <c r="B23" s="27"/>
      <c r="C23" s="27"/>
      <c r="D23" s="27"/>
      <c r="E23" s="27"/>
      <c r="F23" s="27"/>
      <c r="G23" s="27"/>
      <c r="H23" s="27"/>
    </row>
    <row r="24" spans="1:8" x14ac:dyDescent="0.25">
      <c r="A24" s="15" t="s">
        <v>24</v>
      </c>
      <c r="B24" t="s">
        <v>53</v>
      </c>
    </row>
    <row r="25" spans="1:8" x14ac:dyDescent="0.25">
      <c r="A25" s="16" t="s">
        <v>20</v>
      </c>
      <c r="B25" s="12">
        <v>4629705.7000000011</v>
      </c>
    </row>
    <row r="26" spans="1:8" x14ac:dyDescent="0.25">
      <c r="A26" s="16" t="s">
        <v>17</v>
      </c>
      <c r="B26" s="12">
        <v>4885939.67</v>
      </c>
    </row>
    <row r="27" spans="1:8" x14ac:dyDescent="0.25">
      <c r="A27" s="16" t="s">
        <v>19</v>
      </c>
      <c r="B27" s="12">
        <v>5124338.7000000011</v>
      </c>
    </row>
    <row r="28" spans="1:8" x14ac:dyDescent="0.25">
      <c r="A28" s="16" t="s">
        <v>16</v>
      </c>
      <c r="B28" s="12">
        <v>5451114.2100000028</v>
      </c>
    </row>
    <row r="29" spans="1:8" x14ac:dyDescent="0.25">
      <c r="A29" s="16" t="s">
        <v>18</v>
      </c>
      <c r="B29" s="12">
        <v>5939377.219999996</v>
      </c>
    </row>
    <row r="30" spans="1:8" x14ac:dyDescent="0.25">
      <c r="A30" s="16" t="s">
        <v>40</v>
      </c>
      <c r="B30" s="12">
        <v>26030475.5</v>
      </c>
    </row>
    <row r="32" spans="1:8" x14ac:dyDescent="0.25">
      <c r="A32" s="16"/>
      <c r="B32" s="12"/>
      <c r="C32" s="12"/>
    </row>
    <row r="33" spans="1:9" x14ac:dyDescent="0.25">
      <c r="A33" s="16"/>
      <c r="B33" s="12"/>
      <c r="C33" s="12"/>
    </row>
    <row r="34" spans="1:9" x14ac:dyDescent="0.25">
      <c r="A34" s="16"/>
      <c r="B34" s="12"/>
      <c r="C34" s="12"/>
    </row>
    <row r="35" spans="1:9" x14ac:dyDescent="0.25">
      <c r="A35" s="16"/>
      <c r="B35" s="12"/>
      <c r="C35" s="12"/>
    </row>
    <row r="36" spans="1:9" x14ac:dyDescent="0.25">
      <c r="A36" s="16"/>
      <c r="B36" s="12"/>
      <c r="C36" s="12"/>
    </row>
    <row r="39" spans="1:9" ht="15.75" x14ac:dyDescent="0.25">
      <c r="A39" s="27" t="s">
        <v>42</v>
      </c>
      <c r="B39" s="27"/>
      <c r="C39" s="27"/>
      <c r="D39" s="27"/>
      <c r="E39" s="27"/>
      <c r="F39" s="27"/>
      <c r="G39" s="27"/>
      <c r="H39" s="27"/>
    </row>
    <row r="46" spans="1:9" x14ac:dyDescent="0.25">
      <c r="H46" t="s">
        <v>43</v>
      </c>
      <c r="I46" t="s">
        <v>62</v>
      </c>
    </row>
    <row r="47" spans="1:9" x14ac:dyDescent="0.25">
      <c r="H47" t="s">
        <v>47</v>
      </c>
      <c r="I47" s="24">
        <v>51808161.93999999</v>
      </c>
    </row>
    <row r="48" spans="1:9" x14ac:dyDescent="0.25">
      <c r="A48" s="15" t="s">
        <v>25</v>
      </c>
      <c r="B48" t="s">
        <v>58</v>
      </c>
      <c r="H48" t="s">
        <v>45</v>
      </c>
      <c r="I48" s="24">
        <v>37523691.999999985</v>
      </c>
    </row>
    <row r="49" spans="1:9" x14ac:dyDescent="0.25">
      <c r="H49" t="s">
        <v>46</v>
      </c>
      <c r="I49" s="24">
        <v>46972872.839999996</v>
      </c>
    </row>
    <row r="50" spans="1:9" x14ac:dyDescent="0.25">
      <c r="A50" s="15" t="s">
        <v>39</v>
      </c>
      <c r="B50" t="s">
        <v>48</v>
      </c>
      <c r="H50" t="s">
        <v>44</v>
      </c>
      <c r="I50" s="24">
        <v>48317462.720000006</v>
      </c>
    </row>
    <row r="51" spans="1:9" x14ac:dyDescent="0.25">
      <c r="A51" s="16" t="s">
        <v>15</v>
      </c>
      <c r="B51" s="12">
        <v>184622189.5</v>
      </c>
    </row>
    <row r="52" spans="1:9" x14ac:dyDescent="0.25">
      <c r="A52" s="18" t="s">
        <v>44</v>
      </c>
      <c r="B52" s="12">
        <v>48317462.720000006</v>
      </c>
    </row>
    <row r="53" spans="1:9" x14ac:dyDescent="0.25">
      <c r="A53" s="18" t="s">
        <v>45</v>
      </c>
      <c r="B53" s="12">
        <v>37523691.999999985</v>
      </c>
    </row>
    <row r="54" spans="1:9" x14ac:dyDescent="0.25">
      <c r="A54" s="18" t="s">
        <v>46</v>
      </c>
      <c r="B54" s="12">
        <v>46972872.839999996</v>
      </c>
    </row>
    <row r="55" spans="1:9" x14ac:dyDescent="0.25">
      <c r="A55" s="18" t="s">
        <v>47</v>
      </c>
      <c r="B55" s="12">
        <v>51808161.93999999</v>
      </c>
    </row>
    <row r="56" spans="1:9" x14ac:dyDescent="0.25">
      <c r="A56" s="16" t="s">
        <v>40</v>
      </c>
      <c r="B56" s="12">
        <v>184622189.5</v>
      </c>
    </row>
    <row r="63" spans="1:9" x14ac:dyDescent="0.25">
      <c r="A63" s="16"/>
      <c r="B63" s="12"/>
    </row>
    <row r="64" spans="1:9" ht="15.75" x14ac:dyDescent="0.25">
      <c r="A64" s="27" t="s">
        <v>49</v>
      </c>
      <c r="B64" s="27"/>
      <c r="C64" s="27"/>
      <c r="D64" s="27"/>
      <c r="E64" s="27"/>
      <c r="F64" s="27"/>
      <c r="G64" s="27"/>
      <c r="H64" s="27"/>
    </row>
    <row r="66" spans="1:8" x14ac:dyDescent="0.25">
      <c r="A66" s="15" t="s">
        <v>25</v>
      </c>
      <c r="B66" t="s">
        <v>56</v>
      </c>
      <c r="C66" t="s">
        <v>61</v>
      </c>
      <c r="D66" t="s">
        <v>54</v>
      </c>
    </row>
    <row r="67" spans="1:8" x14ac:dyDescent="0.25">
      <c r="A67" s="16" t="s">
        <v>28</v>
      </c>
      <c r="B67" s="12">
        <v>54192793.719999984</v>
      </c>
      <c r="C67" s="12">
        <v>46797624</v>
      </c>
      <c r="D67" s="21">
        <v>0.13646038914710523</v>
      </c>
    </row>
    <row r="68" spans="1:8" x14ac:dyDescent="0.25">
      <c r="A68" s="16" t="s">
        <v>30</v>
      </c>
      <c r="B68" s="12">
        <v>30220987.579999994</v>
      </c>
      <c r="C68" s="12">
        <v>25908142</v>
      </c>
      <c r="D68" s="21">
        <v>0.14271027935745578</v>
      </c>
    </row>
    <row r="69" spans="1:8" x14ac:dyDescent="0.25">
      <c r="A69" s="16" t="s">
        <v>31</v>
      </c>
      <c r="B69" s="12">
        <v>28455967.060000002</v>
      </c>
      <c r="C69" s="12">
        <v>24391658</v>
      </c>
      <c r="D69" s="21">
        <v>0.14282800691434311</v>
      </c>
    </row>
    <row r="70" spans="1:8" x14ac:dyDescent="0.25">
      <c r="A70" s="16" t="s">
        <v>26</v>
      </c>
      <c r="B70" s="12">
        <v>24816884.050000001</v>
      </c>
      <c r="C70" s="12">
        <v>21240812</v>
      </c>
      <c r="D70" s="21">
        <v>0.14409835025199305</v>
      </c>
    </row>
    <row r="71" spans="1:8" x14ac:dyDescent="0.25">
      <c r="A71" s="16" t="s">
        <v>29</v>
      </c>
      <c r="B71" s="12">
        <v>24105519.409999996</v>
      </c>
      <c r="C71" s="12">
        <v>20737434</v>
      </c>
      <c r="D71" s="21">
        <v>0.13972258189976089</v>
      </c>
    </row>
    <row r="72" spans="1:8" x14ac:dyDescent="0.25">
      <c r="A72" s="16" t="s">
        <v>27</v>
      </c>
      <c r="B72" s="12">
        <v>22830037.68</v>
      </c>
      <c r="C72" s="12">
        <v>19516044</v>
      </c>
      <c r="D72" s="21">
        <v>0.14515936094591669</v>
      </c>
    </row>
    <row r="73" spans="1:8" x14ac:dyDescent="0.25">
      <c r="A73" s="16" t="s">
        <v>40</v>
      </c>
      <c r="B73" s="12">
        <v>184622189.49999994</v>
      </c>
      <c r="C73" s="12">
        <v>158591714</v>
      </c>
      <c r="D73" s="21">
        <v>0.14099321197791354</v>
      </c>
    </row>
    <row r="76" spans="1:8" ht="15.75" x14ac:dyDescent="0.25">
      <c r="A76" s="27" t="s">
        <v>50</v>
      </c>
      <c r="B76" s="27"/>
      <c r="C76" s="27"/>
      <c r="D76" s="27"/>
      <c r="E76" s="27"/>
      <c r="F76" s="27"/>
      <c r="G76" s="27"/>
      <c r="H76" s="27"/>
    </row>
    <row r="78" spans="1:8" x14ac:dyDescent="0.25">
      <c r="A78" s="15" t="s">
        <v>48</v>
      </c>
      <c r="B78" s="15" t="s">
        <v>51</v>
      </c>
    </row>
    <row r="79" spans="1:8" x14ac:dyDescent="0.25">
      <c r="A79" s="15" t="s">
        <v>39</v>
      </c>
      <c r="B79" t="s">
        <v>36</v>
      </c>
      <c r="C79" t="s">
        <v>35</v>
      </c>
      <c r="D79" t="s">
        <v>34</v>
      </c>
      <c r="E79" t="s">
        <v>33</v>
      </c>
      <c r="F79" t="s">
        <v>40</v>
      </c>
    </row>
    <row r="80" spans="1:8" x14ac:dyDescent="0.25">
      <c r="A80" s="16" t="s">
        <v>10</v>
      </c>
      <c r="B80" s="12">
        <v>25466243.99000001</v>
      </c>
      <c r="C80" s="12">
        <v>22699790.799999993</v>
      </c>
      <c r="D80" s="12">
        <v>24674059.990000002</v>
      </c>
      <c r="E80" s="12">
        <v>5997056</v>
      </c>
      <c r="F80" s="12">
        <v>78837150.780000001</v>
      </c>
    </row>
    <row r="81" spans="1:6" x14ac:dyDescent="0.25">
      <c r="A81" s="16" t="s">
        <v>7</v>
      </c>
      <c r="B81" s="12">
        <v>18699492</v>
      </c>
      <c r="C81" s="12">
        <v>27272958</v>
      </c>
      <c r="D81" s="12">
        <v>19146039</v>
      </c>
      <c r="E81" s="12">
        <v>3066000</v>
      </c>
      <c r="F81" s="12">
        <v>68184489</v>
      </c>
    </row>
    <row r="82" spans="1:6" x14ac:dyDescent="0.25">
      <c r="A82" s="16" t="s">
        <v>9</v>
      </c>
      <c r="B82" s="12">
        <v>9173005</v>
      </c>
      <c r="C82" s="12">
        <v>8453347.5</v>
      </c>
      <c r="D82" s="12">
        <v>10620411.25</v>
      </c>
      <c r="E82" s="12">
        <v>2877500</v>
      </c>
      <c r="F82" s="12">
        <v>31124263.75</v>
      </c>
    </row>
    <row r="83" spans="1:6" x14ac:dyDescent="0.25">
      <c r="A83" s="16" t="s">
        <v>8</v>
      </c>
      <c r="B83" s="12">
        <v>1419114.2999999998</v>
      </c>
      <c r="C83" s="12">
        <v>1301610.45</v>
      </c>
      <c r="D83" s="12">
        <v>450484.50000000006</v>
      </c>
      <c r="E83" s="12">
        <v>500070</v>
      </c>
      <c r="F83" s="12">
        <v>3671279.25</v>
      </c>
    </row>
    <row r="84" spans="1:6" x14ac:dyDescent="0.25">
      <c r="A84" s="16" t="s">
        <v>11</v>
      </c>
      <c r="B84" s="12">
        <v>878544.60000000009</v>
      </c>
      <c r="C84" s="12">
        <v>809231.5199999999</v>
      </c>
      <c r="D84" s="12">
        <v>695166.59999999986</v>
      </c>
      <c r="E84" s="12">
        <v>422064</v>
      </c>
      <c r="F84" s="12">
        <v>2805006.7199999997</v>
      </c>
    </row>
    <row r="85" spans="1:6" x14ac:dyDescent="0.25">
      <c r="A85" s="16" t="s">
        <v>40</v>
      </c>
      <c r="B85" s="12">
        <v>55636399.890000008</v>
      </c>
      <c r="C85" s="12">
        <v>60536938.269999996</v>
      </c>
      <c r="D85" s="12">
        <v>55586161.340000004</v>
      </c>
      <c r="E85" s="12">
        <v>12862690</v>
      </c>
      <c r="F85" s="12">
        <v>184622189.5</v>
      </c>
    </row>
    <row r="98" spans="1:8" ht="15.75" x14ac:dyDescent="0.25">
      <c r="A98" s="17"/>
      <c r="B98" s="17"/>
      <c r="C98" s="17"/>
      <c r="D98" s="17"/>
      <c r="E98" s="17"/>
      <c r="F98" s="17"/>
      <c r="G98" s="17"/>
      <c r="H98" s="17"/>
    </row>
    <row r="100" spans="1:8" x14ac:dyDescent="0.25">
      <c r="B100" s="22"/>
    </row>
    <row r="101" spans="1:8" x14ac:dyDescent="0.25">
      <c r="B101" s="12"/>
    </row>
    <row r="102" spans="1:8" x14ac:dyDescent="0.25">
      <c r="B102" s="12"/>
    </row>
    <row r="103" spans="1:8" x14ac:dyDescent="0.25">
      <c r="B103" s="12"/>
    </row>
    <row r="104" spans="1:8" x14ac:dyDescent="0.25">
      <c r="B104" s="21"/>
    </row>
    <row r="108" spans="1:8" x14ac:dyDescent="0.25">
      <c r="A108" s="15" t="s">
        <v>25</v>
      </c>
      <c r="B108" t="s">
        <v>55</v>
      </c>
      <c r="C108" t="s">
        <v>63</v>
      </c>
      <c r="D108" t="s">
        <v>56</v>
      </c>
      <c r="E108" t="s">
        <v>57</v>
      </c>
    </row>
    <row r="109" spans="1:8" x14ac:dyDescent="0.25">
      <c r="A109" s="16" t="s">
        <v>28</v>
      </c>
      <c r="B109" s="22">
        <v>511985</v>
      </c>
      <c r="C109" s="12">
        <v>46797624</v>
      </c>
      <c r="D109" s="12">
        <v>54192793.719999984</v>
      </c>
      <c r="E109" s="12">
        <v>7395169.7199999988</v>
      </c>
    </row>
    <row r="110" spans="1:8" x14ac:dyDescent="0.25">
      <c r="A110" s="16" t="s">
        <v>30</v>
      </c>
      <c r="B110" s="22">
        <v>254398</v>
      </c>
      <c r="C110" s="12">
        <v>25908142</v>
      </c>
      <c r="D110" s="12">
        <v>30220987.579999994</v>
      </c>
      <c r="E110" s="12">
        <v>4312845.580000001</v>
      </c>
    </row>
    <row r="111" spans="1:8" x14ac:dyDescent="0.25">
      <c r="A111" s="16" t="s">
        <v>31</v>
      </c>
      <c r="B111" s="22">
        <v>243254</v>
      </c>
      <c r="C111" s="12">
        <v>24391658</v>
      </c>
      <c r="D111" s="12">
        <v>28455967.060000002</v>
      </c>
      <c r="E111" s="12">
        <v>4064309.06</v>
      </c>
    </row>
    <row r="112" spans="1:8" x14ac:dyDescent="0.25">
      <c r="A112" s="16" t="s">
        <v>26</v>
      </c>
      <c r="B112" s="22">
        <v>230884</v>
      </c>
      <c r="C112" s="12">
        <v>21240812</v>
      </c>
      <c r="D112" s="12">
        <v>24816884.050000001</v>
      </c>
      <c r="E112" s="12">
        <v>3576072.0500000003</v>
      </c>
    </row>
    <row r="113" spans="1:5" x14ac:dyDescent="0.25">
      <c r="A113" s="16" t="s">
        <v>29</v>
      </c>
      <c r="B113" s="22">
        <v>245907</v>
      </c>
      <c r="C113" s="12">
        <v>20737434</v>
      </c>
      <c r="D113" s="12">
        <v>24105519.409999996</v>
      </c>
      <c r="E113" s="12">
        <v>3368085.41</v>
      </c>
    </row>
    <row r="114" spans="1:5" x14ac:dyDescent="0.25">
      <c r="A114" s="16" t="s">
        <v>27</v>
      </c>
      <c r="B114" s="22">
        <v>235836</v>
      </c>
      <c r="C114" s="12">
        <v>19516044</v>
      </c>
      <c r="D114" s="12">
        <v>22830037.68</v>
      </c>
      <c r="E114" s="12">
        <v>3313993.6799999983</v>
      </c>
    </row>
    <row r="115" spans="1:5" x14ac:dyDescent="0.25">
      <c r="A115" s="16" t="s">
        <v>40</v>
      </c>
      <c r="B115" s="22">
        <v>1722264</v>
      </c>
      <c r="C115" s="12">
        <v>158591714</v>
      </c>
      <c r="D115" s="12">
        <v>184622189.49999994</v>
      </c>
      <c r="E115" s="12">
        <v>26030475.5</v>
      </c>
    </row>
    <row r="118" spans="1:5" x14ac:dyDescent="0.25">
      <c r="A118" s="15" t="s">
        <v>39</v>
      </c>
      <c r="B118" t="s">
        <v>53</v>
      </c>
      <c r="C118" t="s">
        <v>60</v>
      </c>
    </row>
    <row r="119" spans="1:5" x14ac:dyDescent="0.25">
      <c r="A119" s="16" t="s">
        <v>28</v>
      </c>
      <c r="B119" s="12">
        <v>7395169.7199999988</v>
      </c>
      <c r="C119" t="str">
        <f>"$"&amp;ROUND(GETPIVOTDATA("Profit",$A$118,"Product","Paseo")/1000000,2)&amp;"M"</f>
        <v>$7.4M</v>
      </c>
    </row>
    <row r="120" spans="1:5" x14ac:dyDescent="0.25">
      <c r="A120" s="16" t="s">
        <v>30</v>
      </c>
      <c r="B120" s="12">
        <v>4312845.580000001</v>
      </c>
      <c r="C120" t="str">
        <f>"$"&amp;ROUND(GETPIVOTDATA("Profit",$A$120,"Product","VTT")/1000000,2)&amp;"M"</f>
        <v>$4.31M</v>
      </c>
    </row>
    <row r="121" spans="1:5" x14ac:dyDescent="0.25">
      <c r="A121" s="16" t="s">
        <v>31</v>
      </c>
      <c r="B121" s="12">
        <v>4064309.06</v>
      </c>
      <c r="C121" t="str">
        <f>"$"&amp;ROUND(GETPIVOTDATA("Profit",$A$121,"Product","Amarilla")/1000000,2)&amp;"M"</f>
        <v>$4.06M</v>
      </c>
    </row>
    <row r="122" spans="1:5" x14ac:dyDescent="0.25">
      <c r="A122" s="16" t="s">
        <v>26</v>
      </c>
      <c r="B122" s="12">
        <v>3576072.0500000003</v>
      </c>
      <c r="C122" t="str">
        <f>"$"&amp;ROUND(GETPIVOTDATA("Profit",$A$122,"Product","Velo")/1000000,2)&amp;"M"</f>
        <v>$3.37M</v>
      </c>
    </row>
    <row r="123" spans="1:5" x14ac:dyDescent="0.25">
      <c r="A123" s="16" t="s">
        <v>29</v>
      </c>
      <c r="B123" s="12">
        <v>3368085.41</v>
      </c>
      <c r="C123" t="str">
        <f>"$"&amp;ROUND(GETPIVOTDATA("Profit",$A$123,"Product","Montana")/1000000,2)&amp;"M"</f>
        <v>$3.31M</v>
      </c>
    </row>
    <row r="124" spans="1:5" x14ac:dyDescent="0.25">
      <c r="A124" s="16" t="s">
        <v>27</v>
      </c>
      <c r="B124" s="12">
        <v>3313993.6799999983</v>
      </c>
      <c r="C124" t="str">
        <f>"$"&amp;ROUND(GETPIVOTDATA("Profit",$A$124,"Product","Carretera")/1000000,2)&amp;"M"</f>
        <v>$3.58M</v>
      </c>
    </row>
    <row r="125" spans="1:5" x14ac:dyDescent="0.25">
      <c r="A125" s="16" t="s">
        <v>40</v>
      </c>
      <c r="B125" s="12">
        <v>26030475.5</v>
      </c>
    </row>
    <row r="129" spans="1:2" x14ac:dyDescent="0.25">
      <c r="A129" s="15" t="s">
        <v>39</v>
      </c>
      <c r="B129" t="s">
        <v>52</v>
      </c>
    </row>
    <row r="130" spans="1:2" x14ac:dyDescent="0.25">
      <c r="A130" s="16" t="s">
        <v>28</v>
      </c>
      <c r="B130" s="12">
        <v>4137792.2799999993</v>
      </c>
    </row>
    <row r="131" spans="1:2" x14ac:dyDescent="0.25">
      <c r="A131" s="16" t="s">
        <v>31</v>
      </c>
      <c r="B131" s="12">
        <v>2201121.9400000004</v>
      </c>
    </row>
    <row r="132" spans="1:2" x14ac:dyDescent="0.25">
      <c r="A132" s="16" t="s">
        <v>30</v>
      </c>
      <c r="B132" s="12">
        <v>2058783.4199999992</v>
      </c>
    </row>
    <row r="133" spans="1:2" x14ac:dyDescent="0.25">
      <c r="A133" s="16" t="s">
        <v>26</v>
      </c>
      <c r="B133" s="12">
        <v>1945912.9499999995</v>
      </c>
    </row>
    <row r="134" spans="1:2" x14ac:dyDescent="0.25">
      <c r="A134" s="16" t="s">
        <v>29</v>
      </c>
      <c r="B134" s="12">
        <v>1932159.5900000003</v>
      </c>
    </row>
    <row r="135" spans="1:2" x14ac:dyDescent="0.25">
      <c r="A135" s="16" t="s">
        <v>27</v>
      </c>
      <c r="B135" s="12">
        <v>1843663.3200000003</v>
      </c>
    </row>
    <row r="136" spans="1:2" x14ac:dyDescent="0.25">
      <c r="A136" s="16" t="s">
        <v>40</v>
      </c>
      <c r="B136" s="12">
        <v>14119433.499999998</v>
      </c>
    </row>
    <row r="147" spans="1:2" x14ac:dyDescent="0.25">
      <c r="A147" s="15" t="s">
        <v>39</v>
      </c>
      <c r="B147" t="s">
        <v>65</v>
      </c>
    </row>
    <row r="148" spans="1:2" x14ac:dyDescent="0.25">
      <c r="A148" s="16" t="s">
        <v>31</v>
      </c>
      <c r="B148" s="11">
        <v>54.505942115720465</v>
      </c>
    </row>
    <row r="149" spans="1:2" x14ac:dyDescent="0.25">
      <c r="A149" s="16" t="s">
        <v>26</v>
      </c>
      <c r="B149" s="11">
        <v>54.912802488193627</v>
      </c>
    </row>
    <row r="150" spans="1:2" x14ac:dyDescent="0.25">
      <c r="A150" s="16" t="s">
        <v>27</v>
      </c>
      <c r="B150" s="11">
        <v>50.609509727674492</v>
      </c>
    </row>
    <row r="151" spans="1:2" x14ac:dyDescent="0.25">
      <c r="A151" s="16" t="s">
        <v>28</v>
      </c>
      <c r="B151" s="11">
        <v>115.34517889246858</v>
      </c>
    </row>
    <row r="152" spans="1:2" x14ac:dyDescent="0.25">
      <c r="A152" s="16" t="s">
        <v>29</v>
      </c>
      <c r="B152" s="11">
        <v>57.739142548071712</v>
      </c>
    </row>
    <row r="153" spans="1:2" x14ac:dyDescent="0.25">
      <c r="A153" s="16" t="s">
        <v>30</v>
      </c>
      <c r="B153" s="11">
        <v>57.500810195878074</v>
      </c>
    </row>
    <row r="154" spans="1:2" x14ac:dyDescent="0.25">
      <c r="A154" s="16" t="s">
        <v>40</v>
      </c>
      <c r="B154" s="11">
        <v>390.61338596800692</v>
      </c>
    </row>
  </sheetData>
  <mergeCells count="5">
    <mergeCell ref="A76:H76"/>
    <mergeCell ref="A1:H1"/>
    <mergeCell ref="A23:H23"/>
    <mergeCell ref="A39:H39"/>
    <mergeCell ref="A64:H64"/>
  </mergeCells>
  <pageMargins left="0.7" right="0.7" top="0.75" bottom="0.75" header="0.3" footer="0.3"/>
  <pageSetup orientation="portrait" r:id="rId10"/>
  <drawing r:id="rId11"/>
  <extLst>
    <ext xmlns:x15="http://schemas.microsoft.com/office/spreadsheetml/2010/11/main" uri="{3A4CF648-6AED-40f4-86FF-DC5316D8AED3}">
      <x14:slicerList xmlns:x14="http://schemas.microsoft.com/office/spreadsheetml/2009/9/main">
        <x14:slicer r:id="rId12"/>
      </x14:slicerList>
    </ext>
    <ext xmlns:x15="http://schemas.microsoft.com/office/spreadsheetml/2010/11/main" uri="{7E03D99C-DC04-49d9-9315-930204A7B6E9}">
      <x15:timelineRefs>
        <x15:timelineRef r:id="rId1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s " > < C u s t o m C o n t e n t > < ! [ C D A T A [ < L i n k e d T a b l e s   x m l n s : x s d = " h t t p : / / w w w . w 3 . o r g / 2 0 0 1 / X M L S c h e m a "   x m l n s : x s i = " h t t p : / / w w w . w 3 . o r g / 2 0 0 1 / X M L S c h e m a - i n s t a n c e " > < L i n k e d T a b l e L i s t > < L i n k e d T a b l e I n f o > < E x c e l T a b l e N a m e > T a b l e 1 < / E x c e l T a b l e N a m e > < G e m i n i T a b l e I d > T a b l e 1 - 2 e 2 d f 1 7 8 - c a b d - 4 a f 5 - 8 5 5 a - 6 e 2 e 3 9 3 9 5 8 4 b < / G e m i n i T a b l e I d > < L i n k e d C o l u m n L i s t   / > < U p d a t e N e e d e d > t r u e < / U p d a t e N e e d e d > < R o w C o u n t > 0 < / R o w C o u n t > < / L i n k e d T a b l e I n f o > < / L i n k e d T a b l e L i s t > < / L i n k e d T a b l e s > ] ] > < / C u s t o m C o n t e n t > < / G e m i n i > 
</file>

<file path=customXml/item10.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x m l n s = " h t t p : / / s c h e m a s . m i c r o s o f t . c o m / D a t a M a s h u p " > A A A A A D c E A A B Q S w M E F A A C A A g A 6 1 X a W I 0 f 8 3 i m A A A A 9 w A A A B I A H A B D b 2 5 m a W c v U G F j a 2 F n Z S 5 4 b W w g o h g A K K A U A A A A A A A A A A A A A A A A A A A A A A A A A A A A h Y 8 x D o I w G I W v Q r r T F i R E y E 8 Z H F z E m J g Y 1 6 Z W a I R i a L H c z c E j e Q U x i r o 5 v u 9 9 w 3 v 3 6 w 3 y o a m 9 i + y M a n W G A k y R J 7 V o D 0 q X G e r t 0 Z + j n M G G i x M v p T f K 2 q S D O W S o s v a c E u K c w 2 6 G 2 6 4 k I a U B 2 R e r r a h k w 9 F H V v 9 l X 2 l j u R Y S M d i 9 x r A Q J z E O k j i K M A U y U S i U / h r h O P j Z / k B Y 9 L X t O 8 m k 9 t d L I F M E 8 j 7 B H l B L A w Q U A A I A C A D r V d p 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6 1 X a W K u W H G U v A Q A A j A I A A B M A H A B G b 3 J t d W x h c y 9 T Z W N 0 a W 9 u M S 5 t I K I Y A C i g F A A A A A A A A A A A A A A A A A A A A A A A A A A A A H V S w W o C M R C 9 L + w / h P S i s A i F 0 o t 4 6 b Z I D 1 p h L a W I h 5 i d 1 W B 2 U p I J K I v / 3 t G t L X T X X B L e e / P m T Z I A m o x D U b T 7 / T h N 0 i T s l I d S V A Y V a q N s E B N h g d J E 8 C p c 9 B o Y e T l o s K M 8 e g 9 I H 8 7 v N 8 7 t B 8 N m N V c 1 T O R f t V y f V r l D Y t k 6 a 0 3 u Z L 5 T u O U m y + M X S H Z b q o 2 F 0 d I r D J X z d e 5 s r P F M h k H b M W s a W c C 2 Z h e Z C W J G E B z o l I l G 5 i 4 i + W M H X 3 h X R t 3 V P 5 u g z y X i S W H Z Y d / R U O A 5 7 S + F s d 6 A v 5 A z h b F S m q I 3 u B U L b z S w 6 h X p 8 W F 0 j n s R F c r C L W 7 q X W B 3 V o Q e + 2 u y P u 5 m U f 4 2 L X p g n r 4 y 1 N d E E V z h k s 9 k 6 j b b j F 9 p J + Y X Z T f 5 D 8 u v 2 7 m y A l R w 2 I E / Q f 3 z O Q 3 T x G D v J x h / A 1 B L A Q I t A B Q A A g A I A O t V 2 l i N H / N 4 p g A A A P c A A A A S A A A A A A A A A A A A A A A A A A A A A A B D b 2 5 m a W c v U G F j a 2 F n Z S 5 4 b W x Q S w E C L Q A U A A I A C A D r V d p Y D 8 r p q 6 Q A A A D p A A A A E w A A A A A A A A A A A A A A A A D y A A A A W 0 N v b n R l b n R f V H l w Z X N d L n h t b F B L A Q I t A B Q A A g A I A O t V 2 l i r l h x l L w E A A I w C A A A T A A A A A A A A A A A A A A A A A O M B A A B G b 3 J t d W x h c y 9 T Z W N 0 a W 9 u M S 5 t U E s F B g A A A A A D A A M A w g A A A F 8 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8 R A A A A A A A A D R 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m a W 5 h b m N p Y W x 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l J l b G F 0 a W 9 u c 2 h p c E l u Z m 9 D b 2 5 0 Y W l u Z X I i I F Z h b H V l P S J z e y Z x d W 9 0 O 2 N v b H V t b k N v d W 5 0 J n F 1 b 3 Q 7 O j E 3 L C Z x d W 9 0 O 2 t l e U N v b H V t b k 5 h b W V z J n F 1 b 3 Q 7 O l t d L C Z x d W 9 0 O 3 F 1 Z X J 5 U m V s Y X R p b 2 5 z a G l w c y Z x d W 9 0 O z p b X S w m c X V v d D t j b 2 x 1 b W 5 J Z G V u d G l 0 a W V z J n F 1 b 3 Q 7 O l s m c X V v d D t T Z W N 0 a W 9 u M S 9 m a W 5 h b m N p Y W x z L 0 N o Y W 5 n Z W Q g V H l w Z S 5 7 U 2 V n b W V u d C w w f S Z x d W 9 0 O y w m c X V v d D t T Z W N 0 a W 9 u M S 9 m a W 5 h b m N p Y W x z L 0 N o Y W 5 n Z W Q g V H l w Z S 5 7 Q 2 9 1 b n R y e S w x f S Z x d W 9 0 O y w m c X V v d D t T Z W N 0 a W 9 u M S 9 m a W 5 h b m N p Y W x z L 0 N o Y W 5 n Z W Q g V H l w Z S 5 7 U H J v Z H V j d C w y f S Z x d W 9 0 O y w m c X V v d D t T Z W N 0 a W 9 u M S 9 m a W 5 h b m N p Y W x z L 0 N o Y W 5 n Z W Q g V H l w Z S 5 7 R G l z Y 2 9 1 b n Q g Q m F u Z C w z f S Z x d W 9 0 O y w m c X V v d D t T Z W N 0 a W 9 u M S 9 m a W 5 h b m N p Y W x z L 0 N o Y W 5 n Z W Q g V H l w Z S 5 7 V W 5 p d H M g U 2 9 s Z C w 0 f S Z x d W 9 0 O y w m c X V v d D t T Z W N 0 a W 9 u M S 9 m a W 5 h b m N p Y W x z L 0 N o Y W 5 n Z W Q g V H l w Z S 5 7 T W F u d W Z h Y 3 R 1 c m l u Z y B Q c m l j Z S w 1 f S Z x d W 9 0 O y w m c X V v d D t T Z W N 0 a W 9 u M S 9 m a W 5 h b m N p Y W x z L 0 N o Y W 5 n Z W Q g V H l w Z S 5 7 U 2 F s Z S B Q c m l j Z S w 2 f S Z x d W 9 0 O y w m c X V v d D t T Z W N 0 a W 9 u M S 9 m a W 5 h b m N p Y W x z L 0 N o Y W 5 n Z W Q g V H l w Z S 5 7 R 3 J v c 3 M g U 2 F s Z X M s N 3 0 m c X V v d D s s J n F 1 b 3 Q 7 U 2 V j d G l v b j E v Z m l u Y W 5 j a W F s c y 9 D a G F u Z 2 V k I F R 5 c G U u e 0 R p c 2 N v d W 5 0 c y w 4 f S Z x d W 9 0 O y w m c X V v d D t T Z W N 0 a W 9 u M S 9 m a W 5 h b m N p Y W x z L 0 N o Y W 5 n Z W Q g V H l w Z S 5 7 I F N h b G V z L D l 9 J n F 1 b 3 Q 7 L C Z x d W 9 0 O 1 N l Y 3 R p b 2 4 x L 2 Z p b m F u Y 2 l h b H M v Q 2 h h b m d l Z C B U e X B l L n t D T 0 d T L D E w f S Z x d W 9 0 O y w m c X V v d D t T Z W N 0 a W 9 u M S 9 m a W 5 h b m N p Y W x z L 0 N o Y W 5 n Z W Q g V H l w Z S 5 7 U H J v Z m l 0 L D E x f S Z x d W 9 0 O y w m c X V v d D t T Z W N 0 a W 9 u M S 9 m a W 5 h b m N p Y W x z L 0 N o Y W 5 n Z W Q g V H l w Z S 5 7 R G F 0 Z S w x M n 0 m c X V v d D s s J n F 1 b 3 Q 7 U 2 V j d G l v b j E v Z m l u Y W 5 j a W F s c y 9 D a G F u Z 2 V k I F R 5 c G U u e 0 1 v b n R o I E 5 1 b W J l c i w x M 3 0 m c X V v d D s s J n F 1 b 3 Q 7 U 2 V j d G l v b j E v Z m l u Y W 5 j a W F s c y 9 D a G F u Z 2 V k I F R 5 c G U u e 0 1 v b n R o I E 5 h b W U s M T R 9 J n F 1 b 3 Q 7 L C Z x d W 9 0 O 1 N l Y 3 R p b 2 4 x L 2 Z p b m F u Y 2 l h b H M v Q 2 h h b m d l Z C B U e X B l L n t T Z W F z b 2 4 s M T V 9 J n F 1 b 3 Q 7 L C Z x d W 9 0 O 1 N l Y 3 R p b 2 4 x L 2 Z p b m F u Y 2 l h b H M v Q 2 h h b m d l Z C B U e X B l L n t Z Z W F y L D E 2 f S Z x d W 9 0 O 1 0 s J n F 1 b 3 Q 7 Q 2 9 s d W 1 u Q 2 9 1 b n Q m c X V v d D s 6 M T c s J n F 1 b 3 Q 7 S 2 V 5 Q 2 9 s d W 1 u T m F t Z X M m c X V v d D s 6 W 1 0 s J n F 1 b 3 Q 7 Q 2 9 s d W 1 u S W R l b n R p d G l l c y Z x d W 9 0 O z p b J n F 1 b 3 Q 7 U 2 V j d G l v b j E v Z m l u Y W 5 j a W F s c y 9 D a G F u Z 2 V k I F R 5 c G U u e 1 N l Z 2 1 l b n Q s M H 0 m c X V v d D s s J n F 1 b 3 Q 7 U 2 V j d G l v b j E v Z m l u Y W 5 j a W F s c y 9 D a G F u Z 2 V k I F R 5 c G U u e 0 N v d W 5 0 c n k s M X 0 m c X V v d D s s J n F 1 b 3 Q 7 U 2 V j d G l v b j E v Z m l u Y W 5 j a W F s c y 9 D a G F u Z 2 V k I F R 5 c G U u e 1 B y b 2 R 1 Y 3 Q s M n 0 m c X V v d D s s J n F 1 b 3 Q 7 U 2 V j d G l v b j E v Z m l u Y W 5 j a W F s c y 9 D a G F u Z 2 V k I F R 5 c G U u e 0 R p c 2 N v d W 5 0 I E J h b m Q s M 3 0 m c X V v d D s s J n F 1 b 3 Q 7 U 2 V j d G l v b j E v Z m l u Y W 5 j a W F s c y 9 D a G F u Z 2 V k I F R 5 c G U u e 1 V u a X R z I F N v b G Q s N H 0 m c X V v d D s s J n F 1 b 3 Q 7 U 2 V j d G l v b j E v Z m l u Y W 5 j a W F s c y 9 D a G F u Z 2 V k I F R 5 c G U u e 0 1 h b n V m Y W N 0 d X J p b m c g U H J p Y 2 U s N X 0 m c X V v d D s s J n F 1 b 3 Q 7 U 2 V j d G l v b j E v Z m l u Y W 5 j a W F s c y 9 D a G F u Z 2 V k I F R 5 c G U u e 1 N h b G U g U H J p Y 2 U s N n 0 m c X V v d D s s J n F 1 b 3 Q 7 U 2 V j d G l v b j E v Z m l u Y W 5 j a W F s c y 9 D a G F u Z 2 V k I F R 5 c G U u e 0 d y b 3 N z I F N h b G V z L D d 9 J n F 1 b 3 Q 7 L C Z x d W 9 0 O 1 N l Y 3 R p b 2 4 x L 2 Z p b m F u Y 2 l h b H M v Q 2 h h b m d l Z C B U e X B l L n t E a X N j b 3 V u d H M s O H 0 m c X V v d D s s J n F 1 b 3 Q 7 U 2 V j d G l v b j E v Z m l u Y W 5 j a W F s c y 9 D a G F u Z 2 V k I F R 5 c G U u e y B T Y W x l c y w 5 f S Z x d W 9 0 O y w m c X V v d D t T Z W N 0 a W 9 u M S 9 m a W 5 h b m N p Y W x z L 0 N o Y W 5 n Z W Q g V H l w Z S 5 7 Q 0 9 H U y w x M H 0 m c X V v d D s s J n F 1 b 3 Q 7 U 2 V j d G l v b j E v Z m l u Y W 5 j a W F s c y 9 D a G F u Z 2 V k I F R 5 c G U u e 1 B y b 2 Z p d C w x M X 0 m c X V v d D s s J n F 1 b 3 Q 7 U 2 V j d G l v b j E v Z m l u Y W 5 j a W F s c y 9 D a G F u Z 2 V k I F R 5 c G U u e 0 R h d G U s M T J 9 J n F 1 b 3 Q 7 L C Z x d W 9 0 O 1 N l Y 3 R p b 2 4 x L 2 Z p b m F u Y 2 l h b H M v Q 2 h h b m d l Z C B U e X B l L n t N b 2 5 0 a C B O d W 1 i Z X I s M T N 9 J n F 1 b 3 Q 7 L C Z x d W 9 0 O 1 N l Y 3 R p b 2 4 x L 2 Z p b m F u Y 2 l h b H M v Q 2 h h b m d l Z C B U e X B l L n t N b 2 5 0 a C B O Y W 1 l L D E 0 f S Z x d W 9 0 O y w m c X V v d D t T Z W N 0 a W 9 u M S 9 m a W 5 h b m N p Y W x z L 0 N o Y W 5 n Z W Q g V H l w Z S 5 7 U 2 V h c 2 9 u L D E 1 f S Z x d W 9 0 O y w m c X V v d D t T Z W N 0 a W 9 u M S 9 m a W 5 h b m N p Y W x z L 0 N o Y W 5 n Z W Q g V H l w Z S 5 7 W W V h c i w x N n 0 m c X V v d D t d L C Z x d W 9 0 O 1 J l b G F 0 a W 9 u c 2 h p c E l u Z m 8 m c X V v d D s 6 W 1 1 9 I i A v P j x F b n R y e S B U e X B l P S J G a W x s U 3 R h d H V z I i B W Y W x 1 Z T 0 i c 0 N v b X B s Z X R l I i A v P j x F b n R y e S B U e X B l P S J G a W x s Q 2 9 s d W 1 u T m F t Z X M i I F Z h b H V l P S J z W y Z x d W 9 0 O 1 N l Z 2 1 l b n Q m c X V v d D s s J n F 1 b 3 Q 7 Q 2 9 1 b n R y e S Z x d W 9 0 O y w m c X V v d D t Q c m 9 k d W N 0 J n F 1 b 3 Q 7 L C Z x d W 9 0 O 0 R p c 2 N v d W 5 0 I E J h b m Q m c X V v d D s s J n F 1 b 3 Q 7 V W 5 p d H M g U 2 9 s Z C Z x d W 9 0 O y w m c X V v d D t N Y W 5 1 Z m F j d H V y a W 5 n I F B y a W N l J n F 1 b 3 Q 7 L C Z x d W 9 0 O 1 N h b G U g U H J p Y 2 U m c X V v d D s s J n F 1 b 3 Q 7 R 3 J v c 3 M g U 2 F s Z X M m c X V v d D s s J n F 1 b 3 Q 7 R G l z Y 2 9 1 b n R z J n F 1 b 3 Q 7 L C Z x d W 9 0 O y B T Y W x l c y Z x d W 9 0 O y w m c X V v d D t D T 0 d T J n F 1 b 3 Q 7 L C Z x d W 9 0 O 1 B y b 2 Z p d C Z x d W 9 0 O y w m c X V v d D t E Y X R l J n F 1 b 3 Q 7 L C Z x d W 9 0 O 0 1 v b n R o I E 5 1 b W J l c i Z x d W 9 0 O y w m c X V v d D t N b 2 5 0 a C B O Y W 1 l J n F 1 b 3 Q 7 L C Z x d W 9 0 O 1 N l Y X N v b i Z x d W 9 0 O y w m c X V v d D t Z Z W F y J n F 1 b 3 Q 7 X S I g L z 4 8 R W 5 0 c n k g V H l w Z T 0 i R m l s b E N v b H V t b l R 5 c G V z I i B W Y W x 1 Z T 0 i c 0 J n W U d C Z 1 V E Q X d V R k J R V U Z C d 0 1 H Q m d N P S I g L z 4 8 R W 5 0 c n k g V H l w Z T 0 i R m l s b E x h c 3 R V c G R h d G V k I i B W Y W x 1 Z T 0 i Z D I w M j Q t M D U t M D l U M T E 6 M z k 6 M D Y u O D Y 2 M T g z N V o i I C 8 + P E V u d H J 5 I F R 5 c G U 9 I k Z p b G x F c n J v c k N v d W 5 0 I i B W Y W x 1 Z T 0 i b D A i I C 8 + P E V u d H J 5 I F R 5 c G U 9 I k Z p b G x F c n J v c k N v Z G U i I F Z h b H V l P S J z V W 5 r b m 9 3 b i I g L z 4 8 R W 5 0 c n k g V H l w Z T 0 i R m l s b E N v d W 5 0 I i B W Y W x 1 Z T 0 i b D E 0 M D A i I C 8 + P E V u d H J 5 I F R 5 c G U 9 I k F k Z G V k V G 9 E Y X R h T W 9 k Z W w i I F Z h b H V l P S J s M S I g L z 4 8 R W 5 0 c n k g V H l w Z T 0 i U m V j b 3 Z l c n l U Y X J n Z X R T a G V l d C I g V m F s d W U 9 I n N T a G V l d D E i I C 8 + P E V u d H J 5 I F R 5 c G U 9 I l J l Y 2 9 2 Z X J 5 V G F y Z 2 V 0 Q 2 9 s d W 1 u I i B W Y W x 1 Z T 0 i b D E i I C 8 + P E V u d H J 5 I F R 5 c G U 9 I l J l Y 2 9 2 Z X J 5 V G F y Z 2 V 0 U m 9 3 I i B W Y W x 1 Z T 0 i b D M i I C 8 + P C 9 T d G F i b G V F b n R y a W V z P j w v S X R l b T 4 8 S X R l b T 4 8 S X R l b U x v Y 2 F 0 a W 9 u P j x J d G V t V H l w Z T 5 G b 3 J t d W x h P C 9 J d G V t V H l w Z T 4 8 S X R l b V B h d G g + U 2 V j d G l v b j E v Z m l u Y W 5 j a W F s c y 9 T b 3 V y Y 2 U 8 L 0 l 0 Z W 1 Q Y X R o P j w v S X R l b U x v Y 2 F 0 a W 9 u P j x T d G F i b G V F b n R y a W V z I C 8 + P C 9 J d G V t P j x J d G V t P j x J d G V t T G 9 j Y X R p b 2 4 + P E l 0 Z W 1 U e X B l P k Z v c m 1 1 b G E 8 L 0 l 0 Z W 1 U e X B l P j x J d G V t U G F 0 a D 5 T Z W N 0 a W 9 u M S 9 m a W 5 h b m N p Y W x z L 0 N o Y W 5 n Z W Q l M j B U e X B l P C 9 J d G V t U G F 0 a D 4 8 L 0 l 0 Z W 1 M b 2 N h d G l v b j 4 8 U 3 R h Y m x l R W 5 0 c m l l c y A v P j w v S X R l b T 4 8 L 0 l 0 Z W 1 z P j w v T G 9 j Y W x Q Y W N r Y W d l T W V 0 Y W R h d G F G a W x l P h Y A A A B Q S w U G A A A A A A A A A A A A A A A A A A A A A A A A J g E A A A E A A A D Q j J 3 f A R X R E Y x 6 A M B P w p f r A Q A A A A a 6 R a 1 H O R l I p p l 3 i Z G 0 G a U A A A A A A g A A A A A A E G Y A A A A B A A A g A A A A D u F M n P M q g r L m k w 4 F d u H R 7 s V L 7 l 2 L N R 8 r w E s t T h R c T s 4 A A A A A D o A A A A A C A A A g A A A A + n N + i T f u a n Y U y 5 n b i O K z d Y 6 D p Q A d D 9 T 2 7 o B 5 9 c W D W Y p Q A A A A 4 + x A p Q j d J p C 7 p p J a u A Y R l 1 n 8 R x m 8 + j 6 E o h d O M Z U 3 8 3 M k H a x 6 k N q + y l W O l j k Y G L Y x f 4 T Q W j T x r T d Z Y s 4 h I 0 Z J + K y R H d L u i l e y g h r h b W b E A f N A A A A A z P Z n i 5 b N z N C n B L b F i 4 D N A / t 1 + s C G i T c x + c m V x C q p k N 2 h D i T 2 2 R e d u 6 A s D G c R h U l Q 3 T U / I i X K 4 + W W g w f c V S n p K A = = < / D a t a M a s h u p > 
</file>

<file path=customXml/item3.xml>��< ? x m l   v e r s i o n = " 1 . 0 "   e n c o d i n g = " U T F - 1 6 " ? > < G e m i n i   x m l n s = " h t t p : / / g e m i n i / p i v o t c u s t o m i z a t i o n / P o w e r P i v o t V e r s i o n " > < C u s t o m C o n t e n t > < ! [ C D A T A [ 2 0 1 5 . 1 3 0 . 1 6 0 5 . 1 5 6 7 ] ] > < / C u s t o m C o n t e n t > < / G e m i n i > 
</file>

<file path=customXml/item4.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 2 0 2 4 - 0 5 - 0 9 T 1 3 : 0 1 : 4 7 . 3 8 8 7 4 9 1 + 0 1 : 0 0 < / L a s t P r o c e s s e d T i m e > < / D a t a M o d e l i n g S a n d b o x . S e r i a l i z e d S a n d b o x E r r o r C a c h e > ] ] > < / C u s t o m C o n t e n t > < / G e m i n i > 
</file>

<file path=customXml/item6.xml>��< ? x m l   v e r s i o n = " 1 . 0 "   e n c o d i n g = " U T F - 1 6 " ? > < G e m i n i   x m l n s = " h t t p : / / g e m i n i / p i v o t c u s t o m i z a t i o n / I s S a n d b o x E m b e d d e d " > < C u s t o m C o n t e n t > < ! [ C D A T A [ y e s ] ] > < / C u s t o m C o n t e n t > < / G e m i n i > 
</file>

<file path=customXml/item7.xml><?xml version="1.0" encoding="utf-8"?>
<p:properties xmlns:p="http://schemas.microsoft.com/office/2006/metadata/properties" xmlns:pc="http://schemas.microsoft.com/office/infopath/2007/PartnerControls" xmlns:xsi="http://www.w3.org/2001/XMLSchema-instance">
  <documentManagement/>
</p:properties>
</file>

<file path=customXml/item8.xml>��< ? x m l   v e r s i o n = " 1 . 0 "   e n c o d i n g = " U T F - 1 6 " ? > < G e m i n i   x m l n s = " h t t p : / / g e m i n i / p i v o t c u s t o m i z a t i o n / R e l a t i o n s h i p A u t o D e t e c t i o n E n a b l e d " > < C u s t o m C o n t e n t > < ! [ C D A T A [ T r u e ] ] > < / 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7BAB9D81-B7B3-46F0-93FC-DA7351245D12}">
  <ds:schemaRefs/>
</ds:datastoreItem>
</file>

<file path=customXml/itemProps10.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2.xml><?xml version="1.0" encoding="utf-8"?>
<ds:datastoreItem xmlns:ds="http://schemas.openxmlformats.org/officeDocument/2006/customXml" ds:itemID="{4324DBAB-D731-4066-9F18-9A5F47531012}">
  <ds:schemaRefs>
    <ds:schemaRef ds:uri="http://schemas.microsoft.com/DataMashup"/>
  </ds:schemaRefs>
</ds:datastoreItem>
</file>

<file path=customXml/itemProps3.xml><?xml version="1.0" encoding="utf-8"?>
<ds:datastoreItem xmlns:ds="http://schemas.openxmlformats.org/officeDocument/2006/customXml" ds:itemID="{E6E5608F-F9BB-4C6E-B49F-997069F0172C}">
  <ds:schemaRefs/>
</ds:datastoreItem>
</file>

<file path=customXml/itemProps4.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5.xml><?xml version="1.0" encoding="utf-8"?>
<ds:datastoreItem xmlns:ds="http://schemas.openxmlformats.org/officeDocument/2006/customXml" ds:itemID="{8FED158C-9A5B-468C-90FA-B7FB164EECA4}">
  <ds:schemaRefs/>
</ds:datastoreItem>
</file>

<file path=customXml/itemProps6.xml><?xml version="1.0" encoding="utf-8"?>
<ds:datastoreItem xmlns:ds="http://schemas.openxmlformats.org/officeDocument/2006/customXml" ds:itemID="{C0AC8438-56B6-47BD-8072-7AA5396EAE5A}">
  <ds:schemaRefs/>
</ds:datastoreItem>
</file>

<file path=customXml/itemProps7.xml><?xml version="1.0" encoding="utf-8"?>
<ds:datastoreItem xmlns:ds="http://schemas.openxmlformats.org/officeDocument/2006/customXml" ds:itemID="{36101D31-F691-4436-A911-BDE8158BB67A}">
  <ds:schemaRefs>
    <ds:schemaRef ds:uri="http://purl.org/dc/elements/1.1/"/>
    <ds:schemaRef ds:uri="http://www.w3.org/XML/1998/namespace"/>
    <ds:schemaRef ds:uri="http://schemas.microsoft.com/office/2006/documentManagement/types"/>
    <ds:schemaRef ds:uri="http://schemas.openxmlformats.org/package/2006/metadata/core-properties"/>
    <ds:schemaRef ds:uri="http://purl.org/dc/terms/"/>
    <ds:schemaRef ds:uri="http://schemas.microsoft.com/office/infopath/2007/PartnerControls"/>
    <ds:schemaRef ds:uri="http://schemas.microsoft.com/office/2006/metadata/properties"/>
    <ds:schemaRef ds:uri="http://purl.org/dc/dcmitype/"/>
  </ds:schemaRefs>
</ds:datastoreItem>
</file>

<file path=customXml/itemProps8.xml><?xml version="1.0" encoding="utf-8"?>
<ds:datastoreItem xmlns:ds="http://schemas.openxmlformats.org/officeDocument/2006/customXml" ds:itemID="{E7D851BC-88B6-4F8F-BF2D-AD7E14049BDD}">
  <ds:schemaRefs/>
</ds:datastoreItem>
</file>

<file path=customXml/itemProps9.xml><?xml version="1.0" encoding="utf-8"?>
<ds:datastoreItem xmlns:ds="http://schemas.openxmlformats.org/officeDocument/2006/customXml" ds:itemID="{75269DC7-5481-49B8-975E-6D78B918034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Financials</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user222</cp:lastModifiedBy>
  <cp:lastPrinted>2024-05-14T10:06:29Z</cp:lastPrinted>
  <dcterms:created xsi:type="dcterms:W3CDTF">2014-01-28T02:45:41Z</dcterms:created>
  <dcterms:modified xsi:type="dcterms:W3CDTF">2024-07-11T14:05:09Z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y fmtid="{D5CDD505-2E9C-101B-9397-08002B2CF9AE}" pid="4" name="MSIP_Label_defa4170-0d19-0005-0004-bc88714345d2_Enabled">
    <vt:lpwstr>true</vt:lpwstr>
  </property>
  <property fmtid="{D5CDD505-2E9C-101B-9397-08002B2CF9AE}" pid="5" name="MSIP_Label_defa4170-0d19-0005-0004-bc88714345d2_SetDate">
    <vt:lpwstr>2024-04-28T09:36:59Z</vt:lpwstr>
  </property>
  <property fmtid="{D5CDD505-2E9C-101B-9397-08002B2CF9AE}" pid="6" name="MSIP_Label_defa4170-0d19-0005-0004-bc88714345d2_Method">
    <vt:lpwstr>Standard</vt:lpwstr>
  </property>
  <property fmtid="{D5CDD505-2E9C-101B-9397-08002B2CF9AE}" pid="7" name="MSIP_Label_defa4170-0d19-0005-0004-bc88714345d2_Name">
    <vt:lpwstr>defa4170-0d19-0005-0004-bc88714345d2</vt:lpwstr>
  </property>
  <property fmtid="{D5CDD505-2E9C-101B-9397-08002B2CF9AE}" pid="8" name="MSIP_Label_defa4170-0d19-0005-0004-bc88714345d2_SiteId">
    <vt:lpwstr>1406c3e1-22ae-4a15-8415-09e55cf699ea</vt:lpwstr>
  </property>
  <property fmtid="{D5CDD505-2E9C-101B-9397-08002B2CF9AE}" pid="9" name="MSIP_Label_defa4170-0d19-0005-0004-bc88714345d2_ActionId">
    <vt:lpwstr>50be51e1-b2fa-4c41-a5d8-4361902cfdbf</vt:lpwstr>
  </property>
  <property fmtid="{D5CDD505-2E9C-101B-9397-08002B2CF9AE}" pid="10" name="MSIP_Label_defa4170-0d19-0005-0004-bc88714345d2_ContentBits">
    <vt:lpwstr>0</vt:lpwstr>
  </property>
</Properties>
</file>