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Vak-Project Ontwerpen\Motorsturing\"/>
    </mc:Choice>
  </mc:AlternateContent>
  <xr:revisionPtr revIDLastSave="0" documentId="8_{C9325206-60C1-42EA-B82E-3A72763E62E7}" xr6:coauthVersionLast="47" xr6:coauthVersionMax="47" xr10:uidLastSave="{00000000-0000-0000-0000-000000000000}"/>
  <bookViews>
    <workbookView xWindow="1125" yWindow="1125" windowWidth="21600" windowHeight="11295" tabRatio="212" xr2:uid="{00000000-000D-0000-FFFF-FFFF00000000}"/>
  </bookViews>
  <sheets>
    <sheet name="BOM" sheetId="1" r:id="rId1"/>
    <sheet name="history" sheetId="2" r:id="rId2"/>
  </sheets>
  <definedNames>
    <definedName name="_xlnm.Print_Area" localSheetId="0">BOM!$A$1:$I$19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0" i="1" l="1"/>
  <c r="L20" i="1" s="1"/>
  <c r="J16" i="1"/>
  <c r="L16" i="1" s="1"/>
  <c r="J15" i="1"/>
  <c r="L15" i="1" s="1"/>
  <c r="J12" i="1"/>
  <c r="L12" i="1" s="1"/>
  <c r="J11" i="1"/>
  <c r="L11" i="1" s="1"/>
  <c r="F14" i="1" l="1"/>
  <c r="F9" i="1"/>
  <c r="J7" i="1"/>
  <c r="L7" i="1" s="1"/>
  <c r="J6" i="1"/>
  <c r="L6" i="1" s="1"/>
  <c r="F3" i="1"/>
  <c r="J4" i="1" l="1"/>
  <c r="L4" i="1" s="1"/>
  <c r="F18" i="1" l="1"/>
  <c r="J3" i="1" l="1"/>
  <c r="J24" i="1" l="1"/>
  <c r="L24" i="1" s="1"/>
  <c r="J23" i="1"/>
  <c r="L23" i="1" s="1"/>
  <c r="J22" i="1"/>
  <c r="L22" i="1" s="1"/>
  <c r="J21" i="1"/>
  <c r="L21" i="1" s="1"/>
  <c r="J18" i="1" l="1"/>
  <c r="L18" i="1" s="1"/>
  <c r="J14" i="1"/>
  <c r="L14" i="1" s="1"/>
  <c r="J9" i="1"/>
  <c r="L9" i="1" s="1"/>
  <c r="J5" i="1"/>
  <c r="L5" i="1" s="1"/>
  <c r="J10" i="1"/>
  <c r="L10" i="1" s="1"/>
  <c r="J19" i="1"/>
  <c r="L19" i="1" s="1"/>
  <c r="J25" i="1" l="1"/>
  <c r="L25" i="1" s="1"/>
  <c r="J26" i="1"/>
  <c r="J27" i="1"/>
  <c r="J28" i="1"/>
  <c r="J29" i="1"/>
  <c r="J30" i="1"/>
  <c r="J31" i="1"/>
  <c r="J32" i="1"/>
  <c r="J33" i="1"/>
  <c r="J34" i="1"/>
  <c r="J35" i="1"/>
  <c r="J36" i="1"/>
  <c r="J37" i="1"/>
</calcChain>
</file>

<file path=xl/sharedStrings.xml><?xml version="1.0" encoding="utf-8"?>
<sst xmlns="http://schemas.openxmlformats.org/spreadsheetml/2006/main" count="99" uniqueCount="85">
  <si>
    <t>Description</t>
  </si>
  <si>
    <t>Manufacturer</t>
  </si>
  <si>
    <t>Reference</t>
  </si>
  <si>
    <t>Footprint</t>
  </si>
  <si>
    <t>Designation</t>
  </si>
  <si>
    <t>Farnell</t>
  </si>
  <si>
    <t>Digikey</t>
  </si>
  <si>
    <t>Resistor</t>
  </si>
  <si>
    <t>Capacitor</t>
  </si>
  <si>
    <t>Semiconductor</t>
  </si>
  <si>
    <t>Misc.</t>
  </si>
  <si>
    <t>DOCUMENT HISTORY</t>
  </si>
  <si>
    <t>Date</t>
  </si>
  <si>
    <t>Rev.</t>
  </si>
  <si>
    <t>Author</t>
  </si>
  <si>
    <t>Qnt</t>
  </si>
  <si>
    <t>BOMformul</t>
  </si>
  <si>
    <t>BOM for editors</t>
  </si>
  <si>
    <t>Comments</t>
  </si>
  <si>
    <t>Multicomp</t>
  </si>
  <si>
    <t>Mouser</t>
  </si>
  <si>
    <t>LCD1</t>
  </si>
  <si>
    <t>2.54mm</t>
  </si>
  <si>
    <t>R1-R7</t>
  </si>
  <si>
    <r>
      <t>4.7 k</t>
    </r>
    <r>
      <rPr>
        <sz val="10"/>
        <rFont val="Calibri"/>
        <family val="2"/>
      </rPr>
      <t>Ω</t>
    </r>
    <r>
      <rPr>
        <sz val="10"/>
        <rFont val="Arial"/>
        <family val="2"/>
      </rPr>
      <t>, ± 5%, 250 mW, 250V</t>
    </r>
  </si>
  <si>
    <t xml:space="preserve">     MCF 0.25W 4K7 </t>
  </si>
  <si>
    <t>MCRR50104X7RK0050</t>
  </si>
  <si>
    <t>0.1 µF, 50 V, MCRR Series, ± 10%</t>
  </si>
  <si>
    <t>ELPP-CNP-508</t>
  </si>
  <si>
    <t>ELPP-R-0207-1000</t>
  </si>
  <si>
    <t>0.96"</t>
  </si>
  <si>
    <t>Encoder with pushbutton</t>
  </si>
  <si>
    <t xml:space="preserve">ALPS </t>
  </si>
  <si>
    <t>EC12E2424407</t>
  </si>
  <si>
    <t>ENC1</t>
  </si>
  <si>
    <t>4Pin 128X64 Blue Color OLED Display Module</t>
  </si>
  <si>
    <t>1003</t>
  </si>
  <si>
    <t>http://www.dnatechindia.com/4-pin-128-64-blue-oled.html</t>
  </si>
  <si>
    <t>Ω</t>
  </si>
  <si>
    <t>MC7805CTG. -  Linear Voltage Regulator</t>
  </si>
  <si>
    <t>ON SEMICONDUCTOR</t>
  </si>
  <si>
    <t>MC7805CTG</t>
  </si>
  <si>
    <t>TO-220-H</t>
  </si>
  <si>
    <t>IC1</t>
  </si>
  <si>
    <t>PIC18F45K22-E/P -  8 Bit Microcontroller</t>
  </si>
  <si>
    <t>MICROCHIP</t>
  </si>
  <si>
    <t>PIC18F45K22-E/P</t>
  </si>
  <si>
    <t>DIP40</t>
  </si>
  <si>
    <t>IC2</t>
  </si>
  <si>
    <r>
      <t>1 k</t>
    </r>
    <r>
      <rPr>
        <sz val="10"/>
        <rFont val="Calibri"/>
        <family val="2"/>
      </rPr>
      <t>Ω</t>
    </r>
    <r>
      <rPr>
        <sz val="10"/>
        <rFont val="Arial"/>
        <family val="2"/>
      </rPr>
      <t>, ± 5%, 250 mW, 250V</t>
    </r>
  </si>
  <si>
    <t xml:space="preserve">     MCF 0.25W 1K </t>
  </si>
  <si>
    <t>R8,R9,R10</t>
  </si>
  <si>
    <t>R11</t>
  </si>
  <si>
    <t>R12</t>
  </si>
  <si>
    <r>
      <t>3.3 k</t>
    </r>
    <r>
      <rPr>
        <sz val="10"/>
        <rFont val="Calibri"/>
        <family val="2"/>
      </rPr>
      <t>Ω</t>
    </r>
    <r>
      <rPr>
        <sz val="10"/>
        <rFont val="Arial"/>
        <family val="2"/>
      </rPr>
      <t>, ± 5%, 250 mW, 250V</t>
    </r>
  </si>
  <si>
    <t xml:space="preserve">     MCF 0.25W 3K3 </t>
  </si>
  <si>
    <r>
      <t>10 k</t>
    </r>
    <r>
      <rPr>
        <sz val="10"/>
        <rFont val="Calibri"/>
        <family val="2"/>
      </rPr>
      <t>Ω</t>
    </r>
    <r>
      <rPr>
        <sz val="10"/>
        <rFont val="Arial"/>
        <family val="2"/>
      </rPr>
      <t>, ± 5%, 250 mW, 250V</t>
    </r>
  </si>
  <si>
    <t xml:space="preserve">     MCF 0.25W 10K </t>
  </si>
  <si>
    <t xml:space="preserve"> 10 µF, 50 V, MCGPR Series, ± 20%</t>
  </si>
  <si>
    <t xml:space="preserve">MCGPR50V106M5X11 </t>
  </si>
  <si>
    <t>ELPP-CP-200-500</t>
  </si>
  <si>
    <t>C4-C6</t>
  </si>
  <si>
    <t>1 µF, 50 V, MCGPR Series, ± 20%</t>
  </si>
  <si>
    <t>MCGPR50V105M5X11</t>
  </si>
  <si>
    <t>C7</t>
  </si>
  <si>
    <t>C1-C3, C8-C11</t>
  </si>
  <si>
    <t>FEMALE HEADER, 2.54 mm, 6 way, Receptacle</t>
  </si>
  <si>
    <t>FISCHER ELEKTRONIK</t>
  </si>
  <si>
    <t>BL1.36Z</t>
  </si>
  <si>
    <t>ELPP-SIL-F-6-WAY</t>
  </si>
  <si>
    <t>K2</t>
  </si>
  <si>
    <t>40 Contacts, DIP Socket, 2.54 mm, 2227 Series</t>
  </si>
  <si>
    <t xml:space="preserve">     2227-40-06-05 </t>
  </si>
  <si>
    <t>6 Contacts, Header, Quickie Series, Through Hole, 2 Rows</t>
  </si>
  <si>
    <t>AMPHENOL ICC (FCI)</t>
  </si>
  <si>
    <t xml:space="preserve">     75869-131LF </t>
  </si>
  <si>
    <t>K1,K3</t>
  </si>
  <si>
    <t>2.54 mm, 6 Contacts, Receptacle, Quickie Series, IDC / IDT, 2 Rows</t>
  </si>
  <si>
    <t xml:space="preserve">     71600-006LF </t>
  </si>
  <si>
    <t xml:space="preserve"> Ribbon Cable, Round Conductor Flat, Per M, 6 Core, 28 AWG</t>
  </si>
  <si>
    <t xml:space="preserve"> 3M</t>
  </si>
  <si>
    <t xml:space="preserve">     3365/06 </t>
  </si>
  <si>
    <t>moet om naar ons elektordisplay</t>
  </si>
  <si>
    <t>PCB 150199-2 V1.5</t>
  </si>
  <si>
    <t>BOM::150199-2-AC Motor Drive :v1.5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</si>
</sst>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0"/>
      <name val="Arial"/>
      <family val="2"/>
    </font>
    <font>
      <b/>
      <sz val="16"/>
      <color indexed="9"/>
      <name val="Arial"/>
      <family val="2"/>
    </font>
    <font>
      <sz val="16"/>
      <color indexed="9"/>
      <name val="Arial"/>
      <family val="2"/>
    </font>
    <font>
      <i/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9"/>
      <name val="Arial"/>
      <family val="2"/>
    </font>
    <font>
      <sz val="11"/>
      <name val="Arial"/>
      <family val="2"/>
    </font>
    <font>
      <sz val="8"/>
      <name val="Arial"/>
      <family val="2"/>
    </font>
    <font>
      <sz val="10"/>
      <color indexed="9"/>
      <name val="Arial"/>
      <family val="2"/>
    </font>
    <font>
      <sz val="11"/>
      <name val="Calibri"/>
      <family val="2"/>
    </font>
    <font>
      <sz val="10"/>
      <name val="Calibri"/>
      <family val="2"/>
    </font>
    <font>
      <u/>
      <sz val="10"/>
      <color theme="10"/>
      <name val="Arial"/>
      <family val="2"/>
    </font>
    <font>
      <sz val="9"/>
      <color rgb="FF333333"/>
      <name val="Verdana"/>
      <family val="2"/>
    </font>
    <font>
      <sz val="10"/>
      <color rgb="FF333333"/>
      <name val="Verdana"/>
      <family val="2"/>
    </font>
    <font>
      <sz val="9"/>
      <color rgb="FF333333"/>
      <name val="Arial"/>
      <family val="2"/>
    </font>
    <font>
      <sz val="10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8"/>
        <bgColor indexed="58"/>
      </patternFill>
    </fill>
    <fill>
      <patternFill patternType="solid">
        <fgColor indexed="63"/>
        <bgColor indexed="59"/>
      </patternFill>
    </fill>
    <fill>
      <patternFill patternType="solid">
        <fgColor theme="0" tint="-0.14999847407452621"/>
        <bgColor indexed="9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8"/>
      </left>
      <right style="medium">
        <color indexed="8"/>
      </right>
      <top/>
      <bottom/>
      <diagonal/>
    </border>
    <border>
      <left/>
      <right style="medium">
        <color indexed="8"/>
      </right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</borders>
  <cellStyleXfs count="2">
    <xf numFmtId="0" fontId="0" fillId="0" borderId="0"/>
    <xf numFmtId="0" fontId="11" fillId="0" borderId="0" applyNumberFormat="0" applyFill="0" applyBorder="0" applyAlignment="0" applyProtection="0">
      <alignment vertical="top"/>
      <protection locked="0"/>
    </xf>
  </cellStyleXfs>
  <cellXfs count="29">
    <xf numFmtId="0" fontId="0" fillId="0" borderId="0" xfId="0"/>
    <xf numFmtId="0" fontId="6" fillId="0" borderId="0" xfId="0" applyFont="1"/>
    <xf numFmtId="0" fontId="5" fillId="2" borderId="1" xfId="0" applyFont="1" applyFill="1" applyBorder="1" applyAlignment="1">
      <alignment vertical="top" wrapText="1"/>
    </xf>
    <xf numFmtId="0" fontId="5" fillId="2" borderId="2" xfId="0" applyFont="1" applyFill="1" applyBorder="1" applyAlignment="1">
      <alignment vertical="top" wrapText="1"/>
    </xf>
    <xf numFmtId="14" fontId="0" fillId="0" borderId="0" xfId="0" applyNumberFormat="1" applyAlignment="1">
      <alignment vertical="top" wrapText="1"/>
    </xf>
    <xf numFmtId="0" fontId="0" fillId="0" borderId="0" xfId="0" applyAlignment="1">
      <alignment vertical="top" wrapText="1"/>
    </xf>
    <xf numFmtId="14" fontId="0" fillId="0" borderId="0" xfId="0" applyNumberFormat="1"/>
    <xf numFmtId="49" fontId="2" fillId="2" borderId="0" xfId="0" applyNumberFormat="1" applyFont="1" applyFill="1" applyAlignment="1">
      <alignment horizontal="center"/>
    </xf>
    <xf numFmtId="49" fontId="3" fillId="4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8" fillId="2" borderId="0" xfId="0" applyFont="1" applyFill="1" applyAlignment="1">
      <alignment horizontal="center"/>
    </xf>
    <xf numFmtId="0" fontId="2" fillId="2" borderId="0" xfId="0" applyFont="1" applyFill="1" applyAlignment="1">
      <alignment horizontal="center" wrapText="1"/>
    </xf>
    <xf numFmtId="0" fontId="3" fillId="4" borderId="0" xfId="0" applyFont="1" applyFill="1" applyAlignment="1">
      <alignment horizontal="center"/>
    </xf>
    <xf numFmtId="0" fontId="9" fillId="5" borderId="0" xfId="0" applyFont="1" applyFill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11" fillId="0" borderId="0" xfId="1" applyAlignment="1" applyProtection="1">
      <alignment horizontal="center"/>
    </xf>
    <xf numFmtId="0" fontId="4" fillId="5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0" fontId="13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9" fontId="0" fillId="0" borderId="0" xfId="1" applyNumberFormat="1" applyFont="1" applyAlignment="1" applyProtection="1">
      <alignment horizontal="center"/>
    </xf>
    <xf numFmtId="0" fontId="15" fillId="0" borderId="0" xfId="0" applyFont="1" applyAlignment="1">
      <alignment horizontal="center"/>
    </xf>
    <xf numFmtId="49" fontId="1" fillId="2" borderId="0" xfId="0" applyNumberFormat="1" applyFont="1" applyFill="1" applyAlignment="1">
      <alignment horizontal="center"/>
    </xf>
    <xf numFmtId="0" fontId="5" fillId="3" borderId="3" xfId="0" applyFont="1" applyFill="1" applyBorder="1" applyAlignment="1">
      <alignment vertical="top" wrapText="1"/>
    </xf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E6E6E6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dnatechindia.com/4-pin-128-64-blue-oled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46"/>
  <sheetViews>
    <sheetView tabSelected="1" zoomScaleNormal="100" workbookViewId="0">
      <selection sqref="A1:F1"/>
    </sheetView>
  </sheetViews>
  <sheetFormatPr defaultColWidth="11.5703125" defaultRowHeight="12.75" x14ac:dyDescent="0.2"/>
  <cols>
    <col min="1" max="1" width="59.7109375" style="9" bestFit="1" customWidth="1"/>
    <col min="2" max="2" width="28.5703125" style="9" customWidth="1"/>
    <col min="3" max="3" width="33.42578125" style="9" bestFit="1" customWidth="1"/>
    <col min="4" max="4" width="23.85546875" style="9" customWidth="1"/>
    <col min="5" max="5" width="48.42578125" style="9" bestFit="1" customWidth="1"/>
    <col min="6" max="6" width="6.140625" style="10" bestFit="1" customWidth="1"/>
    <col min="7" max="7" width="10.42578125" style="10" bestFit="1" customWidth="1"/>
    <col min="8" max="8" width="6.42578125" style="10" customWidth="1"/>
    <col min="9" max="9" width="27.5703125" style="10" customWidth="1"/>
    <col min="10" max="10" width="60.140625" style="10" bestFit="1" customWidth="1"/>
    <col min="11" max="11" width="38.42578125" style="10" customWidth="1"/>
    <col min="12" max="12" width="60.140625" style="10" bestFit="1" customWidth="1"/>
    <col min="13" max="16384" width="11.5703125" style="10"/>
  </cols>
  <sheetData>
    <row r="1" spans="1:12" s="11" customFormat="1" ht="20.25" x14ac:dyDescent="0.3">
      <c r="A1" s="27" t="s">
        <v>84</v>
      </c>
      <c r="B1" s="27"/>
      <c r="C1" s="27"/>
      <c r="D1" s="27"/>
      <c r="E1" s="27"/>
      <c r="F1" s="27"/>
      <c r="K1" s="12"/>
    </row>
    <row r="2" spans="1:12" s="11" customFormat="1" ht="20.25" x14ac:dyDescent="0.3">
      <c r="A2" s="7" t="s">
        <v>0</v>
      </c>
      <c r="B2" s="7" t="s">
        <v>1</v>
      </c>
      <c r="C2" s="7" t="s">
        <v>2</v>
      </c>
      <c r="D2" s="7" t="s">
        <v>3</v>
      </c>
      <c r="E2" s="7" t="s">
        <v>4</v>
      </c>
      <c r="F2" s="11" t="s">
        <v>15</v>
      </c>
      <c r="G2" s="11" t="s">
        <v>5</v>
      </c>
      <c r="H2" s="11" t="s">
        <v>6</v>
      </c>
      <c r="I2" s="11" t="s">
        <v>20</v>
      </c>
      <c r="J2" s="11" t="s">
        <v>16</v>
      </c>
      <c r="K2" s="13" t="s">
        <v>18</v>
      </c>
      <c r="L2" s="13" t="s">
        <v>17</v>
      </c>
    </row>
    <row r="3" spans="1:12" s="14" customFormat="1" ht="15" x14ac:dyDescent="0.2">
      <c r="A3" s="8" t="s">
        <v>7</v>
      </c>
      <c r="B3" s="8"/>
      <c r="C3" s="8"/>
      <c r="D3" s="8"/>
      <c r="E3" s="8"/>
      <c r="F3" s="14">
        <f>SUM(F4:F7)</f>
        <v>12</v>
      </c>
      <c r="J3" s="15" t="str">
        <f>CONCATENATE(E3,IF(ISBLANK(E3),""," = "),A3)</f>
        <v>Resistor</v>
      </c>
    </row>
    <row r="4" spans="1:12" s="22" customFormat="1" ht="15" x14ac:dyDescent="0.2">
      <c r="A4" s="9" t="s">
        <v>24</v>
      </c>
      <c r="B4" s="9" t="s">
        <v>19</v>
      </c>
      <c r="C4" s="9" t="s">
        <v>25</v>
      </c>
      <c r="D4" s="9" t="s">
        <v>29</v>
      </c>
      <c r="E4" s="9" t="s">
        <v>23</v>
      </c>
      <c r="F4" s="10">
        <v>7</v>
      </c>
      <c r="G4" s="10">
        <v>9339540</v>
      </c>
      <c r="J4" s="16" t="str">
        <f t="shared" ref="J4" si="0">CONCATENATE(E4,IF(ISBLANK(E4),""," = "),A4)</f>
        <v>R1-R7 = 4.7 kΩ, ± 5%, 250 mW, 250V</v>
      </c>
      <c r="L4" s="16" t="str">
        <f t="shared" ref="L4" si="1">J4</f>
        <v>R1-R7 = 4.7 kΩ, ± 5%, 250 mW, 250V</v>
      </c>
    </row>
    <row r="5" spans="1:12" ht="15" x14ac:dyDescent="0.2">
      <c r="A5" s="9" t="s">
        <v>49</v>
      </c>
      <c r="B5" s="9" t="s">
        <v>19</v>
      </c>
      <c r="C5" s="9" t="s">
        <v>50</v>
      </c>
      <c r="D5" s="9" t="s">
        <v>29</v>
      </c>
      <c r="E5" s="9" t="s">
        <v>51</v>
      </c>
      <c r="F5" s="10">
        <v>3</v>
      </c>
      <c r="G5" s="10">
        <v>9339051</v>
      </c>
      <c r="J5" s="16" t="str">
        <f t="shared" ref="J5:J12" si="2">CONCATENATE(E5,IF(ISBLANK(E5),""," = "),A5)</f>
        <v>R8,R9,R10 = 1 kΩ, ± 5%, 250 mW, 250V</v>
      </c>
      <c r="K5" s="16"/>
      <c r="L5" s="16" t="str">
        <f t="shared" ref="L5:L25" si="3">J5</f>
        <v>R8,R9,R10 = 1 kΩ, ± 5%, 250 mW, 250V</v>
      </c>
    </row>
    <row r="6" spans="1:12" ht="15" x14ac:dyDescent="0.2">
      <c r="A6" s="9" t="s">
        <v>54</v>
      </c>
      <c r="B6" s="9" t="s">
        <v>19</v>
      </c>
      <c r="C6" s="9" t="s">
        <v>55</v>
      </c>
      <c r="D6" s="9" t="s">
        <v>29</v>
      </c>
      <c r="E6" s="9" t="s">
        <v>52</v>
      </c>
      <c r="F6" s="10">
        <v>1</v>
      </c>
      <c r="G6" s="10">
        <v>9339426</v>
      </c>
      <c r="J6" s="16" t="str">
        <f t="shared" si="2"/>
        <v>R11 = 3.3 kΩ, ± 5%, 250 mW, 250V</v>
      </c>
      <c r="K6" s="16"/>
      <c r="L6" s="16" t="str">
        <f t="shared" si="3"/>
        <v>R11 = 3.3 kΩ, ± 5%, 250 mW, 250V</v>
      </c>
    </row>
    <row r="7" spans="1:12" ht="15" x14ac:dyDescent="0.2">
      <c r="A7" s="9" t="s">
        <v>56</v>
      </c>
      <c r="B7" s="9" t="s">
        <v>19</v>
      </c>
      <c r="C7" s="9" t="s">
        <v>57</v>
      </c>
      <c r="D7" s="9" t="s">
        <v>29</v>
      </c>
      <c r="E7" s="9" t="s">
        <v>53</v>
      </c>
      <c r="F7" s="10">
        <v>1</v>
      </c>
      <c r="G7" s="10">
        <v>9339060</v>
      </c>
      <c r="J7" s="16" t="str">
        <f t="shared" si="2"/>
        <v>R12 = 10 kΩ, ± 5%, 250 mW, 250V</v>
      </c>
      <c r="K7" s="16"/>
      <c r="L7" s="16" t="str">
        <f t="shared" si="3"/>
        <v>R12 = 10 kΩ, ± 5%, 250 mW, 250V</v>
      </c>
    </row>
    <row r="8" spans="1:12" ht="15" x14ac:dyDescent="0.2">
      <c r="J8" s="16"/>
      <c r="K8" s="16"/>
      <c r="L8" s="16"/>
    </row>
    <row r="9" spans="1:12" s="14" customFormat="1" ht="15.75" customHeight="1" x14ac:dyDescent="0.2">
      <c r="A9" s="8" t="s">
        <v>8</v>
      </c>
      <c r="B9" s="8"/>
      <c r="C9" s="8"/>
      <c r="D9" s="8"/>
      <c r="E9" s="8"/>
      <c r="F9" s="14">
        <f>SUM(F10:F12)</f>
        <v>11</v>
      </c>
      <c r="J9" s="14" t="str">
        <f>CONCATENATE(E9,IF(ISBLANK(E9),""," = "),A9)</f>
        <v>Capacitor</v>
      </c>
      <c r="L9" s="14" t="str">
        <f>J9</f>
        <v>Capacitor</v>
      </c>
    </row>
    <row r="10" spans="1:12" ht="15" x14ac:dyDescent="0.2">
      <c r="A10" s="9" t="s">
        <v>27</v>
      </c>
      <c r="B10" s="9" t="s">
        <v>19</v>
      </c>
      <c r="C10" s="20" t="s">
        <v>26</v>
      </c>
      <c r="D10" s="9" t="s">
        <v>28</v>
      </c>
      <c r="E10" s="9" t="s">
        <v>65</v>
      </c>
      <c r="F10" s="10">
        <v>7</v>
      </c>
      <c r="G10" s="10">
        <v>1216440</v>
      </c>
      <c r="J10" s="16" t="str">
        <f t="shared" si="2"/>
        <v>C1-C3, C8-C11 = 0.1 µF, 50 V, MCRR Series, ± 10%</v>
      </c>
      <c r="K10" s="16"/>
      <c r="L10" s="16" t="str">
        <f t="shared" si="3"/>
        <v>C1-C3, C8-C11 = 0.1 µF, 50 V, MCRR Series, ± 10%</v>
      </c>
    </row>
    <row r="11" spans="1:12" ht="15" x14ac:dyDescent="0.2">
      <c r="A11" s="9" t="s">
        <v>58</v>
      </c>
      <c r="B11" s="9" t="s">
        <v>19</v>
      </c>
      <c r="C11" s="9" t="s">
        <v>59</v>
      </c>
      <c r="D11" s="9" t="s">
        <v>60</v>
      </c>
      <c r="E11" s="9" t="s">
        <v>61</v>
      </c>
      <c r="F11" s="10">
        <v>3</v>
      </c>
      <c r="G11" s="10">
        <v>9451382</v>
      </c>
      <c r="J11" s="16" t="str">
        <f t="shared" si="2"/>
        <v>C4-C6 =  10 µF, 50 V, MCGPR Series, ± 20%</v>
      </c>
      <c r="K11" s="16"/>
      <c r="L11" s="16" t="str">
        <f t="shared" si="3"/>
        <v>C4-C6 =  10 µF, 50 V, MCGPR Series, ± 20%</v>
      </c>
    </row>
    <row r="12" spans="1:12" ht="15" x14ac:dyDescent="0.2">
      <c r="A12" s="9" t="s">
        <v>62</v>
      </c>
      <c r="B12" s="9" t="s">
        <v>19</v>
      </c>
      <c r="C12" s="20" t="s">
        <v>63</v>
      </c>
      <c r="D12" s="9" t="s">
        <v>60</v>
      </c>
      <c r="E12" s="9" t="s">
        <v>64</v>
      </c>
      <c r="F12" s="10">
        <v>1</v>
      </c>
      <c r="G12" s="10">
        <v>9451358</v>
      </c>
      <c r="J12" s="16" t="str">
        <f t="shared" si="2"/>
        <v>C7 = 1 µF, 50 V, MCGPR Series, ± 20%</v>
      </c>
      <c r="K12" s="16"/>
      <c r="L12" s="16" t="str">
        <f t="shared" si="3"/>
        <v>C7 = 1 µF, 50 V, MCGPR Series, ± 20%</v>
      </c>
    </row>
    <row r="13" spans="1:12" ht="15" x14ac:dyDescent="0.2">
      <c r="J13" s="16"/>
      <c r="K13" s="16"/>
      <c r="L13" s="16"/>
    </row>
    <row r="14" spans="1:12" s="14" customFormat="1" x14ac:dyDescent="0.2">
      <c r="A14" s="8" t="s">
        <v>9</v>
      </c>
      <c r="B14" s="8"/>
      <c r="C14" s="8"/>
      <c r="D14" s="8"/>
      <c r="E14" s="8"/>
      <c r="F14" s="14">
        <f>SUM(F15:F16)</f>
        <v>2</v>
      </c>
      <c r="J14" s="14" t="str">
        <f>CONCATENATE(E14,IF(ISBLANK(E14),""," = "),A14)</f>
        <v>Semiconductor</v>
      </c>
      <c r="L14" s="14" t="str">
        <f t="shared" si="3"/>
        <v>Semiconductor</v>
      </c>
    </row>
    <row r="15" spans="1:12" ht="15" x14ac:dyDescent="0.2">
      <c r="A15" s="9" t="s">
        <v>39</v>
      </c>
      <c r="B15" s="25" t="s">
        <v>40</v>
      </c>
      <c r="C15" s="10" t="s">
        <v>41</v>
      </c>
      <c r="D15" s="9" t="s">
        <v>42</v>
      </c>
      <c r="E15" s="9" t="s">
        <v>43</v>
      </c>
      <c r="F15" s="10">
        <v>1</v>
      </c>
      <c r="G15" s="10">
        <v>9666095</v>
      </c>
      <c r="J15" s="16" t="str">
        <f t="shared" ref="J15:J16" si="4">CONCATENATE(E15,IF(ISBLANK(E15),""," = "),A15)</f>
        <v>IC1 = MC7805CTG. -  Linear Voltage Regulator</v>
      </c>
      <c r="K15" s="16"/>
      <c r="L15" s="16" t="str">
        <f t="shared" si="3"/>
        <v>IC1 = MC7805CTG. -  Linear Voltage Regulator</v>
      </c>
    </row>
    <row r="16" spans="1:12" ht="15" x14ac:dyDescent="0.2">
      <c r="A16" s="9" t="s">
        <v>44</v>
      </c>
      <c r="B16" s="9" t="s">
        <v>45</v>
      </c>
      <c r="C16" s="10" t="s">
        <v>46</v>
      </c>
      <c r="D16" s="9" t="s">
        <v>47</v>
      </c>
      <c r="E16" s="9" t="s">
        <v>48</v>
      </c>
      <c r="F16" s="10">
        <v>1</v>
      </c>
      <c r="G16" s="10">
        <v>2315871</v>
      </c>
      <c r="J16" s="16" t="str">
        <f t="shared" si="4"/>
        <v>IC2 = PIC18F45K22-E/P -  8 Bit Microcontroller</v>
      </c>
      <c r="K16" s="16"/>
      <c r="L16" s="16" t="str">
        <f t="shared" si="3"/>
        <v>IC2 = PIC18F45K22-E/P -  8 Bit Microcontroller</v>
      </c>
    </row>
    <row r="17" spans="1:12" ht="15" x14ac:dyDescent="0.2">
      <c r="B17" s="17"/>
      <c r="C17" s="10"/>
      <c r="J17" s="16"/>
      <c r="K17" s="16"/>
      <c r="L17" s="16"/>
    </row>
    <row r="18" spans="1:12" s="14" customFormat="1" x14ac:dyDescent="0.2">
      <c r="A18" s="8" t="s">
        <v>10</v>
      </c>
      <c r="B18" s="8"/>
      <c r="C18" s="8"/>
      <c r="D18" s="8"/>
      <c r="E18" s="8"/>
      <c r="F18" s="18">
        <f>SUM(F19:F24)</f>
        <v>10</v>
      </c>
      <c r="J18" s="14" t="str">
        <f>CONCATENATE(E18,IF(ISBLANK(E18),""," = "),A18)</f>
        <v>Misc.</v>
      </c>
      <c r="L18" s="14" t="str">
        <f t="shared" si="3"/>
        <v>Misc.</v>
      </c>
    </row>
    <row r="19" spans="1:12" ht="15" x14ac:dyDescent="0.2">
      <c r="A19" s="9" t="s">
        <v>73</v>
      </c>
      <c r="B19" s="10" t="s">
        <v>74</v>
      </c>
      <c r="C19" s="19" t="s">
        <v>75</v>
      </c>
      <c r="D19" s="9" t="s">
        <v>22</v>
      </c>
      <c r="E19" s="9" t="s">
        <v>76</v>
      </c>
      <c r="F19" s="10">
        <v>2</v>
      </c>
      <c r="G19" s="21">
        <v>2293757</v>
      </c>
      <c r="J19" s="16" t="str">
        <f>CONCATENATE(E19,IF(ISBLANK(E19),""," = "),A19)</f>
        <v>K1,K3 = 6 Contacts, Header, Quickie Series, Through Hole, 2 Rows</v>
      </c>
      <c r="K19" s="16"/>
      <c r="L19" s="16" t="str">
        <f>J19</f>
        <v>K1,K3 = 6 Contacts, Header, Quickie Series, Through Hole, 2 Rows</v>
      </c>
    </row>
    <row r="20" spans="1:12" ht="15" x14ac:dyDescent="0.2">
      <c r="A20" s="9" t="s">
        <v>66</v>
      </c>
      <c r="B20" s="10" t="s">
        <v>67</v>
      </c>
      <c r="C20" s="19" t="s">
        <v>68</v>
      </c>
      <c r="D20" s="9" t="s">
        <v>69</v>
      </c>
      <c r="E20" s="9" t="s">
        <v>70</v>
      </c>
      <c r="F20" s="10">
        <v>1</v>
      </c>
      <c r="G20" s="21">
        <v>9728856</v>
      </c>
      <c r="J20" s="16" t="str">
        <f t="shared" ref="J20" si="5">CONCATENATE(E20,IF(ISBLANK(E20),""," = "),A20)</f>
        <v>K2 = FEMALE HEADER, 2.54 mm, 6 way, Receptacle</v>
      </c>
      <c r="K20" s="16"/>
      <c r="L20" s="16" t="str">
        <f t="shared" ref="L20" si="6">J20</f>
        <v>K2 = FEMALE HEADER, 2.54 mm, 6 way, Receptacle</v>
      </c>
    </row>
    <row r="21" spans="1:12" ht="15" x14ac:dyDescent="0.2">
      <c r="A21" s="9" t="s">
        <v>35</v>
      </c>
      <c r="C21" s="9" t="s">
        <v>36</v>
      </c>
      <c r="D21" s="9" t="s">
        <v>30</v>
      </c>
      <c r="E21" s="9" t="s">
        <v>21</v>
      </c>
      <c r="F21" s="10">
        <v>1</v>
      </c>
      <c r="I21" s="26" t="s">
        <v>82</v>
      </c>
      <c r="J21" s="16" t="str">
        <f t="shared" ref="J21:J24" si="7">CONCATENATE(E21,IF(ISBLANK(E21),""," = "),A21)</f>
        <v>LCD1 = 4Pin 128X64 Blue Color OLED Display Module</v>
      </c>
      <c r="K21" s="17" t="s">
        <v>37</v>
      </c>
      <c r="L21" s="16" t="str">
        <f t="shared" si="3"/>
        <v>LCD1 = 4Pin 128X64 Blue Color OLED Display Module</v>
      </c>
    </row>
    <row r="22" spans="1:12" ht="15" x14ac:dyDescent="0.2">
      <c r="A22" s="23" t="s">
        <v>31</v>
      </c>
      <c r="B22" s="23" t="s">
        <v>32</v>
      </c>
      <c r="C22" s="23" t="s">
        <v>33</v>
      </c>
      <c r="D22" s="23"/>
      <c r="E22" s="23" t="s">
        <v>34</v>
      </c>
      <c r="F22" s="24">
        <v>1</v>
      </c>
      <c r="G22" s="24">
        <v>1520813</v>
      </c>
      <c r="J22" s="16" t="str">
        <f t="shared" si="7"/>
        <v>ENC1 = Encoder with pushbutton</v>
      </c>
      <c r="L22" s="16" t="str">
        <f t="shared" si="3"/>
        <v>ENC1 = Encoder with pushbutton</v>
      </c>
    </row>
    <row r="23" spans="1:12" ht="15" x14ac:dyDescent="0.2">
      <c r="A23" s="10" t="s">
        <v>71</v>
      </c>
      <c r="B23" s="9" t="s">
        <v>19</v>
      </c>
      <c r="C23" s="9" t="s">
        <v>72</v>
      </c>
      <c r="D23" s="10" t="s">
        <v>47</v>
      </c>
      <c r="E23" s="10"/>
      <c r="F23" s="10">
        <v>1</v>
      </c>
      <c r="G23" s="10">
        <v>4285669</v>
      </c>
      <c r="J23" s="16" t="str">
        <f t="shared" si="7"/>
        <v>40 Contacts, DIP Socket, 2.54 mm, 2227 Series</v>
      </c>
      <c r="L23" s="16" t="str">
        <f t="shared" si="3"/>
        <v>40 Contacts, DIP Socket, 2.54 mm, 2227 Series</v>
      </c>
    </row>
    <row r="24" spans="1:12" ht="15" x14ac:dyDescent="0.2">
      <c r="A24" s="10" t="s">
        <v>77</v>
      </c>
      <c r="B24" s="9" t="s">
        <v>74</v>
      </c>
      <c r="C24" s="9" t="s">
        <v>78</v>
      </c>
      <c r="D24" s="10"/>
      <c r="E24" s="10"/>
      <c r="F24" s="10">
        <v>4</v>
      </c>
      <c r="G24" s="10">
        <v>2135957</v>
      </c>
      <c r="J24" s="16" t="str">
        <f t="shared" si="7"/>
        <v>2.54 mm, 6 Contacts, Receptacle, Quickie Series, IDC / IDT, 2 Rows</v>
      </c>
      <c r="L24" s="16" t="str">
        <f t="shared" si="3"/>
        <v>2.54 mm, 6 Contacts, Receptacle, Quickie Series, IDC / IDT, 2 Rows</v>
      </c>
    </row>
    <row r="25" spans="1:12" ht="15" x14ac:dyDescent="0.2">
      <c r="A25" s="9" t="s">
        <v>79</v>
      </c>
      <c r="B25" s="9" t="s">
        <v>80</v>
      </c>
      <c r="C25" s="9" t="s">
        <v>81</v>
      </c>
      <c r="F25" s="10">
        <v>1</v>
      </c>
      <c r="G25" s="10">
        <v>2064503</v>
      </c>
      <c r="J25" s="16" t="str">
        <f t="shared" ref="J25:J37" si="8">CONCATENATE(E25,IF(ISBLANK(E25),""," = "),A25)</f>
        <v xml:space="preserve"> Ribbon Cable, Round Conductor Flat, Per M, 6 Core, 28 AWG</v>
      </c>
      <c r="L25" s="16" t="str">
        <f t="shared" si="3"/>
        <v xml:space="preserve"> Ribbon Cable, Round Conductor Flat, Per M, 6 Core, 28 AWG</v>
      </c>
    </row>
    <row r="26" spans="1:12" ht="15" x14ac:dyDescent="0.2">
      <c r="J26" s="16" t="str">
        <f t="shared" si="8"/>
        <v/>
      </c>
    </row>
    <row r="27" spans="1:12" ht="15" x14ac:dyDescent="0.2">
      <c r="A27" s="9" t="s">
        <v>83</v>
      </c>
      <c r="F27" s="10">
        <v>1</v>
      </c>
      <c r="J27" s="16" t="str">
        <f t="shared" si="8"/>
        <v>PCB 150199-2 V1.5</v>
      </c>
    </row>
    <row r="28" spans="1:12" ht="15" x14ac:dyDescent="0.2">
      <c r="J28" s="16" t="str">
        <f t="shared" si="8"/>
        <v/>
      </c>
    </row>
    <row r="29" spans="1:12" ht="15" x14ac:dyDescent="0.2">
      <c r="J29" s="16" t="str">
        <f t="shared" si="8"/>
        <v/>
      </c>
    </row>
    <row r="30" spans="1:12" ht="15" x14ac:dyDescent="0.2">
      <c r="J30" s="16" t="str">
        <f t="shared" si="8"/>
        <v/>
      </c>
    </row>
    <row r="31" spans="1:12" ht="15" x14ac:dyDescent="0.2">
      <c r="J31" s="16" t="str">
        <f t="shared" si="8"/>
        <v/>
      </c>
    </row>
    <row r="32" spans="1:12" ht="15" x14ac:dyDescent="0.2">
      <c r="J32" s="16" t="str">
        <f t="shared" si="8"/>
        <v/>
      </c>
    </row>
    <row r="33" spans="5:10" ht="15" x14ac:dyDescent="0.2">
      <c r="J33" s="16" t="str">
        <f t="shared" si="8"/>
        <v/>
      </c>
    </row>
    <row r="34" spans="5:10" ht="15" x14ac:dyDescent="0.2">
      <c r="J34" s="16" t="str">
        <f t="shared" si="8"/>
        <v/>
      </c>
    </row>
    <row r="35" spans="5:10" ht="15" x14ac:dyDescent="0.2">
      <c r="J35" s="16" t="str">
        <f t="shared" si="8"/>
        <v/>
      </c>
    </row>
    <row r="36" spans="5:10" ht="15" x14ac:dyDescent="0.2">
      <c r="J36" s="16" t="str">
        <f t="shared" si="8"/>
        <v/>
      </c>
    </row>
    <row r="37" spans="5:10" ht="15" x14ac:dyDescent="0.2">
      <c r="J37" s="16" t="str">
        <f t="shared" si="8"/>
        <v/>
      </c>
    </row>
    <row r="46" spans="5:10" x14ac:dyDescent="0.2">
      <c r="E46" s="9" t="s">
        <v>38</v>
      </c>
    </row>
  </sheetData>
  <mergeCells count="1">
    <mergeCell ref="A1:F1"/>
  </mergeCells>
  <phoneticPr fontId="7" type="noConversion"/>
  <hyperlinks>
    <hyperlink ref="K21" r:id="rId1" xr:uid="{00000000-0004-0000-0000-000000000000}"/>
  </hyperlinks>
  <pageMargins left="0.31527777777777777" right="0.31527777777777777" top="0.31527777777777777" bottom="0.41388888888888886" header="0.51180555555555551" footer="0.31527777777777777"/>
  <pageSetup paperSize="9" scale="87" firstPageNumber="0" orientation="landscape" horizontalDpi="300" verticalDpi="300" r:id="rId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D6"/>
  <sheetViews>
    <sheetView workbookViewId="0">
      <selection sqref="A1:D1"/>
    </sheetView>
  </sheetViews>
  <sheetFormatPr defaultColWidth="11.5703125" defaultRowHeight="12.75" x14ac:dyDescent="0.2"/>
  <cols>
    <col min="1" max="1" width="13.140625" customWidth="1"/>
    <col min="2" max="2" width="6" customWidth="1"/>
    <col min="3" max="3" width="21.42578125" customWidth="1"/>
    <col min="4" max="4" width="128" customWidth="1"/>
  </cols>
  <sheetData>
    <row r="1" spans="1:4" s="1" customFormat="1" ht="17.100000000000001" customHeight="1" x14ac:dyDescent="0.2">
      <c r="A1" s="28" t="s">
        <v>11</v>
      </c>
      <c r="B1" s="28"/>
      <c r="C1" s="28"/>
      <c r="D1" s="28"/>
    </row>
    <row r="2" spans="1:4" s="1" customFormat="1" ht="14.85" customHeight="1" x14ac:dyDescent="0.2">
      <c r="A2" s="2" t="s">
        <v>12</v>
      </c>
      <c r="B2" s="3" t="s">
        <v>13</v>
      </c>
      <c r="C2" s="3" t="s">
        <v>14</v>
      </c>
      <c r="D2" s="3" t="s">
        <v>0</v>
      </c>
    </row>
    <row r="3" spans="1:4" x14ac:dyDescent="0.2">
      <c r="A3" s="4"/>
      <c r="B3" s="5"/>
      <c r="C3" s="5"/>
      <c r="D3" s="5"/>
    </row>
    <row r="4" spans="1:4" x14ac:dyDescent="0.2">
      <c r="A4" s="4"/>
      <c r="B4" s="5"/>
      <c r="C4" s="5"/>
      <c r="D4" s="5"/>
    </row>
    <row r="5" spans="1:4" x14ac:dyDescent="0.2">
      <c r="A5" s="6"/>
    </row>
    <row r="6" spans="1:4" x14ac:dyDescent="0.2">
      <c r="A6" s="6"/>
    </row>
  </sheetData>
  <mergeCells count="1">
    <mergeCell ref="A1:D1"/>
  </mergeCells>
  <phoneticPr fontId="7" type="noConversion"/>
  <pageMargins left="0.31527777777777777" right="0.31527777777777777" top="0.31527777777777777" bottom="0.41388888888888886" header="0.51180555555555551" footer="0.31527777777777777"/>
  <pageSetup paperSize="9" scale="85" firstPageNumber="0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2</vt:i4>
      </vt:variant>
      <vt:variant>
        <vt:lpstr>Benoemde bereiken</vt:lpstr>
      </vt:variant>
      <vt:variant>
        <vt:i4>1</vt:i4>
      </vt:variant>
    </vt:vector>
  </HeadingPairs>
  <TitlesOfParts>
    <vt:vector size="3" baseType="lpstr">
      <vt:lpstr>BOM</vt:lpstr>
      <vt:lpstr>history</vt:lpstr>
      <vt:lpstr>BOM!Afdrukbereik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CPV</dc:creator>
  <cp:lastModifiedBy>Yinnis Kempeneers</cp:lastModifiedBy>
  <cp:lastPrinted>2009-08-03T09:49:46Z</cp:lastPrinted>
  <dcterms:created xsi:type="dcterms:W3CDTF">2009-05-15T08:53:47Z</dcterms:created>
  <dcterms:modified xsi:type="dcterms:W3CDTF">2024-05-14T10:36:29Z</dcterms:modified>
</cp:coreProperties>
</file>