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F:\CYN-TAMU\Research-TAMU\Dissertation\01.Dataset\"/>
    </mc:Choice>
  </mc:AlternateContent>
  <xr:revisionPtr revIDLastSave="0" documentId="13_ncr:1_{1839164B-8EF6-4F76-B1FC-BEE368228005}" xr6:coauthVersionLast="47" xr6:coauthVersionMax="47" xr10:uidLastSave="{00000000-0000-0000-0000-000000000000}"/>
  <bookViews>
    <workbookView xWindow="3200" yWindow="2020" windowWidth="24780" windowHeight="15980" activeTab="1" xr2:uid="{00000000-000D-0000-FFFF-FFFF00000000}"/>
  </bookViews>
  <sheets>
    <sheet name="Experiment Design" sheetId="1" r:id="rId1"/>
    <sheet name="Results" sheetId="2" r:id="rId2"/>
    <sheet name="Repeated" sheetId="21" r:id="rId3"/>
    <sheet name="Notes" sheetId="20" r:id="rId4"/>
    <sheet name="subj00" sheetId="3" r:id="rId5"/>
    <sheet name="subj01" sheetId="4" r:id="rId6"/>
    <sheet name="subj02" sheetId="5" r:id="rId7"/>
    <sheet name="subj03" sheetId="6" r:id="rId8"/>
    <sheet name="subj04" sheetId="7" r:id="rId9"/>
    <sheet name="subj05" sheetId="8" r:id="rId10"/>
    <sheet name="subj06" sheetId="9" r:id="rId11"/>
    <sheet name="subj07" sheetId="10" r:id="rId12"/>
    <sheet name="subj08" sheetId="11" r:id="rId13"/>
    <sheet name="subj09" sheetId="12" r:id="rId14"/>
    <sheet name="subj10" sheetId="13" r:id="rId15"/>
    <sheet name="subj11" sheetId="14" r:id="rId16"/>
    <sheet name="subj12" sheetId="15" r:id="rId17"/>
    <sheet name="subj13" sheetId="16" r:id="rId18"/>
    <sheet name="subj14" sheetId="17" r:id="rId19"/>
    <sheet name="Mode" sheetId="18" r:id="rId20"/>
    <sheet name="Mode2" sheetId="19" r:id="rId21"/>
    <sheet name="Temp" sheetId="22" r:id="rId22"/>
  </sheets>
  <definedNames>
    <definedName name="_xlnm._FilterDatabase" localSheetId="2" hidden="1">Repeated!$A$1:$Z$29</definedName>
    <definedName name="_xlnm._FilterDatabase" localSheetId="1" hidden="1">Results!$A$1:$U$645</definedName>
    <definedName name="Z_D958F5A5_1115_4621_85A5_118550697F60_.wvu.FilterData" localSheetId="0" hidden="1">'Experiment Design'!$A$2:$G$16</definedName>
  </definedNames>
  <calcPr calcId="191029"/>
  <customWorkbookViews>
    <customWorkbookView name="Filter 1" guid="{D958F5A5-1115-4621-85A5-118550697F60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go="http://customooxmlschemas.google.com/" uri="GoogleSheetsCustomDataVersion1">
      <go:sheetsCustomData r:id="rId23" roundtripDataSignature="AMtx7miZkIikNJ0m5Y9qzXW0/x8J6iTz3g=="/>
    </ext>
  </extLst>
</workbook>
</file>

<file path=xl/calcChain.xml><?xml version="1.0" encoding="utf-8"?>
<calcChain xmlns="http://schemas.openxmlformats.org/spreadsheetml/2006/main">
  <c r="I55" i="17" l="1"/>
  <c r="I54" i="17"/>
  <c r="I53" i="17"/>
  <c r="I52" i="17"/>
  <c r="I51" i="17"/>
  <c r="I50" i="17"/>
  <c r="O49" i="17"/>
  <c r="I49" i="17"/>
  <c r="P49" i="17" s="1"/>
  <c r="O48" i="17"/>
  <c r="I48" i="17"/>
  <c r="P48" i="17" s="1"/>
  <c r="O47" i="17"/>
  <c r="P47" i="17" s="1"/>
  <c r="I47" i="17"/>
  <c r="O46" i="17"/>
  <c r="P46" i="17" s="1"/>
  <c r="I46" i="17"/>
  <c r="O45" i="17"/>
  <c r="I45" i="17"/>
  <c r="P45" i="17" s="1"/>
  <c r="O44" i="17"/>
  <c r="I44" i="17"/>
  <c r="P44" i="17" s="1"/>
  <c r="O43" i="17"/>
  <c r="P43" i="17" s="1"/>
  <c r="I43" i="17"/>
  <c r="O42" i="17"/>
  <c r="P42" i="17" s="1"/>
  <c r="I42" i="17"/>
  <c r="O41" i="17"/>
  <c r="N41" i="17"/>
  <c r="M41" i="17"/>
  <c r="I41" i="17"/>
  <c r="P41" i="17" s="1"/>
  <c r="P40" i="17"/>
  <c r="O40" i="17"/>
  <c r="M40" i="17"/>
  <c r="I40" i="17"/>
  <c r="P39" i="17"/>
  <c r="O39" i="17"/>
  <c r="I39" i="17"/>
  <c r="O38" i="17"/>
  <c r="I38" i="17"/>
  <c r="P38" i="17" s="1"/>
  <c r="O37" i="17"/>
  <c r="I37" i="17"/>
  <c r="P37" i="17" s="1"/>
  <c r="P36" i="17"/>
  <c r="O36" i="17"/>
  <c r="I36" i="17"/>
  <c r="P35" i="17"/>
  <c r="O35" i="17"/>
  <c r="M35" i="17"/>
  <c r="I35" i="17"/>
  <c r="O34" i="17"/>
  <c r="I34" i="17"/>
  <c r="P34" i="17" s="1"/>
  <c r="O33" i="17"/>
  <c r="I33" i="17"/>
  <c r="P33" i="17" s="1"/>
  <c r="P32" i="17"/>
  <c r="O32" i="17"/>
  <c r="I32" i="17"/>
  <c r="O31" i="17"/>
  <c r="I31" i="17"/>
  <c r="P31" i="17" s="1"/>
  <c r="O30" i="17"/>
  <c r="I30" i="17"/>
  <c r="P30" i="17" s="1"/>
  <c r="P29" i="17"/>
  <c r="O29" i="17"/>
  <c r="N29" i="17"/>
  <c r="I29" i="17"/>
  <c r="O28" i="17"/>
  <c r="I28" i="17"/>
  <c r="P28" i="17" s="1"/>
  <c r="P27" i="17"/>
  <c r="O27" i="17"/>
  <c r="I27" i="17"/>
  <c r="P26" i="17"/>
  <c r="O26" i="17"/>
  <c r="I26" i="17"/>
  <c r="P25" i="17"/>
  <c r="O25" i="17"/>
  <c r="I25" i="17"/>
  <c r="O24" i="17"/>
  <c r="I24" i="17"/>
  <c r="P24" i="17" s="1"/>
  <c r="O23" i="17"/>
  <c r="I23" i="17"/>
  <c r="P23" i="17" s="1"/>
  <c r="P22" i="17"/>
  <c r="O22" i="17"/>
  <c r="N22" i="17"/>
  <c r="I22" i="17"/>
  <c r="P21" i="17"/>
  <c r="O21" i="17"/>
  <c r="I21" i="17"/>
  <c r="P20" i="17"/>
  <c r="O20" i="17"/>
  <c r="I20" i="17"/>
  <c r="O19" i="17"/>
  <c r="I19" i="17"/>
  <c r="P19" i="17" s="1"/>
  <c r="O18" i="17"/>
  <c r="P18" i="17" s="1"/>
  <c r="I18" i="17"/>
  <c r="P17" i="17"/>
  <c r="O17" i="17"/>
  <c r="I17" i="17"/>
  <c r="P16" i="17"/>
  <c r="O16" i="17"/>
  <c r="I16" i="17"/>
  <c r="O15" i="17"/>
  <c r="I15" i="17"/>
  <c r="P15" i="17" s="1"/>
  <c r="O14" i="17"/>
  <c r="P14" i="17" s="1"/>
  <c r="I14" i="17"/>
  <c r="P13" i="17"/>
  <c r="O13" i="17"/>
  <c r="N13" i="17"/>
  <c r="M13" i="17"/>
  <c r="L13" i="17"/>
  <c r="K13" i="17"/>
  <c r="I13" i="17"/>
  <c r="P12" i="17"/>
  <c r="O12" i="17"/>
  <c r="N12" i="17"/>
  <c r="M12" i="17"/>
  <c r="L12" i="17"/>
  <c r="K12" i="17"/>
  <c r="I12" i="17"/>
  <c r="O11" i="17"/>
  <c r="N11" i="17"/>
  <c r="M11" i="17"/>
  <c r="L11" i="17"/>
  <c r="K11" i="17"/>
  <c r="I11" i="17"/>
  <c r="P11" i="17" s="1"/>
  <c r="O10" i="17"/>
  <c r="P10" i="17" s="1"/>
  <c r="I10" i="17"/>
  <c r="P9" i="17"/>
  <c r="O9" i="17"/>
  <c r="I9" i="17"/>
  <c r="P8" i="17"/>
  <c r="O8" i="17"/>
  <c r="I8" i="17"/>
  <c r="O7" i="17"/>
  <c r="I7" i="17"/>
  <c r="O6" i="17"/>
  <c r="P6" i="17" s="1"/>
  <c r="I6" i="17"/>
  <c r="P5" i="17"/>
  <c r="O5" i="17"/>
  <c r="I5" i="17"/>
  <c r="P4" i="17"/>
  <c r="O4" i="17"/>
  <c r="I4" i="17"/>
  <c r="V3" i="17"/>
  <c r="P3" i="17"/>
  <c r="O3" i="17"/>
  <c r="I3" i="17"/>
  <c r="V2" i="17"/>
  <c r="O2" i="17"/>
  <c r="P2" i="17" s="1"/>
  <c r="I2" i="17"/>
  <c r="I55" i="16"/>
  <c r="I54" i="16"/>
  <c r="I53" i="16"/>
  <c r="I52" i="16"/>
  <c r="I51" i="16"/>
  <c r="I50" i="16"/>
  <c r="O49" i="16"/>
  <c r="I49" i="16"/>
  <c r="P49" i="16" s="1"/>
  <c r="O48" i="16"/>
  <c r="P48" i="16" s="1"/>
  <c r="I48" i="16"/>
  <c r="O47" i="16"/>
  <c r="P47" i="16" s="1"/>
  <c r="I47" i="16"/>
  <c r="O46" i="16"/>
  <c r="I46" i="16"/>
  <c r="P46" i="16" s="1"/>
  <c r="O45" i="16"/>
  <c r="I45" i="16"/>
  <c r="P45" i="16" s="1"/>
  <c r="O44" i="16"/>
  <c r="P44" i="16" s="1"/>
  <c r="I44" i="16"/>
  <c r="O43" i="16"/>
  <c r="P43" i="16" s="1"/>
  <c r="I43" i="16"/>
  <c r="O42" i="16"/>
  <c r="I42" i="16"/>
  <c r="P42" i="16" s="1"/>
  <c r="O41" i="16"/>
  <c r="N41" i="16"/>
  <c r="M41" i="16"/>
  <c r="I41" i="16"/>
  <c r="P41" i="16" s="1"/>
  <c r="O40" i="16"/>
  <c r="M40" i="16"/>
  <c r="I40" i="16"/>
  <c r="P40" i="16" s="1"/>
  <c r="O39" i="16"/>
  <c r="I39" i="16"/>
  <c r="P39" i="16" s="1"/>
  <c r="P38" i="16"/>
  <c r="O38" i="16"/>
  <c r="I38" i="16"/>
  <c r="O37" i="16"/>
  <c r="P37" i="16" s="1"/>
  <c r="I37" i="16"/>
  <c r="O36" i="16"/>
  <c r="I36" i="16"/>
  <c r="P36" i="16" s="1"/>
  <c r="P35" i="16"/>
  <c r="O35" i="16"/>
  <c r="M35" i="16"/>
  <c r="I35" i="16"/>
  <c r="P34" i="16"/>
  <c r="O34" i="16"/>
  <c r="I34" i="16"/>
  <c r="P33" i="16"/>
  <c r="O33" i="16"/>
  <c r="I33" i="16"/>
  <c r="O32" i="16"/>
  <c r="I32" i="16"/>
  <c r="P32" i="16" s="1"/>
  <c r="P31" i="16"/>
  <c r="O31" i="16"/>
  <c r="I31" i="16"/>
  <c r="O30" i="16"/>
  <c r="I30" i="16"/>
  <c r="P30" i="16" s="1"/>
  <c r="O29" i="16"/>
  <c r="I29" i="16"/>
  <c r="P29" i="16" s="1"/>
  <c r="P28" i="16"/>
  <c r="O28" i="16"/>
  <c r="I28" i="16"/>
  <c r="P27" i="16"/>
  <c r="O27" i="16"/>
  <c r="I27" i="16"/>
  <c r="P26" i="16"/>
  <c r="O26" i="16"/>
  <c r="I26" i="16"/>
  <c r="O25" i="16"/>
  <c r="I25" i="16"/>
  <c r="P25" i="16" s="1"/>
  <c r="O24" i="16"/>
  <c r="I24" i="16"/>
  <c r="P24" i="16" s="1"/>
  <c r="O23" i="16"/>
  <c r="I23" i="16"/>
  <c r="P23" i="16" s="1"/>
  <c r="O22" i="16"/>
  <c r="N22" i="16"/>
  <c r="N38" i="16" s="1"/>
  <c r="I22" i="16"/>
  <c r="P22" i="16" s="1"/>
  <c r="P21" i="16"/>
  <c r="O21" i="16"/>
  <c r="I21" i="16"/>
  <c r="O20" i="16"/>
  <c r="I20" i="16"/>
  <c r="O19" i="16"/>
  <c r="P19" i="16" s="1"/>
  <c r="I19" i="16"/>
  <c r="P18" i="16"/>
  <c r="O18" i="16"/>
  <c r="I18" i="16"/>
  <c r="P17" i="16"/>
  <c r="O17" i="16"/>
  <c r="I17" i="16"/>
  <c r="O16" i="16"/>
  <c r="I16" i="16"/>
  <c r="O15" i="16"/>
  <c r="P15" i="16" s="1"/>
  <c r="I15" i="16"/>
  <c r="P14" i="16"/>
  <c r="O14" i="16"/>
  <c r="I14" i="16"/>
  <c r="P13" i="16"/>
  <c r="O13" i="16"/>
  <c r="N13" i="16"/>
  <c r="M13" i="16"/>
  <c r="L13" i="16"/>
  <c r="K13" i="16"/>
  <c r="I13" i="16"/>
  <c r="P12" i="16"/>
  <c r="O12" i="16"/>
  <c r="N12" i="16"/>
  <c r="M12" i="16"/>
  <c r="L12" i="16"/>
  <c r="K12" i="16"/>
  <c r="I12" i="16"/>
  <c r="O11" i="16"/>
  <c r="N11" i="16"/>
  <c r="M11" i="16"/>
  <c r="L11" i="16"/>
  <c r="K11" i="16"/>
  <c r="I11" i="16"/>
  <c r="P11" i="16" s="1"/>
  <c r="P10" i="16"/>
  <c r="O10" i="16"/>
  <c r="I10" i="16"/>
  <c r="P9" i="16"/>
  <c r="O9" i="16"/>
  <c r="I9" i="16"/>
  <c r="O8" i="16"/>
  <c r="I8" i="16"/>
  <c r="P8" i="16" s="1"/>
  <c r="O7" i="16"/>
  <c r="P7" i="16" s="1"/>
  <c r="I7" i="16"/>
  <c r="P6" i="16"/>
  <c r="O6" i="16"/>
  <c r="I6" i="16"/>
  <c r="P5" i="16"/>
  <c r="O5" i="16"/>
  <c r="I5" i="16"/>
  <c r="O4" i="16"/>
  <c r="I4" i="16"/>
  <c r="V3" i="16"/>
  <c r="P3" i="16"/>
  <c r="O3" i="16"/>
  <c r="I3" i="16"/>
  <c r="V2" i="16"/>
  <c r="O2" i="16"/>
  <c r="P2" i="16" s="1"/>
  <c r="I2" i="16"/>
  <c r="I55" i="15"/>
  <c r="I54" i="15"/>
  <c r="I53" i="15"/>
  <c r="I52" i="15"/>
  <c r="I51" i="15"/>
  <c r="I50" i="15"/>
  <c r="O49" i="15"/>
  <c r="I49" i="15"/>
  <c r="P49" i="15" s="1"/>
  <c r="O48" i="15"/>
  <c r="P48" i="15" s="1"/>
  <c r="I48" i="15"/>
  <c r="O47" i="15"/>
  <c r="I47" i="15"/>
  <c r="P47" i="15" s="1"/>
  <c r="O46" i="15"/>
  <c r="I46" i="15"/>
  <c r="P46" i="15" s="1"/>
  <c r="O45" i="15"/>
  <c r="I45" i="15"/>
  <c r="P45" i="15" s="1"/>
  <c r="O44" i="15"/>
  <c r="P44" i="15" s="1"/>
  <c r="I44" i="15"/>
  <c r="O43" i="15"/>
  <c r="I43" i="15"/>
  <c r="P43" i="15" s="1"/>
  <c r="O42" i="15"/>
  <c r="I42" i="15"/>
  <c r="P42" i="15" s="1"/>
  <c r="O41" i="15"/>
  <c r="N41" i="15"/>
  <c r="M41" i="15"/>
  <c r="I41" i="15"/>
  <c r="P41" i="15" s="1"/>
  <c r="O40" i="15"/>
  <c r="M40" i="15"/>
  <c r="I40" i="15"/>
  <c r="P40" i="15" s="1"/>
  <c r="O39" i="15"/>
  <c r="I39" i="15"/>
  <c r="P39" i="15" s="1"/>
  <c r="P38" i="15"/>
  <c r="O38" i="15"/>
  <c r="N38" i="15"/>
  <c r="I38" i="15"/>
  <c r="O37" i="15"/>
  <c r="N37" i="15"/>
  <c r="I37" i="15"/>
  <c r="P37" i="15" s="1"/>
  <c r="O36" i="15"/>
  <c r="I36" i="15"/>
  <c r="P36" i="15" s="1"/>
  <c r="P35" i="15"/>
  <c r="O35" i="15"/>
  <c r="M35" i="15"/>
  <c r="I35" i="15"/>
  <c r="O34" i="15"/>
  <c r="N34" i="15"/>
  <c r="I34" i="15"/>
  <c r="P33" i="15"/>
  <c r="O33" i="15"/>
  <c r="N33" i="15"/>
  <c r="I33" i="15"/>
  <c r="O32" i="15"/>
  <c r="P32" i="15" s="1"/>
  <c r="I32" i="15"/>
  <c r="O31" i="15"/>
  <c r="N31" i="15"/>
  <c r="I31" i="15"/>
  <c r="P31" i="15" s="1"/>
  <c r="P30" i="15"/>
  <c r="O30" i="15"/>
  <c r="N30" i="15"/>
  <c r="I30" i="15"/>
  <c r="O29" i="15"/>
  <c r="P29" i="15" s="1"/>
  <c r="I29" i="15"/>
  <c r="O28" i="15"/>
  <c r="N28" i="15"/>
  <c r="I28" i="15"/>
  <c r="P27" i="15"/>
  <c r="O27" i="15"/>
  <c r="I27" i="15"/>
  <c r="O26" i="15"/>
  <c r="I26" i="15"/>
  <c r="P26" i="15" s="1"/>
  <c r="P25" i="15"/>
  <c r="O25" i="15"/>
  <c r="I25" i="15"/>
  <c r="P24" i="15"/>
  <c r="O24" i="15"/>
  <c r="I24" i="15"/>
  <c r="P23" i="15"/>
  <c r="O23" i="15"/>
  <c r="N23" i="15"/>
  <c r="I23" i="15"/>
  <c r="O22" i="15"/>
  <c r="P22" i="15" s="1"/>
  <c r="N22" i="15"/>
  <c r="N39" i="15" s="1"/>
  <c r="I22" i="15"/>
  <c r="O21" i="15"/>
  <c r="I21" i="15"/>
  <c r="P21" i="15" s="1"/>
  <c r="O20" i="15"/>
  <c r="P20" i="15" s="1"/>
  <c r="I20" i="15"/>
  <c r="O19" i="15"/>
  <c r="P19" i="15" s="1"/>
  <c r="I19" i="15"/>
  <c r="P18" i="15"/>
  <c r="O18" i="15"/>
  <c r="I18" i="15"/>
  <c r="O17" i="15"/>
  <c r="I17" i="15"/>
  <c r="P17" i="15" s="1"/>
  <c r="O16" i="15"/>
  <c r="P16" i="15" s="1"/>
  <c r="I16" i="15"/>
  <c r="O15" i="15"/>
  <c r="P15" i="15" s="1"/>
  <c r="I15" i="15"/>
  <c r="P14" i="15"/>
  <c r="O14" i="15"/>
  <c r="I14" i="15"/>
  <c r="O13" i="15"/>
  <c r="N13" i="15"/>
  <c r="M13" i="15"/>
  <c r="L13" i="15"/>
  <c r="K13" i="15"/>
  <c r="I13" i="15"/>
  <c r="P13" i="15" s="1"/>
  <c r="O12" i="15"/>
  <c r="N12" i="15"/>
  <c r="M12" i="15"/>
  <c r="L12" i="15"/>
  <c r="K12" i="15"/>
  <c r="I12" i="15"/>
  <c r="P12" i="15" s="1"/>
  <c r="P11" i="15"/>
  <c r="O11" i="15"/>
  <c r="N11" i="15"/>
  <c r="M11" i="15"/>
  <c r="L11" i="15"/>
  <c r="K11" i="15"/>
  <c r="I11" i="15"/>
  <c r="P10" i="15"/>
  <c r="O10" i="15"/>
  <c r="I10" i="15"/>
  <c r="O9" i="15"/>
  <c r="I9" i="15"/>
  <c r="O8" i="15"/>
  <c r="P8" i="15" s="1"/>
  <c r="I8" i="15"/>
  <c r="O7" i="15"/>
  <c r="P7" i="15" s="1"/>
  <c r="I7" i="15"/>
  <c r="P6" i="15"/>
  <c r="O6" i="15"/>
  <c r="I6" i="15"/>
  <c r="O5" i="15"/>
  <c r="I5" i="15"/>
  <c r="O4" i="15"/>
  <c r="P4" i="15" s="1"/>
  <c r="I4" i="15"/>
  <c r="V3" i="15"/>
  <c r="O3" i="15"/>
  <c r="I3" i="15"/>
  <c r="P3" i="15" s="1"/>
  <c r="V2" i="15"/>
  <c r="O2" i="15"/>
  <c r="I2" i="15"/>
  <c r="P2" i="15" s="1"/>
  <c r="O49" i="14"/>
  <c r="I49" i="14"/>
  <c r="P49" i="14" s="1"/>
  <c r="O48" i="14"/>
  <c r="I48" i="14"/>
  <c r="P48" i="14" s="1"/>
  <c r="O47" i="14"/>
  <c r="I47" i="14"/>
  <c r="O46" i="14"/>
  <c r="I46" i="14"/>
  <c r="P46" i="14" s="1"/>
  <c r="O45" i="14"/>
  <c r="I45" i="14"/>
  <c r="P45" i="14" s="1"/>
  <c r="O44" i="14"/>
  <c r="I44" i="14"/>
  <c r="P44" i="14" s="1"/>
  <c r="O43" i="14"/>
  <c r="I43" i="14"/>
  <c r="O42" i="14"/>
  <c r="I42" i="14"/>
  <c r="P42" i="14" s="1"/>
  <c r="O41" i="14"/>
  <c r="N41" i="14"/>
  <c r="M41" i="14"/>
  <c r="I41" i="14"/>
  <c r="P41" i="14" s="1"/>
  <c r="P40" i="14"/>
  <c r="O40" i="14"/>
  <c r="M40" i="14"/>
  <c r="I40" i="14"/>
  <c r="O39" i="14"/>
  <c r="I39" i="14"/>
  <c r="P39" i="14" s="1"/>
  <c r="P38" i="14"/>
  <c r="O38" i="14"/>
  <c r="I38" i="14"/>
  <c r="O37" i="14"/>
  <c r="P37" i="14" s="1"/>
  <c r="I37" i="14"/>
  <c r="O36" i="14"/>
  <c r="I36" i="14"/>
  <c r="P36" i="14" s="1"/>
  <c r="P35" i="14"/>
  <c r="O35" i="14"/>
  <c r="M35" i="14"/>
  <c r="I35" i="14"/>
  <c r="P34" i="14"/>
  <c r="O34" i="14"/>
  <c r="I34" i="14"/>
  <c r="O33" i="14"/>
  <c r="I33" i="14"/>
  <c r="P33" i="14" s="1"/>
  <c r="O32" i="14"/>
  <c r="I32" i="14"/>
  <c r="P32" i="14" s="1"/>
  <c r="P31" i="14"/>
  <c r="O31" i="14"/>
  <c r="I31" i="14"/>
  <c r="O30" i="14"/>
  <c r="I30" i="14"/>
  <c r="P30" i="14" s="1"/>
  <c r="O29" i="14"/>
  <c r="I29" i="14"/>
  <c r="P29" i="14" s="1"/>
  <c r="P28" i="14"/>
  <c r="O28" i="14"/>
  <c r="I28" i="14"/>
  <c r="P27" i="14"/>
  <c r="O27" i="14"/>
  <c r="I27" i="14"/>
  <c r="P26" i="14"/>
  <c r="O26" i="14"/>
  <c r="I26" i="14"/>
  <c r="O25" i="14"/>
  <c r="I25" i="14"/>
  <c r="P25" i="14" s="1"/>
  <c r="P24" i="14"/>
  <c r="O24" i="14"/>
  <c r="I24" i="14"/>
  <c r="O23" i="14"/>
  <c r="I23" i="14"/>
  <c r="P23" i="14" s="1"/>
  <c r="O22" i="14"/>
  <c r="N22" i="14"/>
  <c r="N38" i="14" s="1"/>
  <c r="I22" i="14"/>
  <c r="P22" i="14" s="1"/>
  <c r="P21" i="14"/>
  <c r="O21" i="14"/>
  <c r="I21" i="14"/>
  <c r="O20" i="14"/>
  <c r="I20" i="14"/>
  <c r="O19" i="14"/>
  <c r="P19" i="14" s="1"/>
  <c r="I19" i="14"/>
  <c r="O18" i="14"/>
  <c r="P18" i="14" s="1"/>
  <c r="I18" i="14"/>
  <c r="P17" i="14"/>
  <c r="O17" i="14"/>
  <c r="I17" i="14"/>
  <c r="O16" i="14"/>
  <c r="I16" i="14"/>
  <c r="O15" i="14"/>
  <c r="P15" i="14" s="1"/>
  <c r="I15" i="14"/>
  <c r="O14" i="14"/>
  <c r="P14" i="14" s="1"/>
  <c r="I14" i="14"/>
  <c r="P13" i="14"/>
  <c r="O13" i="14"/>
  <c r="I13" i="14"/>
  <c r="O12" i="14"/>
  <c r="N12" i="14"/>
  <c r="M12" i="14"/>
  <c r="L12" i="14"/>
  <c r="K12" i="14"/>
  <c r="I12" i="14"/>
  <c r="O11" i="14"/>
  <c r="N11" i="14"/>
  <c r="M11" i="14"/>
  <c r="L11" i="14"/>
  <c r="K11" i="14"/>
  <c r="I11" i="14"/>
  <c r="P11" i="14" s="1"/>
  <c r="O10" i="14"/>
  <c r="I10" i="14"/>
  <c r="P10" i="14" s="1"/>
  <c r="O9" i="14"/>
  <c r="I9" i="14"/>
  <c r="P9" i="14" s="1"/>
  <c r="O8" i="14"/>
  <c r="I8" i="14"/>
  <c r="P8" i="14" s="1"/>
  <c r="O7" i="14"/>
  <c r="I7" i="14"/>
  <c r="P7" i="14" s="1"/>
  <c r="O6" i="14"/>
  <c r="I6" i="14"/>
  <c r="P6" i="14" s="1"/>
  <c r="O5" i="14"/>
  <c r="I5" i="14"/>
  <c r="P5" i="14" s="1"/>
  <c r="O4" i="14"/>
  <c r="I4" i="14"/>
  <c r="V3" i="14"/>
  <c r="O3" i="14"/>
  <c r="I3" i="14"/>
  <c r="V2" i="14"/>
  <c r="P2" i="14"/>
  <c r="O2" i="14"/>
  <c r="I2" i="14"/>
  <c r="I55" i="13"/>
  <c r="I54" i="13"/>
  <c r="I53" i="13"/>
  <c r="I52" i="13"/>
  <c r="I51" i="13"/>
  <c r="I50" i="13"/>
  <c r="P49" i="13"/>
  <c r="O49" i="13"/>
  <c r="I49" i="13"/>
  <c r="P48" i="13"/>
  <c r="O48" i="13"/>
  <c r="I48" i="13"/>
  <c r="O47" i="13"/>
  <c r="I47" i="13"/>
  <c r="P47" i="13" s="1"/>
  <c r="P46" i="13"/>
  <c r="O46" i="13"/>
  <c r="I46" i="13"/>
  <c r="P45" i="13"/>
  <c r="O45" i="13"/>
  <c r="I45" i="13"/>
  <c r="P44" i="13"/>
  <c r="O44" i="13"/>
  <c r="I44" i="13"/>
  <c r="O43" i="13"/>
  <c r="I43" i="13"/>
  <c r="P43" i="13" s="1"/>
  <c r="P42" i="13"/>
  <c r="O42" i="13"/>
  <c r="I42" i="13"/>
  <c r="P41" i="13"/>
  <c r="O41" i="13"/>
  <c r="M41" i="13"/>
  <c r="N41" i="13" s="1"/>
  <c r="I41" i="13"/>
  <c r="O40" i="13"/>
  <c r="P40" i="13" s="1"/>
  <c r="M40" i="13"/>
  <c r="I40" i="13"/>
  <c r="O39" i="13"/>
  <c r="N39" i="13"/>
  <c r="I39" i="13"/>
  <c r="P39" i="13" s="1"/>
  <c r="O38" i="13"/>
  <c r="I38" i="13"/>
  <c r="P37" i="13"/>
  <c r="O37" i="13"/>
  <c r="N37" i="13"/>
  <c r="I37" i="13"/>
  <c r="O36" i="13"/>
  <c r="N36" i="13"/>
  <c r="I36" i="13"/>
  <c r="P36" i="13" s="1"/>
  <c r="O35" i="13"/>
  <c r="M35" i="13"/>
  <c r="I35" i="13"/>
  <c r="P35" i="13" s="1"/>
  <c r="O34" i="13"/>
  <c r="I34" i="13"/>
  <c r="O33" i="13"/>
  <c r="I33" i="13"/>
  <c r="P32" i="13"/>
  <c r="O32" i="13"/>
  <c r="I32" i="13"/>
  <c r="O31" i="13"/>
  <c r="I31" i="13"/>
  <c r="O30" i="13"/>
  <c r="I30" i="13"/>
  <c r="P30" i="13" s="1"/>
  <c r="P29" i="13"/>
  <c r="O29" i="13"/>
  <c r="I29" i="13"/>
  <c r="O28" i="13"/>
  <c r="I28" i="13"/>
  <c r="O27" i="13"/>
  <c r="I27" i="13"/>
  <c r="O26" i="13"/>
  <c r="P26" i="13" s="1"/>
  <c r="I26" i="13"/>
  <c r="O25" i="13"/>
  <c r="P25" i="13" s="1"/>
  <c r="I25" i="13"/>
  <c r="P24" i="13"/>
  <c r="O24" i="13"/>
  <c r="I24" i="13"/>
  <c r="O23" i="13"/>
  <c r="I23" i="13"/>
  <c r="P22" i="13"/>
  <c r="O22" i="13"/>
  <c r="N22" i="13"/>
  <c r="N38" i="13" s="1"/>
  <c r="I22" i="13"/>
  <c r="O21" i="13"/>
  <c r="I21" i="13"/>
  <c r="O20" i="13"/>
  <c r="I20" i="13"/>
  <c r="P20" i="13" s="1"/>
  <c r="O19" i="13"/>
  <c r="I19" i="13"/>
  <c r="P19" i="13" s="1"/>
  <c r="O18" i="13"/>
  <c r="I18" i="13"/>
  <c r="P18" i="13" s="1"/>
  <c r="O17" i="13"/>
  <c r="I17" i="13"/>
  <c r="P17" i="13" s="1"/>
  <c r="O16" i="13"/>
  <c r="I16" i="13"/>
  <c r="P16" i="13" s="1"/>
  <c r="O15" i="13"/>
  <c r="I15" i="13"/>
  <c r="P15" i="13" s="1"/>
  <c r="O14" i="13"/>
  <c r="I14" i="13"/>
  <c r="P14" i="13" s="1"/>
  <c r="O13" i="13"/>
  <c r="N13" i="13"/>
  <c r="M13" i="13"/>
  <c r="L13" i="13"/>
  <c r="K13" i="13"/>
  <c r="I13" i="13"/>
  <c r="O12" i="13"/>
  <c r="N12" i="13"/>
  <c r="M12" i="13"/>
  <c r="L12" i="13"/>
  <c r="K12" i="13"/>
  <c r="I12" i="13"/>
  <c r="P12" i="13" s="1"/>
  <c r="O11" i="13"/>
  <c r="N11" i="13"/>
  <c r="M11" i="13"/>
  <c r="L11" i="13"/>
  <c r="K11" i="13"/>
  <c r="I11" i="13"/>
  <c r="P11" i="13" s="1"/>
  <c r="O10" i="13"/>
  <c r="I10" i="13"/>
  <c r="P10" i="13" s="1"/>
  <c r="O9" i="13"/>
  <c r="I9" i="13"/>
  <c r="O8" i="13"/>
  <c r="I8" i="13"/>
  <c r="P8" i="13" s="1"/>
  <c r="O7" i="13"/>
  <c r="I7" i="13"/>
  <c r="P7" i="13" s="1"/>
  <c r="O6" i="13"/>
  <c r="I6" i="13"/>
  <c r="P6" i="13" s="1"/>
  <c r="O5" i="13"/>
  <c r="I5" i="13"/>
  <c r="P5" i="13" s="1"/>
  <c r="O4" i="13"/>
  <c r="I4" i="13"/>
  <c r="P4" i="13" s="1"/>
  <c r="V3" i="13"/>
  <c r="O3" i="13"/>
  <c r="P3" i="13" s="1"/>
  <c r="I3" i="13"/>
  <c r="V2" i="13"/>
  <c r="O2" i="13"/>
  <c r="I2" i="13"/>
  <c r="P2" i="13" s="1"/>
  <c r="P49" i="12"/>
  <c r="O49" i="12"/>
  <c r="I49" i="12"/>
  <c r="P48" i="12"/>
  <c r="O48" i="12"/>
  <c r="I48" i="12"/>
  <c r="P47" i="12"/>
  <c r="O47" i="12"/>
  <c r="I47" i="12"/>
  <c r="O46" i="12"/>
  <c r="I46" i="12"/>
  <c r="P46" i="12" s="1"/>
  <c r="P45" i="12"/>
  <c r="O45" i="12"/>
  <c r="I45" i="12"/>
  <c r="P44" i="12"/>
  <c r="O44" i="12"/>
  <c r="I44" i="12"/>
  <c r="P43" i="12"/>
  <c r="O43" i="12"/>
  <c r="I43" i="12"/>
  <c r="O42" i="12"/>
  <c r="I42" i="12"/>
  <c r="P42" i="12" s="1"/>
  <c r="O41" i="12"/>
  <c r="M41" i="12"/>
  <c r="N41" i="12" s="1"/>
  <c r="I41" i="12"/>
  <c r="P41" i="12" s="1"/>
  <c r="O40" i="12"/>
  <c r="M40" i="12"/>
  <c r="I40" i="12"/>
  <c r="O39" i="12"/>
  <c r="P39" i="12" s="1"/>
  <c r="I39" i="12"/>
  <c r="O38" i="12"/>
  <c r="I38" i="12"/>
  <c r="P37" i="12"/>
  <c r="O37" i="12"/>
  <c r="I37" i="12"/>
  <c r="O36" i="12"/>
  <c r="P36" i="12" s="1"/>
  <c r="I36" i="12"/>
  <c r="O35" i="12"/>
  <c r="M35" i="12"/>
  <c r="I35" i="12"/>
  <c r="O34" i="12"/>
  <c r="I34" i="12"/>
  <c r="P34" i="12" s="1"/>
  <c r="P33" i="12"/>
  <c r="O33" i="12"/>
  <c r="I33" i="12"/>
  <c r="O32" i="12"/>
  <c r="I32" i="12"/>
  <c r="P32" i="12" s="1"/>
  <c r="O31" i="12"/>
  <c r="I31" i="12"/>
  <c r="P31" i="12" s="1"/>
  <c r="P30" i="12"/>
  <c r="O30" i="12"/>
  <c r="I30" i="12"/>
  <c r="P29" i="12"/>
  <c r="O29" i="12"/>
  <c r="I29" i="12"/>
  <c r="O28" i="12"/>
  <c r="I28" i="12"/>
  <c r="P28" i="12" s="1"/>
  <c r="P27" i="12"/>
  <c r="O27" i="12"/>
  <c r="I27" i="12"/>
  <c r="O26" i="12"/>
  <c r="I26" i="12"/>
  <c r="O25" i="12"/>
  <c r="P25" i="12" s="1"/>
  <c r="I25" i="12"/>
  <c r="P24" i="12"/>
  <c r="O24" i="12"/>
  <c r="I24" i="12"/>
  <c r="P23" i="12"/>
  <c r="O23" i="12"/>
  <c r="I23" i="12"/>
  <c r="P22" i="12"/>
  <c r="O22" i="12"/>
  <c r="N22" i="12"/>
  <c r="N37" i="12" s="1"/>
  <c r="I22" i="12"/>
  <c r="O21" i="12"/>
  <c r="I21" i="12"/>
  <c r="P21" i="12" s="1"/>
  <c r="O20" i="12"/>
  <c r="P20" i="12" s="1"/>
  <c r="I20" i="12"/>
  <c r="O19" i="12"/>
  <c r="I19" i="12"/>
  <c r="P19" i="12" s="1"/>
  <c r="O18" i="12"/>
  <c r="I18" i="12"/>
  <c r="P18" i="12" s="1"/>
  <c r="O17" i="12"/>
  <c r="I17" i="12"/>
  <c r="P17" i="12" s="1"/>
  <c r="O16" i="12"/>
  <c r="I16" i="12"/>
  <c r="O15" i="12"/>
  <c r="I15" i="12"/>
  <c r="P15" i="12" s="1"/>
  <c r="O14" i="12"/>
  <c r="I14" i="12"/>
  <c r="P14" i="12" s="1"/>
  <c r="O13" i="12"/>
  <c r="N13" i="12"/>
  <c r="M13" i="12"/>
  <c r="L13" i="12"/>
  <c r="K13" i="12"/>
  <c r="I13" i="12"/>
  <c r="P13" i="12" s="1"/>
  <c r="O12" i="12"/>
  <c r="N12" i="12"/>
  <c r="M12" i="12"/>
  <c r="L12" i="12"/>
  <c r="K12" i="12"/>
  <c r="I12" i="12"/>
  <c r="O11" i="12"/>
  <c r="N11" i="12"/>
  <c r="M11" i="12"/>
  <c r="L11" i="12"/>
  <c r="K11" i="12"/>
  <c r="I11" i="12"/>
  <c r="P11" i="12" s="1"/>
  <c r="O10" i="12"/>
  <c r="I10" i="12"/>
  <c r="P10" i="12" s="1"/>
  <c r="O9" i="12"/>
  <c r="I9" i="12"/>
  <c r="P9" i="12" s="1"/>
  <c r="O8" i="12"/>
  <c r="I8" i="12"/>
  <c r="V7" i="12"/>
  <c r="O7" i="12"/>
  <c r="I7" i="12"/>
  <c r="P7" i="12" s="1"/>
  <c r="V6" i="12"/>
  <c r="P6" i="12"/>
  <c r="O6" i="12"/>
  <c r="I6" i="12"/>
  <c r="V5" i="12"/>
  <c r="O5" i="12"/>
  <c r="I5" i="12"/>
  <c r="V4" i="12"/>
  <c r="O4" i="12"/>
  <c r="I4" i="12"/>
  <c r="V3" i="12"/>
  <c r="P3" i="12"/>
  <c r="O3" i="12"/>
  <c r="I3" i="12"/>
  <c r="V2" i="12"/>
  <c r="O2" i="12"/>
  <c r="I2" i="12"/>
  <c r="I55" i="11"/>
  <c r="I54" i="11"/>
  <c r="I53" i="11"/>
  <c r="I52" i="11"/>
  <c r="I51" i="11"/>
  <c r="I50" i="11"/>
  <c r="V49" i="11"/>
  <c r="P49" i="11"/>
  <c r="O49" i="11"/>
  <c r="I49" i="11"/>
  <c r="V48" i="11"/>
  <c r="P48" i="11"/>
  <c r="O48" i="11"/>
  <c r="I48" i="11"/>
  <c r="V47" i="11"/>
  <c r="O47" i="11"/>
  <c r="I47" i="11"/>
  <c r="P47" i="11" s="1"/>
  <c r="V46" i="11"/>
  <c r="P46" i="11"/>
  <c r="O46" i="11"/>
  <c r="I46" i="11"/>
  <c r="V45" i="11"/>
  <c r="P45" i="11"/>
  <c r="O45" i="11"/>
  <c r="I45" i="11"/>
  <c r="V44" i="11"/>
  <c r="O44" i="11"/>
  <c r="I44" i="11"/>
  <c r="P44" i="11" s="1"/>
  <c r="V43" i="11"/>
  <c r="O43" i="11"/>
  <c r="P43" i="11" s="1"/>
  <c r="I43" i="11"/>
  <c r="V42" i="11"/>
  <c r="P42" i="11"/>
  <c r="O42" i="11"/>
  <c r="I42" i="11"/>
  <c r="V41" i="11"/>
  <c r="O41" i="11"/>
  <c r="N41" i="11"/>
  <c r="M41" i="11"/>
  <c r="I41" i="11"/>
  <c r="P41" i="11" s="1"/>
  <c r="V40" i="11"/>
  <c r="O40" i="11"/>
  <c r="P40" i="11" s="1"/>
  <c r="M40" i="11"/>
  <c r="I40" i="11"/>
  <c r="V39" i="11"/>
  <c r="O39" i="11"/>
  <c r="P39" i="11" s="1"/>
  <c r="N39" i="11"/>
  <c r="I39" i="11"/>
  <c r="V38" i="11"/>
  <c r="P38" i="11"/>
  <c r="O38" i="11"/>
  <c r="N38" i="11"/>
  <c r="I38" i="11"/>
  <c r="V37" i="11"/>
  <c r="O37" i="11"/>
  <c r="I37" i="11"/>
  <c r="P37" i="11" s="1"/>
  <c r="V36" i="11"/>
  <c r="O36" i="11"/>
  <c r="I36" i="11"/>
  <c r="P36" i="11" s="1"/>
  <c r="V35" i="11"/>
  <c r="P35" i="11"/>
  <c r="O35" i="11"/>
  <c r="M35" i="11"/>
  <c r="I35" i="11"/>
  <c r="V34" i="11"/>
  <c r="P34" i="11"/>
  <c r="O34" i="11"/>
  <c r="I34" i="11"/>
  <c r="V33" i="11"/>
  <c r="P33" i="11"/>
  <c r="O33" i="11"/>
  <c r="I33" i="11"/>
  <c r="V32" i="11"/>
  <c r="O32" i="11"/>
  <c r="P32" i="11" s="1"/>
  <c r="N32" i="11"/>
  <c r="I32" i="11"/>
  <c r="V31" i="11"/>
  <c r="P31" i="11"/>
  <c r="O31" i="11"/>
  <c r="N31" i="11"/>
  <c r="I31" i="11"/>
  <c r="V30" i="11"/>
  <c r="O30" i="11"/>
  <c r="I30" i="11"/>
  <c r="V29" i="11"/>
  <c r="O29" i="11"/>
  <c r="N29" i="11"/>
  <c r="I29" i="11"/>
  <c r="P29" i="11" s="1"/>
  <c r="V28" i="11"/>
  <c r="O28" i="11"/>
  <c r="I28" i="11"/>
  <c r="P28" i="11" s="1"/>
  <c r="V27" i="11"/>
  <c r="O27" i="11"/>
  <c r="P27" i="11" s="1"/>
  <c r="I27" i="11"/>
  <c r="V26" i="11"/>
  <c r="O26" i="11"/>
  <c r="I26" i="11"/>
  <c r="P26" i="11" s="1"/>
  <c r="V25" i="11"/>
  <c r="O25" i="11"/>
  <c r="I25" i="11"/>
  <c r="P25" i="11" s="1"/>
  <c r="V24" i="11"/>
  <c r="O24" i="11"/>
  <c r="P24" i="11" s="1"/>
  <c r="I24" i="11"/>
  <c r="V23" i="11"/>
  <c r="P23" i="11"/>
  <c r="O23" i="11"/>
  <c r="N23" i="11"/>
  <c r="I23" i="11"/>
  <c r="V22" i="11"/>
  <c r="O22" i="11"/>
  <c r="N22" i="11"/>
  <c r="N34" i="11" s="1"/>
  <c r="I22" i="11"/>
  <c r="P22" i="11" s="1"/>
  <c r="V21" i="11"/>
  <c r="O21" i="11"/>
  <c r="I21" i="11"/>
  <c r="P21" i="11" s="1"/>
  <c r="V20" i="11"/>
  <c r="P20" i="11"/>
  <c r="O20" i="11"/>
  <c r="I20" i="11"/>
  <c r="V19" i="11"/>
  <c r="P19" i="11"/>
  <c r="O19" i="11"/>
  <c r="I19" i="11"/>
  <c r="V18" i="11"/>
  <c r="O18" i="11"/>
  <c r="I18" i="11"/>
  <c r="P18" i="11" s="1"/>
  <c r="V17" i="11"/>
  <c r="P17" i="11"/>
  <c r="O17" i="11"/>
  <c r="I17" i="11"/>
  <c r="V16" i="11"/>
  <c r="P16" i="11"/>
  <c r="O16" i="11"/>
  <c r="I16" i="11"/>
  <c r="V15" i="11"/>
  <c r="O15" i="11"/>
  <c r="I15" i="11"/>
  <c r="P15" i="11" s="1"/>
  <c r="V14" i="11"/>
  <c r="P14" i="11"/>
  <c r="O14" i="11"/>
  <c r="I14" i="11"/>
  <c r="V13" i="11"/>
  <c r="P13" i="11"/>
  <c r="O13" i="11"/>
  <c r="N13" i="11"/>
  <c r="M13" i="11"/>
  <c r="L13" i="11"/>
  <c r="K13" i="11"/>
  <c r="I13" i="11"/>
  <c r="V12" i="11"/>
  <c r="P12" i="11"/>
  <c r="O12" i="11"/>
  <c r="N12" i="11"/>
  <c r="M12" i="11"/>
  <c r="L12" i="11"/>
  <c r="K12" i="11"/>
  <c r="I12" i="11"/>
  <c r="V11" i="11"/>
  <c r="O11" i="11"/>
  <c r="N11" i="11"/>
  <c r="M11" i="11"/>
  <c r="L11" i="11"/>
  <c r="K11" i="11"/>
  <c r="I11" i="11"/>
  <c r="P11" i="11" s="1"/>
  <c r="V10" i="11"/>
  <c r="P10" i="11"/>
  <c r="O10" i="11"/>
  <c r="I10" i="11"/>
  <c r="V9" i="11"/>
  <c r="O9" i="11"/>
  <c r="I9" i="11"/>
  <c r="P9" i="11" s="1"/>
  <c r="V8" i="11"/>
  <c r="P8" i="11"/>
  <c r="O8" i="11"/>
  <c r="I8" i="11"/>
  <c r="V7" i="11"/>
  <c r="P7" i="11"/>
  <c r="O7" i="11"/>
  <c r="I7" i="11"/>
  <c r="V6" i="11"/>
  <c r="O6" i="11"/>
  <c r="I6" i="11"/>
  <c r="P6" i="11" s="1"/>
  <c r="V5" i="11"/>
  <c r="P5" i="11"/>
  <c r="O5" i="11"/>
  <c r="I5" i="11"/>
  <c r="V4" i="11"/>
  <c r="P4" i="11"/>
  <c r="O4" i="11"/>
  <c r="I4" i="11"/>
  <c r="V3" i="11"/>
  <c r="O3" i="11"/>
  <c r="I3" i="11"/>
  <c r="P3" i="11" s="1"/>
  <c r="V2" i="11"/>
  <c r="P2" i="11"/>
  <c r="O2" i="11"/>
  <c r="I2" i="11"/>
  <c r="I55" i="10"/>
  <c r="I54" i="10"/>
  <c r="O49" i="10"/>
  <c r="I49" i="10"/>
  <c r="P49" i="10" s="1"/>
  <c r="O48" i="10"/>
  <c r="I48" i="10"/>
  <c r="P48" i="10" s="1"/>
  <c r="O47" i="10"/>
  <c r="I47" i="10"/>
  <c r="P47" i="10" s="1"/>
  <c r="O46" i="10"/>
  <c r="I46" i="10"/>
  <c r="P46" i="10" s="1"/>
  <c r="O45" i="10"/>
  <c r="I45" i="10"/>
  <c r="P45" i="10" s="1"/>
  <c r="O44" i="10"/>
  <c r="I44" i="10"/>
  <c r="P44" i="10" s="1"/>
  <c r="O43" i="10"/>
  <c r="I43" i="10"/>
  <c r="O42" i="10"/>
  <c r="I42" i="10"/>
  <c r="P42" i="10" s="1"/>
  <c r="O41" i="10"/>
  <c r="N41" i="10"/>
  <c r="M41" i="10"/>
  <c r="I41" i="10"/>
  <c r="P41" i="10" s="1"/>
  <c r="P40" i="10"/>
  <c r="O40" i="10"/>
  <c r="M40" i="10"/>
  <c r="I40" i="10"/>
  <c r="O39" i="10"/>
  <c r="I39" i="10"/>
  <c r="P38" i="10"/>
  <c r="O38" i="10"/>
  <c r="I38" i="10"/>
  <c r="O37" i="10"/>
  <c r="P37" i="10" s="1"/>
  <c r="I37" i="10"/>
  <c r="O36" i="10"/>
  <c r="I36" i="10"/>
  <c r="P35" i="10"/>
  <c r="O35" i="10"/>
  <c r="M35" i="10"/>
  <c r="I35" i="10"/>
  <c r="P34" i="10"/>
  <c r="O34" i="10"/>
  <c r="I34" i="10"/>
  <c r="O33" i="10"/>
  <c r="N33" i="10"/>
  <c r="I33" i="10"/>
  <c r="P33" i="10" s="1"/>
  <c r="O32" i="10"/>
  <c r="I32" i="10"/>
  <c r="P32" i="10" s="1"/>
  <c r="P31" i="10"/>
  <c r="O31" i="10"/>
  <c r="I31" i="10"/>
  <c r="P30" i="10"/>
  <c r="O30" i="10"/>
  <c r="N30" i="10"/>
  <c r="I30" i="10"/>
  <c r="O29" i="10"/>
  <c r="I29" i="10"/>
  <c r="P29" i="10" s="1"/>
  <c r="P28" i="10"/>
  <c r="O28" i="10"/>
  <c r="I28" i="10"/>
  <c r="P27" i="10"/>
  <c r="O27" i="10"/>
  <c r="I27" i="10"/>
  <c r="P26" i="10"/>
  <c r="O26" i="10"/>
  <c r="I26" i="10"/>
  <c r="O25" i="10"/>
  <c r="I25" i="10"/>
  <c r="P25" i="10" s="1"/>
  <c r="P24" i="10"/>
  <c r="O24" i="10"/>
  <c r="I24" i="10"/>
  <c r="O23" i="10"/>
  <c r="N23" i="10"/>
  <c r="I23" i="10"/>
  <c r="P23" i="10" s="1"/>
  <c r="O22" i="10"/>
  <c r="N22" i="10"/>
  <c r="N38" i="10" s="1"/>
  <c r="I22" i="10"/>
  <c r="P22" i="10" s="1"/>
  <c r="P21" i="10"/>
  <c r="O21" i="10"/>
  <c r="I21" i="10"/>
  <c r="O20" i="10"/>
  <c r="I20" i="10"/>
  <c r="O19" i="10"/>
  <c r="P19" i="10" s="1"/>
  <c r="I19" i="10"/>
  <c r="O18" i="10"/>
  <c r="P18" i="10" s="1"/>
  <c r="I18" i="10"/>
  <c r="P17" i="10"/>
  <c r="O17" i="10"/>
  <c r="I17" i="10"/>
  <c r="O16" i="10"/>
  <c r="I16" i="10"/>
  <c r="O15" i="10"/>
  <c r="P15" i="10" s="1"/>
  <c r="I15" i="10"/>
  <c r="O14" i="10"/>
  <c r="P14" i="10" s="1"/>
  <c r="I14" i="10"/>
  <c r="P13" i="10"/>
  <c r="O13" i="10"/>
  <c r="I13" i="10"/>
  <c r="O12" i="10"/>
  <c r="N12" i="10"/>
  <c r="M12" i="10"/>
  <c r="L12" i="10"/>
  <c r="K12" i="10"/>
  <c r="I12" i="10"/>
  <c r="O11" i="10"/>
  <c r="N11" i="10"/>
  <c r="M11" i="10"/>
  <c r="L11" i="10"/>
  <c r="K11" i="10"/>
  <c r="I11" i="10"/>
  <c r="P11" i="10" s="1"/>
  <c r="O10" i="10"/>
  <c r="I10" i="10"/>
  <c r="P10" i="10" s="1"/>
  <c r="O9" i="10"/>
  <c r="I9" i="10"/>
  <c r="P9" i="10" s="1"/>
  <c r="O8" i="10"/>
  <c r="I8" i="10"/>
  <c r="P8" i="10" s="1"/>
  <c r="O7" i="10"/>
  <c r="I7" i="10"/>
  <c r="P7" i="10" s="1"/>
  <c r="O6" i="10"/>
  <c r="I6" i="10"/>
  <c r="P6" i="10" s="1"/>
  <c r="O5" i="10"/>
  <c r="I5" i="10"/>
  <c r="P5" i="10" s="1"/>
  <c r="O4" i="10"/>
  <c r="I4" i="10"/>
  <c r="O3" i="10"/>
  <c r="I3" i="10"/>
  <c r="P3" i="10" s="1"/>
  <c r="O2" i="10"/>
  <c r="I2" i="10"/>
  <c r="P2" i="10" s="1"/>
  <c r="O49" i="9"/>
  <c r="I49" i="9"/>
  <c r="P49" i="9" s="1"/>
  <c r="O48" i="9"/>
  <c r="I48" i="9"/>
  <c r="P48" i="9" s="1"/>
  <c r="O47" i="9"/>
  <c r="I47" i="9"/>
  <c r="P47" i="9" s="1"/>
  <c r="O46" i="9"/>
  <c r="I46" i="9"/>
  <c r="P46" i="9" s="1"/>
  <c r="O45" i="9"/>
  <c r="I45" i="9"/>
  <c r="P45" i="9" s="1"/>
  <c r="O44" i="9"/>
  <c r="I44" i="9"/>
  <c r="P44" i="9" s="1"/>
  <c r="O43" i="9"/>
  <c r="I43" i="9"/>
  <c r="P43" i="9" s="1"/>
  <c r="O42" i="9"/>
  <c r="I42" i="9"/>
  <c r="P42" i="9" s="1"/>
  <c r="O41" i="9"/>
  <c r="M41" i="9"/>
  <c r="I41" i="9"/>
  <c r="P41" i="9" s="1"/>
  <c r="P40" i="9"/>
  <c r="O40" i="9"/>
  <c r="M40" i="9"/>
  <c r="I40" i="9"/>
  <c r="O39" i="9"/>
  <c r="P39" i="9" s="1"/>
  <c r="I39" i="9"/>
  <c r="P38" i="9"/>
  <c r="O38" i="9"/>
  <c r="N38" i="9"/>
  <c r="I38" i="9"/>
  <c r="O37" i="9"/>
  <c r="N37" i="9"/>
  <c r="I37" i="9"/>
  <c r="P37" i="9" s="1"/>
  <c r="O36" i="9"/>
  <c r="P36" i="9" s="1"/>
  <c r="I36" i="9"/>
  <c r="P35" i="9"/>
  <c r="O35" i="9"/>
  <c r="M35" i="9"/>
  <c r="I35" i="9"/>
  <c r="O34" i="9"/>
  <c r="I34" i="9"/>
  <c r="P34" i="9" s="1"/>
  <c r="P33" i="9"/>
  <c r="O33" i="9"/>
  <c r="I33" i="9"/>
  <c r="O32" i="9"/>
  <c r="P32" i="9" s="1"/>
  <c r="I32" i="9"/>
  <c r="O31" i="9"/>
  <c r="I31" i="9"/>
  <c r="P31" i="9" s="1"/>
  <c r="P30" i="9"/>
  <c r="O30" i="9"/>
  <c r="I30" i="9"/>
  <c r="O29" i="9"/>
  <c r="P29" i="9" s="1"/>
  <c r="I29" i="9"/>
  <c r="O28" i="9"/>
  <c r="I28" i="9"/>
  <c r="P27" i="9"/>
  <c r="O27" i="9"/>
  <c r="I27" i="9"/>
  <c r="O26" i="9"/>
  <c r="I26" i="9"/>
  <c r="P26" i="9" s="1"/>
  <c r="P25" i="9"/>
  <c r="O25" i="9"/>
  <c r="I25" i="9"/>
  <c r="P24" i="9"/>
  <c r="O24" i="9"/>
  <c r="I24" i="9"/>
  <c r="P23" i="9"/>
  <c r="O23" i="9"/>
  <c r="I23" i="9"/>
  <c r="O22" i="9"/>
  <c r="P22" i="9" s="1"/>
  <c r="N22" i="9"/>
  <c r="N39" i="9" s="1"/>
  <c r="I22" i="9"/>
  <c r="O21" i="9"/>
  <c r="I21" i="9"/>
  <c r="O20" i="9"/>
  <c r="P20" i="9" s="1"/>
  <c r="I20" i="9"/>
  <c r="O19" i="9"/>
  <c r="P19" i="9" s="1"/>
  <c r="I19" i="9"/>
  <c r="P18" i="9"/>
  <c r="O18" i="9"/>
  <c r="I18" i="9"/>
  <c r="O17" i="9"/>
  <c r="I17" i="9"/>
  <c r="O16" i="9"/>
  <c r="P16" i="9" s="1"/>
  <c r="I16" i="9"/>
  <c r="O15" i="9"/>
  <c r="P15" i="9" s="1"/>
  <c r="I15" i="9"/>
  <c r="P14" i="9"/>
  <c r="O14" i="9"/>
  <c r="I14" i="9"/>
  <c r="O13" i="9"/>
  <c r="N13" i="9"/>
  <c r="M13" i="9"/>
  <c r="L13" i="9"/>
  <c r="K13" i="9"/>
  <c r="I13" i="9"/>
  <c r="P13" i="9" s="1"/>
  <c r="O12" i="9"/>
  <c r="N12" i="9"/>
  <c r="M12" i="9"/>
  <c r="L12" i="9"/>
  <c r="K12" i="9"/>
  <c r="I12" i="9"/>
  <c r="P12" i="9" s="1"/>
  <c r="O11" i="9"/>
  <c r="P11" i="9" s="1"/>
  <c r="N11" i="9"/>
  <c r="M11" i="9"/>
  <c r="L11" i="9"/>
  <c r="K11" i="9"/>
  <c r="I11" i="9"/>
  <c r="P10" i="9"/>
  <c r="O10" i="9"/>
  <c r="I10" i="9"/>
  <c r="O9" i="9"/>
  <c r="I9" i="9"/>
  <c r="P9" i="9" s="1"/>
  <c r="O8" i="9"/>
  <c r="P8" i="9" s="1"/>
  <c r="I8" i="9"/>
  <c r="O7" i="9"/>
  <c r="P7" i="9" s="1"/>
  <c r="I7" i="9"/>
  <c r="P6" i="9"/>
  <c r="O6" i="9"/>
  <c r="I6" i="9"/>
  <c r="O5" i="9"/>
  <c r="I5" i="9"/>
  <c r="O4" i="9"/>
  <c r="P4" i="9" s="1"/>
  <c r="I4" i="9"/>
  <c r="O3" i="9"/>
  <c r="P3" i="9" s="1"/>
  <c r="I3" i="9"/>
  <c r="P2" i="9"/>
  <c r="O2" i="9"/>
  <c r="I2" i="9"/>
  <c r="O49" i="8"/>
  <c r="I49" i="8"/>
  <c r="O48" i="8"/>
  <c r="P48" i="8" s="1"/>
  <c r="I48" i="8"/>
  <c r="O47" i="8"/>
  <c r="P47" i="8" s="1"/>
  <c r="I47" i="8"/>
  <c r="P46" i="8"/>
  <c r="O46" i="8"/>
  <c r="I46" i="8"/>
  <c r="O45" i="8"/>
  <c r="I45" i="8"/>
  <c r="O44" i="8"/>
  <c r="P44" i="8" s="1"/>
  <c r="I44" i="8"/>
  <c r="O43" i="8"/>
  <c r="P43" i="8" s="1"/>
  <c r="I43" i="8"/>
  <c r="P42" i="8"/>
  <c r="O42" i="8"/>
  <c r="I42" i="8"/>
  <c r="O41" i="8"/>
  <c r="M41" i="8"/>
  <c r="N41" i="8" s="1"/>
  <c r="I41" i="8"/>
  <c r="P41" i="8" s="1"/>
  <c r="O40" i="8"/>
  <c r="M40" i="8"/>
  <c r="I40" i="8"/>
  <c r="P40" i="8" s="1"/>
  <c r="O39" i="8"/>
  <c r="I39" i="8"/>
  <c r="P39" i="8" s="1"/>
  <c r="O38" i="8"/>
  <c r="P38" i="8" s="1"/>
  <c r="N38" i="8"/>
  <c r="I38" i="8"/>
  <c r="O37" i="8"/>
  <c r="I37" i="8"/>
  <c r="P37" i="8" s="1"/>
  <c r="O36" i="8"/>
  <c r="I36" i="8"/>
  <c r="P36" i="8" s="1"/>
  <c r="O35" i="8"/>
  <c r="M35" i="8"/>
  <c r="I35" i="8"/>
  <c r="P35" i="8" s="1"/>
  <c r="O34" i="8"/>
  <c r="N34" i="8"/>
  <c r="I34" i="8"/>
  <c r="P34" i="8" s="1"/>
  <c r="O33" i="8"/>
  <c r="N33" i="8"/>
  <c r="I33" i="8"/>
  <c r="P33" i="8" s="1"/>
  <c r="O32" i="8"/>
  <c r="P32" i="8" s="1"/>
  <c r="I32" i="8"/>
  <c r="O31" i="8"/>
  <c r="N31" i="8"/>
  <c r="I31" i="8"/>
  <c r="P31" i="8" s="1"/>
  <c r="O30" i="8"/>
  <c r="N30" i="8"/>
  <c r="I30" i="8"/>
  <c r="P30" i="8" s="1"/>
  <c r="O29" i="8"/>
  <c r="P29" i="8" s="1"/>
  <c r="I29" i="8"/>
  <c r="O28" i="8"/>
  <c r="N28" i="8"/>
  <c r="I28" i="8"/>
  <c r="P28" i="8" s="1"/>
  <c r="O27" i="8"/>
  <c r="I27" i="8"/>
  <c r="P27" i="8" s="1"/>
  <c r="O26" i="8"/>
  <c r="I26" i="8"/>
  <c r="P26" i="8" s="1"/>
  <c r="O25" i="8"/>
  <c r="I25" i="8"/>
  <c r="P25" i="8" s="1"/>
  <c r="O24" i="8"/>
  <c r="I24" i="8"/>
  <c r="O23" i="8"/>
  <c r="N23" i="8"/>
  <c r="I23" i="8"/>
  <c r="P23" i="8" s="1"/>
  <c r="O22" i="8"/>
  <c r="P22" i="8" s="1"/>
  <c r="N22" i="8"/>
  <c r="N32" i="8" s="1"/>
  <c r="I22" i="8"/>
  <c r="O21" i="8"/>
  <c r="I21" i="8"/>
  <c r="P21" i="8" s="1"/>
  <c r="P20" i="8"/>
  <c r="O20" i="8"/>
  <c r="I20" i="8"/>
  <c r="P19" i="8"/>
  <c r="O19" i="8"/>
  <c r="I19" i="8"/>
  <c r="P18" i="8"/>
  <c r="O18" i="8"/>
  <c r="I18" i="8"/>
  <c r="O17" i="8"/>
  <c r="I17" i="8"/>
  <c r="P17" i="8" s="1"/>
  <c r="P16" i="8"/>
  <c r="O16" i="8"/>
  <c r="I16" i="8"/>
  <c r="P15" i="8"/>
  <c r="O15" i="8"/>
  <c r="I15" i="8"/>
  <c r="P14" i="8"/>
  <c r="O14" i="8"/>
  <c r="I14" i="8"/>
  <c r="O13" i="8"/>
  <c r="N13" i="8"/>
  <c r="M13" i="8"/>
  <c r="L13" i="8"/>
  <c r="K13" i="8"/>
  <c r="I13" i="8"/>
  <c r="P13" i="8" s="1"/>
  <c r="O12" i="8"/>
  <c r="P12" i="8" s="1"/>
  <c r="N12" i="8"/>
  <c r="M12" i="8"/>
  <c r="L12" i="8"/>
  <c r="K12" i="8"/>
  <c r="I12" i="8"/>
  <c r="P11" i="8"/>
  <c r="O11" i="8"/>
  <c r="N11" i="8"/>
  <c r="M11" i="8"/>
  <c r="L11" i="8"/>
  <c r="K11" i="8"/>
  <c r="I11" i="8"/>
  <c r="P10" i="8"/>
  <c r="O10" i="8"/>
  <c r="I10" i="8"/>
  <c r="O9" i="8"/>
  <c r="I9" i="8"/>
  <c r="P9" i="8" s="1"/>
  <c r="P8" i="8"/>
  <c r="O8" i="8"/>
  <c r="I8" i="8"/>
  <c r="P7" i="8"/>
  <c r="O7" i="8"/>
  <c r="I7" i="8"/>
  <c r="P6" i="8"/>
  <c r="O6" i="8"/>
  <c r="I6" i="8"/>
  <c r="O5" i="8"/>
  <c r="I5" i="8"/>
  <c r="P5" i="8" s="1"/>
  <c r="P4" i="8"/>
  <c r="O4" i="8"/>
  <c r="I4" i="8"/>
  <c r="P3" i="8"/>
  <c r="O3" i="8"/>
  <c r="I3" i="8"/>
  <c r="P2" i="8"/>
  <c r="O2" i="8"/>
  <c r="I2" i="8"/>
  <c r="O49" i="7"/>
  <c r="I49" i="7"/>
  <c r="P49" i="7" s="1"/>
  <c r="P48" i="7"/>
  <c r="O48" i="7"/>
  <c r="I48" i="7"/>
  <c r="P47" i="7"/>
  <c r="O47" i="7"/>
  <c r="I47" i="7"/>
  <c r="P46" i="7"/>
  <c r="O46" i="7"/>
  <c r="I46" i="7"/>
  <c r="O45" i="7"/>
  <c r="I45" i="7"/>
  <c r="P45" i="7" s="1"/>
  <c r="P44" i="7"/>
  <c r="O44" i="7"/>
  <c r="I44" i="7"/>
  <c r="P43" i="7"/>
  <c r="O43" i="7"/>
  <c r="I43" i="7"/>
  <c r="P42" i="7"/>
  <c r="O42" i="7"/>
  <c r="I42" i="7"/>
  <c r="P41" i="7"/>
  <c r="O41" i="7"/>
  <c r="N41" i="7"/>
  <c r="M41" i="7"/>
  <c r="I41" i="7"/>
  <c r="O40" i="7"/>
  <c r="M40" i="7"/>
  <c r="I40" i="7"/>
  <c r="O39" i="7"/>
  <c r="N39" i="7"/>
  <c r="I39" i="7"/>
  <c r="P39" i="7" s="1"/>
  <c r="P38" i="7"/>
  <c r="O38" i="7"/>
  <c r="I38" i="7"/>
  <c r="O37" i="7"/>
  <c r="N37" i="7"/>
  <c r="I37" i="7"/>
  <c r="P37" i="7" s="1"/>
  <c r="O36" i="7"/>
  <c r="N36" i="7"/>
  <c r="I36" i="7"/>
  <c r="P36" i="7" s="1"/>
  <c r="O35" i="7"/>
  <c r="M35" i="7"/>
  <c r="I35" i="7"/>
  <c r="P35" i="7" s="1"/>
  <c r="O34" i="7"/>
  <c r="P34" i="7" s="1"/>
  <c r="N34" i="7"/>
  <c r="I34" i="7"/>
  <c r="O33" i="7"/>
  <c r="I33" i="7"/>
  <c r="P33" i="7" s="1"/>
  <c r="O32" i="7"/>
  <c r="I32" i="7"/>
  <c r="P32" i="7" s="1"/>
  <c r="O31" i="7"/>
  <c r="P31" i="7" s="1"/>
  <c r="N31" i="7"/>
  <c r="I31" i="7"/>
  <c r="O30" i="7"/>
  <c r="I30" i="7"/>
  <c r="P30" i="7" s="1"/>
  <c r="O29" i="7"/>
  <c r="I29" i="7"/>
  <c r="P29" i="7" s="1"/>
  <c r="O28" i="7"/>
  <c r="P28" i="7" s="1"/>
  <c r="N28" i="7"/>
  <c r="I28" i="7"/>
  <c r="O27" i="7"/>
  <c r="P27" i="7" s="1"/>
  <c r="I27" i="7"/>
  <c r="P26" i="7"/>
  <c r="O26" i="7"/>
  <c r="I26" i="7"/>
  <c r="O25" i="7"/>
  <c r="I25" i="7"/>
  <c r="P25" i="7" s="1"/>
  <c r="O24" i="7"/>
  <c r="P24" i="7" s="1"/>
  <c r="I24" i="7"/>
  <c r="O23" i="7"/>
  <c r="I23" i="7"/>
  <c r="P23" i="7" s="1"/>
  <c r="O22" i="7"/>
  <c r="N22" i="7"/>
  <c r="N33" i="7" s="1"/>
  <c r="I22" i="7"/>
  <c r="P22" i="7" s="1"/>
  <c r="O21" i="7"/>
  <c r="I21" i="7"/>
  <c r="P21" i="7" s="1"/>
  <c r="O20" i="7"/>
  <c r="I20" i="7"/>
  <c r="P20" i="7" s="1"/>
  <c r="O19" i="7"/>
  <c r="I19" i="7"/>
  <c r="O18" i="7"/>
  <c r="I18" i="7"/>
  <c r="P18" i="7" s="1"/>
  <c r="O17" i="7"/>
  <c r="I17" i="7"/>
  <c r="P17" i="7" s="1"/>
  <c r="O16" i="7"/>
  <c r="I16" i="7"/>
  <c r="P16" i="7" s="1"/>
  <c r="O15" i="7"/>
  <c r="I15" i="7"/>
  <c r="O14" i="7"/>
  <c r="I14" i="7"/>
  <c r="P14" i="7" s="1"/>
  <c r="O13" i="7"/>
  <c r="P13" i="7" s="1"/>
  <c r="N13" i="7"/>
  <c r="M13" i="7"/>
  <c r="L13" i="7"/>
  <c r="K13" i="7"/>
  <c r="I13" i="7"/>
  <c r="P12" i="7"/>
  <c r="O12" i="7"/>
  <c r="N12" i="7"/>
  <c r="M12" i="7"/>
  <c r="L12" i="7"/>
  <c r="K12" i="7"/>
  <c r="I12" i="7"/>
  <c r="P11" i="7"/>
  <c r="O11" i="7"/>
  <c r="N11" i="7"/>
  <c r="M11" i="7"/>
  <c r="L11" i="7"/>
  <c r="K11" i="7"/>
  <c r="I11" i="7"/>
  <c r="O10" i="7"/>
  <c r="I10" i="7"/>
  <c r="P10" i="7" s="1"/>
  <c r="O9" i="7"/>
  <c r="I9" i="7"/>
  <c r="P9" i="7" s="1"/>
  <c r="O8" i="7"/>
  <c r="I8" i="7"/>
  <c r="P8" i="7" s="1"/>
  <c r="O7" i="7"/>
  <c r="I7" i="7"/>
  <c r="P7" i="7" s="1"/>
  <c r="O6" i="7"/>
  <c r="I6" i="7"/>
  <c r="P6" i="7" s="1"/>
  <c r="O5" i="7"/>
  <c r="I5" i="7"/>
  <c r="P5" i="7" s="1"/>
  <c r="O4" i="7"/>
  <c r="I4" i="7"/>
  <c r="P4" i="7" s="1"/>
  <c r="O3" i="7"/>
  <c r="I3" i="7"/>
  <c r="O2" i="7"/>
  <c r="I2" i="7"/>
  <c r="P2" i="7" s="1"/>
  <c r="O49" i="6"/>
  <c r="I49" i="6"/>
  <c r="P49" i="6" s="1"/>
  <c r="O48" i="6"/>
  <c r="I48" i="6"/>
  <c r="P48" i="6" s="1"/>
  <c r="O47" i="6"/>
  <c r="I47" i="6"/>
  <c r="O46" i="6"/>
  <c r="I46" i="6"/>
  <c r="P46" i="6" s="1"/>
  <c r="O45" i="6"/>
  <c r="I45" i="6"/>
  <c r="P45" i="6" s="1"/>
  <c r="O44" i="6"/>
  <c r="I44" i="6"/>
  <c r="P44" i="6" s="1"/>
  <c r="O43" i="6"/>
  <c r="I43" i="6"/>
  <c r="P43" i="6" s="1"/>
  <c r="O42" i="6"/>
  <c r="I42" i="6"/>
  <c r="P42" i="6" s="1"/>
  <c r="O41" i="6"/>
  <c r="N41" i="6"/>
  <c r="M41" i="6"/>
  <c r="I41" i="6"/>
  <c r="P41" i="6" s="1"/>
  <c r="P40" i="6"/>
  <c r="O40" i="6"/>
  <c r="M40" i="6"/>
  <c r="I40" i="6"/>
  <c r="O39" i="6"/>
  <c r="I39" i="6"/>
  <c r="P39" i="6" s="1"/>
  <c r="P38" i="6"/>
  <c r="O38" i="6"/>
  <c r="I38" i="6"/>
  <c r="O37" i="6"/>
  <c r="N37" i="6"/>
  <c r="I37" i="6"/>
  <c r="O36" i="6"/>
  <c r="I36" i="6"/>
  <c r="P36" i="6" s="1"/>
  <c r="P35" i="6"/>
  <c r="O35" i="6"/>
  <c r="M35" i="6"/>
  <c r="I35" i="6"/>
  <c r="P34" i="6"/>
  <c r="O34" i="6"/>
  <c r="I34" i="6"/>
  <c r="P33" i="6"/>
  <c r="O33" i="6"/>
  <c r="N33" i="6"/>
  <c r="I33" i="6"/>
  <c r="P32" i="6"/>
  <c r="O32" i="6"/>
  <c r="I32" i="6"/>
  <c r="P31" i="6"/>
  <c r="O31" i="6"/>
  <c r="I31" i="6"/>
  <c r="P30" i="6"/>
  <c r="O30" i="6"/>
  <c r="N30" i="6"/>
  <c r="I30" i="6"/>
  <c r="P29" i="6"/>
  <c r="O29" i="6"/>
  <c r="I29" i="6"/>
  <c r="P28" i="6"/>
  <c r="O28" i="6"/>
  <c r="I28" i="6"/>
  <c r="O27" i="6"/>
  <c r="I27" i="6"/>
  <c r="P27" i="6" s="1"/>
  <c r="P26" i="6"/>
  <c r="O26" i="6"/>
  <c r="I26" i="6"/>
  <c r="O25" i="6"/>
  <c r="I25" i="6"/>
  <c r="P25" i="6" s="1"/>
  <c r="P24" i="6"/>
  <c r="O24" i="6"/>
  <c r="I24" i="6"/>
  <c r="O23" i="6"/>
  <c r="N23" i="6"/>
  <c r="I23" i="6"/>
  <c r="P23" i="6" s="1"/>
  <c r="P22" i="6"/>
  <c r="O22" i="6"/>
  <c r="N22" i="6"/>
  <c r="N38" i="6" s="1"/>
  <c r="I22" i="6"/>
  <c r="P21" i="6"/>
  <c r="O21" i="6"/>
  <c r="I21" i="6"/>
  <c r="O20" i="6"/>
  <c r="I20" i="6"/>
  <c r="P20" i="6" s="1"/>
  <c r="O19" i="6"/>
  <c r="P19" i="6" s="1"/>
  <c r="I19" i="6"/>
  <c r="O18" i="6"/>
  <c r="P18" i="6" s="1"/>
  <c r="I18" i="6"/>
  <c r="P17" i="6"/>
  <c r="O17" i="6"/>
  <c r="I17" i="6"/>
  <c r="O16" i="6"/>
  <c r="I16" i="6"/>
  <c r="O15" i="6"/>
  <c r="P15" i="6" s="1"/>
  <c r="I15" i="6"/>
  <c r="O14" i="6"/>
  <c r="P14" i="6" s="1"/>
  <c r="I14" i="6"/>
  <c r="P13" i="6"/>
  <c r="O13" i="6"/>
  <c r="N13" i="6"/>
  <c r="M13" i="6"/>
  <c r="L13" i="6"/>
  <c r="K13" i="6"/>
  <c r="I13" i="6"/>
  <c r="P12" i="6"/>
  <c r="O12" i="6"/>
  <c r="N12" i="6"/>
  <c r="M12" i="6"/>
  <c r="L12" i="6"/>
  <c r="K12" i="6"/>
  <c r="I12" i="6"/>
  <c r="O11" i="6"/>
  <c r="N11" i="6"/>
  <c r="M11" i="6"/>
  <c r="L11" i="6"/>
  <c r="K11" i="6"/>
  <c r="I11" i="6"/>
  <c r="P11" i="6" s="1"/>
  <c r="O10" i="6"/>
  <c r="P10" i="6" s="1"/>
  <c r="I10" i="6"/>
  <c r="P9" i="6"/>
  <c r="O9" i="6"/>
  <c r="I9" i="6"/>
  <c r="O8" i="6"/>
  <c r="I8" i="6"/>
  <c r="P7" i="6"/>
  <c r="O7" i="6"/>
  <c r="I7" i="6"/>
  <c r="O6" i="6"/>
  <c r="P6" i="6" s="1"/>
  <c r="I6" i="6"/>
  <c r="O5" i="6"/>
  <c r="P5" i="6" s="1"/>
  <c r="I5" i="6"/>
  <c r="O4" i="6"/>
  <c r="I4" i="6"/>
  <c r="P3" i="6"/>
  <c r="O3" i="6"/>
  <c r="I3" i="6"/>
  <c r="O2" i="6"/>
  <c r="I2" i="6"/>
  <c r="P2" i="6" s="1"/>
  <c r="P49" i="5"/>
  <c r="O49" i="5"/>
  <c r="I49" i="5"/>
  <c r="O48" i="5"/>
  <c r="I48" i="5"/>
  <c r="P48" i="5" s="1"/>
  <c r="P47" i="5"/>
  <c r="O47" i="5"/>
  <c r="I47" i="5"/>
  <c r="O46" i="5"/>
  <c r="I46" i="5"/>
  <c r="P46" i="5" s="1"/>
  <c r="O45" i="5"/>
  <c r="P45" i="5" s="1"/>
  <c r="I45" i="5"/>
  <c r="O44" i="5"/>
  <c r="I44" i="5"/>
  <c r="P44" i="5" s="1"/>
  <c r="O43" i="5"/>
  <c r="P43" i="5" s="1"/>
  <c r="I43" i="5"/>
  <c r="O42" i="5"/>
  <c r="I42" i="5"/>
  <c r="P42" i="5" s="1"/>
  <c r="O41" i="5"/>
  <c r="M41" i="5"/>
  <c r="I41" i="5"/>
  <c r="P41" i="5" s="1"/>
  <c r="O40" i="5"/>
  <c r="M40" i="5"/>
  <c r="I40" i="5"/>
  <c r="P40" i="5" s="1"/>
  <c r="O39" i="5"/>
  <c r="N39" i="5"/>
  <c r="I39" i="5"/>
  <c r="P39" i="5" s="1"/>
  <c r="P38" i="5"/>
  <c r="O38" i="5"/>
  <c r="N38" i="5"/>
  <c r="I38" i="5"/>
  <c r="P37" i="5"/>
  <c r="O37" i="5"/>
  <c r="I37" i="5"/>
  <c r="O36" i="5"/>
  <c r="N36" i="5"/>
  <c r="N40" i="5" s="1"/>
  <c r="I36" i="5"/>
  <c r="P36" i="5" s="1"/>
  <c r="O35" i="5"/>
  <c r="M35" i="5"/>
  <c r="I35" i="5"/>
  <c r="P35" i="5" s="1"/>
  <c r="P34" i="5"/>
  <c r="O34" i="5"/>
  <c r="I34" i="5"/>
  <c r="O33" i="5"/>
  <c r="N33" i="5"/>
  <c r="I33" i="5"/>
  <c r="O32" i="5"/>
  <c r="I32" i="5"/>
  <c r="P32" i="5" s="1"/>
  <c r="P31" i="5"/>
  <c r="O31" i="5"/>
  <c r="I31" i="5"/>
  <c r="O30" i="5"/>
  <c r="N30" i="5"/>
  <c r="I30" i="5"/>
  <c r="O29" i="5"/>
  <c r="I29" i="5"/>
  <c r="P28" i="5"/>
  <c r="O28" i="5"/>
  <c r="I28" i="5"/>
  <c r="O27" i="5"/>
  <c r="I27" i="5"/>
  <c r="O26" i="5"/>
  <c r="I26" i="5"/>
  <c r="P26" i="5" s="1"/>
  <c r="O25" i="5"/>
  <c r="I25" i="5"/>
  <c r="P25" i="5" s="1"/>
  <c r="O24" i="5"/>
  <c r="I24" i="5"/>
  <c r="P24" i="5" s="1"/>
  <c r="O23" i="5"/>
  <c r="N23" i="5"/>
  <c r="I23" i="5"/>
  <c r="O22" i="5"/>
  <c r="N22" i="5"/>
  <c r="N37" i="5" s="1"/>
  <c r="I22" i="5"/>
  <c r="P22" i="5" s="1"/>
  <c r="P21" i="5"/>
  <c r="O21" i="5"/>
  <c r="I21" i="5"/>
  <c r="O20" i="5"/>
  <c r="I20" i="5"/>
  <c r="P20" i="5" s="1"/>
  <c r="P19" i="5"/>
  <c r="O19" i="5"/>
  <c r="I19" i="5"/>
  <c r="O18" i="5"/>
  <c r="I18" i="5"/>
  <c r="P18" i="5" s="1"/>
  <c r="P17" i="5"/>
  <c r="O17" i="5"/>
  <c r="I17" i="5"/>
  <c r="O16" i="5"/>
  <c r="I16" i="5"/>
  <c r="P16" i="5" s="1"/>
  <c r="P15" i="5"/>
  <c r="O15" i="5"/>
  <c r="I15" i="5"/>
  <c r="O14" i="5"/>
  <c r="I14" i="5"/>
  <c r="P14" i="5" s="1"/>
  <c r="V13" i="5"/>
  <c r="P13" i="5"/>
  <c r="O13" i="5"/>
  <c r="N13" i="5"/>
  <c r="M13" i="5"/>
  <c r="L13" i="5"/>
  <c r="K13" i="5"/>
  <c r="I13" i="5"/>
  <c r="V12" i="5"/>
  <c r="P12" i="5"/>
  <c r="O12" i="5"/>
  <c r="N12" i="5"/>
  <c r="M12" i="5"/>
  <c r="L12" i="5"/>
  <c r="K12" i="5"/>
  <c r="I12" i="5"/>
  <c r="V11" i="5"/>
  <c r="O11" i="5"/>
  <c r="N11" i="5"/>
  <c r="M11" i="5"/>
  <c r="L11" i="5"/>
  <c r="K11" i="5"/>
  <c r="I11" i="5"/>
  <c r="P11" i="5" s="1"/>
  <c r="V10" i="5"/>
  <c r="O10" i="5"/>
  <c r="I10" i="5"/>
  <c r="P10" i="5" s="1"/>
  <c r="V9" i="5"/>
  <c r="O9" i="5"/>
  <c r="P9" i="5" s="1"/>
  <c r="I9" i="5"/>
  <c r="O8" i="5"/>
  <c r="I8" i="5"/>
  <c r="O7" i="5"/>
  <c r="P7" i="5" s="1"/>
  <c r="I7" i="5"/>
  <c r="O6" i="5"/>
  <c r="I6" i="5"/>
  <c r="P6" i="5" s="1"/>
  <c r="P5" i="5"/>
  <c r="O5" i="5"/>
  <c r="I5" i="5"/>
  <c r="O4" i="5"/>
  <c r="I4" i="5"/>
  <c r="P3" i="5"/>
  <c r="O3" i="5"/>
  <c r="I3" i="5"/>
  <c r="O2" i="5"/>
  <c r="I2" i="5"/>
  <c r="P2" i="5" s="1"/>
  <c r="F55" i="4"/>
  <c r="F54" i="4"/>
  <c r="F51" i="4"/>
  <c r="F52" i="4" s="1"/>
  <c r="F53" i="4" s="1"/>
  <c r="F50" i="4"/>
  <c r="O49" i="4"/>
  <c r="P49" i="4" s="1"/>
  <c r="P48" i="4"/>
  <c r="O48" i="4"/>
  <c r="P47" i="4"/>
  <c r="O47" i="4"/>
  <c r="O46" i="4"/>
  <c r="P46" i="4" s="1"/>
  <c r="P45" i="4"/>
  <c r="O45" i="4"/>
  <c r="P44" i="4"/>
  <c r="O44" i="4"/>
  <c r="O43" i="4"/>
  <c r="P43" i="4" s="1"/>
  <c r="P42" i="4"/>
  <c r="O42" i="4"/>
  <c r="P41" i="4"/>
  <c r="O41" i="4"/>
  <c r="M41" i="4"/>
  <c r="N41" i="4" s="1"/>
  <c r="P40" i="4"/>
  <c r="O40" i="4"/>
  <c r="M40" i="4"/>
  <c r="O39" i="4"/>
  <c r="P39" i="4" s="1"/>
  <c r="O38" i="4"/>
  <c r="P38" i="4" s="1"/>
  <c r="O37" i="4"/>
  <c r="P37" i="4" s="1"/>
  <c r="O36" i="4"/>
  <c r="P36" i="4" s="1"/>
  <c r="O35" i="4"/>
  <c r="P35" i="4" s="1"/>
  <c r="M35" i="4"/>
  <c r="P34" i="4"/>
  <c r="O34" i="4"/>
  <c r="N34" i="4"/>
  <c r="P33" i="4"/>
  <c r="O33" i="4"/>
  <c r="P32" i="4"/>
  <c r="O32" i="4"/>
  <c r="N32" i="4"/>
  <c r="P31" i="4"/>
  <c r="O31" i="4"/>
  <c r="P30" i="4"/>
  <c r="O30" i="4"/>
  <c r="N30" i="4"/>
  <c r="P29" i="4"/>
  <c r="O29" i="4"/>
  <c r="O28" i="4"/>
  <c r="P28" i="4" s="1"/>
  <c r="P27" i="4"/>
  <c r="O27" i="4"/>
  <c r="O26" i="4"/>
  <c r="P26" i="4" s="1"/>
  <c r="O25" i="4"/>
  <c r="P25" i="4" s="1"/>
  <c r="P24" i="4"/>
  <c r="O24" i="4"/>
  <c r="O23" i="4"/>
  <c r="P23" i="4" s="1"/>
  <c r="N23" i="4"/>
  <c r="O22" i="4"/>
  <c r="P22" i="4" s="1"/>
  <c r="N22" i="4"/>
  <c r="O21" i="4"/>
  <c r="P21" i="4" s="1"/>
  <c r="O20" i="4"/>
  <c r="P20" i="4" s="1"/>
  <c r="O19" i="4"/>
  <c r="P19" i="4" s="1"/>
  <c r="O18" i="4"/>
  <c r="P18" i="4" s="1"/>
  <c r="P17" i="4"/>
  <c r="O17" i="4"/>
  <c r="P16" i="4"/>
  <c r="O16" i="4"/>
  <c r="P15" i="4"/>
  <c r="O15" i="4"/>
  <c r="O14" i="4"/>
  <c r="P14" i="4" s="1"/>
  <c r="P13" i="4"/>
  <c r="O13" i="4"/>
  <c r="N13" i="4"/>
  <c r="M13" i="4"/>
  <c r="L13" i="4"/>
  <c r="K13" i="4"/>
  <c r="P12" i="4"/>
  <c r="O12" i="4"/>
  <c r="N12" i="4"/>
  <c r="M12" i="4"/>
  <c r="L12" i="4"/>
  <c r="K12" i="4"/>
  <c r="P11" i="4"/>
  <c r="O11" i="4"/>
  <c r="N11" i="4"/>
  <c r="M11" i="4"/>
  <c r="L11" i="4"/>
  <c r="K11" i="4"/>
  <c r="P10" i="4"/>
  <c r="O10" i="4"/>
  <c r="O9" i="4"/>
  <c r="P9" i="4" s="1"/>
  <c r="O8" i="4"/>
  <c r="P8" i="4" s="1"/>
  <c r="P7" i="4"/>
  <c r="O7" i="4"/>
  <c r="O6" i="4"/>
  <c r="P6" i="4" s="1"/>
  <c r="P5" i="4"/>
  <c r="O5" i="4"/>
  <c r="P4" i="4"/>
  <c r="O4" i="4"/>
  <c r="O3" i="4"/>
  <c r="P3" i="4" s="1"/>
  <c r="O2" i="4"/>
  <c r="P2" i="4" s="1"/>
  <c r="O49" i="3"/>
  <c r="I49" i="3"/>
  <c r="P49" i="3" s="1"/>
  <c r="O48" i="3"/>
  <c r="I48" i="3"/>
  <c r="P48" i="3" s="1"/>
  <c r="O47" i="3"/>
  <c r="P47" i="3" s="1"/>
  <c r="I47" i="3"/>
  <c r="O46" i="3"/>
  <c r="I46" i="3"/>
  <c r="P46" i="3" s="1"/>
  <c r="O45" i="3"/>
  <c r="I45" i="3"/>
  <c r="P45" i="3" s="1"/>
  <c r="O44" i="3"/>
  <c r="P44" i="3" s="1"/>
  <c r="I44" i="3"/>
  <c r="O43" i="3"/>
  <c r="I43" i="3"/>
  <c r="P43" i="3" s="1"/>
  <c r="O42" i="3"/>
  <c r="I42" i="3"/>
  <c r="P42" i="3" s="1"/>
  <c r="O41" i="3"/>
  <c r="P41" i="3" s="1"/>
  <c r="I41" i="3"/>
  <c r="O40" i="3"/>
  <c r="I40" i="3"/>
  <c r="P40" i="3" s="1"/>
  <c r="O39" i="3"/>
  <c r="I39" i="3"/>
  <c r="P39" i="3" s="1"/>
  <c r="O38" i="3"/>
  <c r="P38" i="3" s="1"/>
  <c r="I38" i="3"/>
  <c r="O37" i="3"/>
  <c r="I37" i="3"/>
  <c r="P37" i="3" s="1"/>
  <c r="O36" i="3"/>
  <c r="I36" i="3"/>
  <c r="P36" i="3" s="1"/>
  <c r="O35" i="3"/>
  <c r="P35" i="3" s="1"/>
  <c r="I35" i="3"/>
  <c r="O34" i="3"/>
  <c r="I34" i="3"/>
  <c r="P34" i="3" s="1"/>
  <c r="O33" i="3"/>
  <c r="I33" i="3"/>
  <c r="P33" i="3" s="1"/>
  <c r="O32" i="3"/>
  <c r="P32" i="3" s="1"/>
  <c r="I32" i="3"/>
  <c r="O31" i="3"/>
  <c r="I31" i="3"/>
  <c r="P31" i="3" s="1"/>
  <c r="O30" i="3"/>
  <c r="I30" i="3"/>
  <c r="P30" i="3" s="1"/>
  <c r="O29" i="3"/>
  <c r="P29" i="3" s="1"/>
  <c r="I29" i="3"/>
  <c r="O28" i="3"/>
  <c r="I28" i="3"/>
  <c r="P28" i="3" s="1"/>
  <c r="O27" i="3"/>
  <c r="I27" i="3"/>
  <c r="P27" i="3" s="1"/>
  <c r="O26" i="3"/>
  <c r="P26" i="3" s="1"/>
  <c r="I26" i="3"/>
  <c r="O25" i="3"/>
  <c r="I25" i="3"/>
  <c r="P25" i="3" s="1"/>
  <c r="O24" i="3"/>
  <c r="I24" i="3"/>
  <c r="P24" i="3" s="1"/>
  <c r="O23" i="3"/>
  <c r="P23" i="3" s="1"/>
  <c r="I23" i="3"/>
  <c r="O22" i="3"/>
  <c r="I22" i="3"/>
  <c r="P22" i="3" s="1"/>
  <c r="O21" i="3"/>
  <c r="I21" i="3"/>
  <c r="P21" i="3" s="1"/>
  <c r="O20" i="3"/>
  <c r="P20" i="3" s="1"/>
  <c r="I20" i="3"/>
  <c r="O19" i="3"/>
  <c r="I19" i="3"/>
  <c r="P19" i="3" s="1"/>
  <c r="O18" i="3"/>
  <c r="I18" i="3"/>
  <c r="P18" i="3" s="1"/>
  <c r="O17" i="3"/>
  <c r="P17" i="3" s="1"/>
  <c r="I17" i="3"/>
  <c r="O16" i="3"/>
  <c r="I16" i="3"/>
  <c r="P16" i="3" s="1"/>
  <c r="O15" i="3"/>
  <c r="I15" i="3"/>
  <c r="P15" i="3" s="1"/>
  <c r="O14" i="3"/>
  <c r="P14" i="3" s="1"/>
  <c r="I14" i="3"/>
  <c r="O13" i="3"/>
  <c r="P13" i="3" s="1"/>
  <c r="N13" i="3"/>
  <c r="M13" i="3"/>
  <c r="L13" i="3"/>
  <c r="K13" i="3"/>
  <c r="I13" i="3"/>
  <c r="O12" i="3"/>
  <c r="N12" i="3"/>
  <c r="M12" i="3"/>
  <c r="L12" i="3"/>
  <c r="K12" i="3"/>
  <c r="I12" i="3"/>
  <c r="P12" i="3" s="1"/>
  <c r="O11" i="3"/>
  <c r="N11" i="3"/>
  <c r="M11" i="3"/>
  <c r="L11" i="3"/>
  <c r="K11" i="3"/>
  <c r="I11" i="3"/>
  <c r="P11" i="3" s="1"/>
  <c r="O10" i="3"/>
  <c r="I10" i="3"/>
  <c r="P10" i="3" s="1"/>
  <c r="O9" i="3"/>
  <c r="I9" i="3"/>
  <c r="P9" i="3" s="1"/>
  <c r="O8" i="3"/>
  <c r="I8" i="3"/>
  <c r="P8" i="3" s="1"/>
  <c r="O7" i="3"/>
  <c r="I7" i="3"/>
  <c r="P7" i="3" s="1"/>
  <c r="O6" i="3"/>
  <c r="I6" i="3"/>
  <c r="P6" i="3" s="1"/>
  <c r="O5" i="3"/>
  <c r="I5" i="3"/>
  <c r="P5" i="3" s="1"/>
  <c r="O4" i="3"/>
  <c r="I4" i="3"/>
  <c r="P4" i="3" s="1"/>
  <c r="F4" i="3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O3" i="3"/>
  <c r="I3" i="3"/>
  <c r="P3" i="3" s="1"/>
  <c r="F3" i="3"/>
  <c r="O2" i="3"/>
  <c r="I2" i="3"/>
  <c r="P2" i="3" s="1"/>
  <c r="G18" i="1"/>
  <c r="E18" i="1"/>
  <c r="D18" i="1"/>
  <c r="C18" i="1"/>
  <c r="G17" i="1"/>
  <c r="D17" i="1"/>
  <c r="C17" i="1"/>
  <c r="F15" i="1"/>
  <c r="E15" i="1"/>
  <c r="E14" i="1"/>
  <c r="F14" i="1" s="1"/>
  <c r="F13" i="1"/>
  <c r="E13" i="1"/>
  <c r="F12" i="1"/>
  <c r="E12" i="1"/>
  <c r="E11" i="1"/>
  <c r="F11" i="1" s="1"/>
  <c r="E10" i="1"/>
  <c r="F10" i="1" s="1"/>
  <c r="F9" i="1"/>
  <c r="E9" i="1"/>
  <c r="E8" i="1"/>
  <c r="F8" i="1" s="1"/>
  <c r="F7" i="1"/>
  <c r="E7" i="1"/>
  <c r="F6" i="1"/>
  <c r="E6" i="1"/>
  <c r="E5" i="1"/>
  <c r="F5" i="1" s="1"/>
  <c r="E4" i="1"/>
  <c r="F4" i="1" s="1"/>
  <c r="F3" i="1"/>
  <c r="E3" i="1"/>
  <c r="E2" i="1"/>
  <c r="E17" i="1" s="1"/>
  <c r="P45" i="8" l="1"/>
  <c r="P4" i="10"/>
  <c r="P23" i="13"/>
  <c r="P4" i="14"/>
  <c r="P34" i="15"/>
  <c r="P20" i="16"/>
  <c r="P4" i="6"/>
  <c r="P47" i="6"/>
  <c r="P40" i="7"/>
  <c r="P28" i="9"/>
  <c r="P39" i="10"/>
  <c r="P34" i="13"/>
  <c r="P38" i="13"/>
  <c r="P27" i="5"/>
  <c r="P43" i="10"/>
  <c r="P16" i="16"/>
  <c r="P7" i="17"/>
  <c r="P23" i="5"/>
  <c r="P33" i="5"/>
  <c r="N37" i="17"/>
  <c r="N34" i="17"/>
  <c r="N31" i="17"/>
  <c r="N28" i="17"/>
  <c r="N39" i="17"/>
  <c r="N36" i="17"/>
  <c r="N33" i="17"/>
  <c r="N30" i="17"/>
  <c r="N23" i="17"/>
  <c r="N38" i="17"/>
  <c r="F2" i="1"/>
  <c r="P5" i="9"/>
  <c r="P21" i="9"/>
  <c r="P20" i="10"/>
  <c r="P36" i="10"/>
  <c r="P4" i="12"/>
  <c r="P38" i="12"/>
  <c r="P9" i="13"/>
  <c r="P21" i="13"/>
  <c r="P31" i="13"/>
  <c r="P20" i="14"/>
  <c r="P9" i="15"/>
  <c r="P28" i="15"/>
  <c r="P8" i="5"/>
  <c r="P29" i="5"/>
  <c r="P16" i="6"/>
  <c r="P19" i="7"/>
  <c r="P24" i="8"/>
  <c r="P8" i="12"/>
  <c r="P12" i="12"/>
  <c r="N40" i="13"/>
  <c r="P47" i="14"/>
  <c r="P4" i="16"/>
  <c r="P12" i="10"/>
  <c r="P12" i="14"/>
  <c r="N32" i="17"/>
  <c r="N39" i="4"/>
  <c r="N31" i="4"/>
  <c r="N38" i="4"/>
  <c r="N37" i="4"/>
  <c r="N33" i="4"/>
  <c r="N29" i="4"/>
  <c r="N36" i="4"/>
  <c r="N28" i="4"/>
  <c r="P4" i="5"/>
  <c r="P30" i="5"/>
  <c r="P3" i="7"/>
  <c r="P49" i="8"/>
  <c r="P17" i="9"/>
  <c r="P16" i="10"/>
  <c r="P5" i="12"/>
  <c r="P27" i="13"/>
  <c r="P3" i="14"/>
  <c r="P16" i="14"/>
  <c r="P5" i="15"/>
  <c r="P37" i="6"/>
  <c r="P35" i="12"/>
  <c r="P40" i="12"/>
  <c r="P13" i="13"/>
  <c r="P8" i="6"/>
  <c r="P15" i="7"/>
  <c r="P30" i="11"/>
  <c r="P2" i="12"/>
  <c r="P16" i="12"/>
  <c r="P26" i="12"/>
  <c r="P28" i="13"/>
  <c r="P33" i="13"/>
  <c r="P43" i="14"/>
  <c r="N29" i="12"/>
  <c r="N32" i="12"/>
  <c r="N23" i="14"/>
  <c r="N30" i="14"/>
  <c r="N33" i="14"/>
  <c r="N23" i="16"/>
  <c r="N30" i="16"/>
  <c r="N33" i="16"/>
  <c r="N29" i="5"/>
  <c r="N32" i="5"/>
  <c r="N36" i="6"/>
  <c r="N40" i="6" s="1"/>
  <c r="N39" i="6"/>
  <c r="N28" i="9"/>
  <c r="N31" i="9"/>
  <c r="N34" i="9"/>
  <c r="N36" i="10"/>
  <c r="N39" i="10"/>
  <c r="N30" i="11"/>
  <c r="N37" i="11"/>
  <c r="N38" i="12"/>
  <c r="N23" i="13"/>
  <c r="N30" i="13"/>
  <c r="N33" i="13"/>
  <c r="N36" i="14"/>
  <c r="N39" i="14"/>
  <c r="N36" i="16"/>
  <c r="N39" i="16"/>
  <c r="N29" i="7"/>
  <c r="N35" i="7" s="1"/>
  <c r="N32" i="7"/>
  <c r="N36" i="8"/>
  <c r="N40" i="8" s="1"/>
  <c r="N39" i="8"/>
  <c r="N28" i="11"/>
  <c r="N41" i="5"/>
  <c r="N28" i="6"/>
  <c r="N31" i="6"/>
  <c r="N34" i="6"/>
  <c r="N38" i="7"/>
  <c r="N40" i="7" s="1"/>
  <c r="N28" i="10"/>
  <c r="N31" i="10"/>
  <c r="N34" i="10"/>
  <c r="N33" i="11"/>
  <c r="N23" i="12"/>
  <c r="N30" i="12"/>
  <c r="N33" i="12"/>
  <c r="N28" i="14"/>
  <c r="N31" i="14"/>
  <c r="N34" i="14"/>
  <c r="N28" i="16"/>
  <c r="N31" i="16"/>
  <c r="N34" i="16"/>
  <c r="N29" i="9"/>
  <c r="N32" i="9"/>
  <c r="N37" i="10"/>
  <c r="N36" i="12"/>
  <c r="N40" i="12" s="1"/>
  <c r="N39" i="12"/>
  <c r="N28" i="13"/>
  <c r="N31" i="13"/>
  <c r="N34" i="13"/>
  <c r="N37" i="14"/>
  <c r="N29" i="15"/>
  <c r="N32" i="15"/>
  <c r="N37" i="16"/>
  <c r="N23" i="7"/>
  <c r="N30" i="7"/>
  <c r="N37" i="8"/>
  <c r="N29" i="6"/>
  <c r="N32" i="6"/>
  <c r="N41" i="9"/>
  <c r="N29" i="10"/>
  <c r="N32" i="10"/>
  <c r="N36" i="11"/>
  <c r="N40" i="11" s="1"/>
  <c r="N28" i="12"/>
  <c r="N31" i="12"/>
  <c r="N34" i="12"/>
  <c r="N29" i="14"/>
  <c r="N32" i="14"/>
  <c r="N29" i="16"/>
  <c r="N32" i="16"/>
  <c r="N28" i="5"/>
  <c r="N31" i="5"/>
  <c r="N34" i="5"/>
  <c r="N23" i="9"/>
  <c r="N30" i="9"/>
  <c r="N33" i="9"/>
  <c r="N29" i="13"/>
  <c r="N32" i="13"/>
  <c r="N29" i="8"/>
  <c r="N35" i="8" s="1"/>
  <c r="N36" i="9"/>
  <c r="N40" i="9" s="1"/>
  <c r="N36" i="15"/>
  <c r="N40" i="15" s="1"/>
  <c r="N40" i="10" l="1"/>
  <c r="F17" i="1"/>
  <c r="F18" i="1"/>
  <c r="N35" i="10"/>
  <c r="N40" i="16"/>
  <c r="N35" i="16"/>
  <c r="N40" i="14"/>
  <c r="N35" i="4"/>
  <c r="N40" i="4"/>
  <c r="N40" i="17"/>
  <c r="N35" i="15"/>
  <c r="N35" i="6"/>
  <c r="N35" i="14"/>
  <c r="N35" i="12"/>
  <c r="N35" i="13"/>
  <c r="N35" i="11"/>
  <c r="N35" i="17"/>
  <c r="N35" i="9"/>
  <c r="N35" i="5"/>
</calcChain>
</file>

<file path=xl/sharedStrings.xml><?xml version="1.0" encoding="utf-8"?>
<sst xmlns="http://schemas.openxmlformats.org/spreadsheetml/2006/main" count="3048" uniqueCount="255">
  <si>
    <t>Subject​</t>
  </si>
  <si>
    <t>Gender​</t>
  </si>
  <si>
    <t>Age</t>
  </si>
  <si>
    <t>Weight/N</t>
  </si>
  <si>
    <t>Weight/Lb</t>
  </si>
  <si>
    <t>Weight/kg</t>
  </si>
  <si>
    <t>Height/m</t>
  </si>
  <si>
    <t>Date​</t>
  </si>
  <si>
    <t>Exo Order​</t>
  </si>
  <si>
    <t>Tasks ​Order</t>
  </si>
  <si>
    <t>Task</t>
  </si>
  <si>
    <t>Notes</t>
  </si>
  <si>
    <t>Marker</t>
  </si>
  <si>
    <t>IK</t>
  </si>
  <si>
    <t>FPs</t>
  </si>
  <si>
    <t>BioStamp</t>
  </si>
  <si>
    <t>Shouder EMG</t>
  </si>
  <si>
    <t>fNIRs</t>
  </si>
  <si>
    <t>M</t>
  </si>
  <si>
    <t>A</t>
  </si>
  <si>
    <t>L</t>
  </si>
  <si>
    <t>Completed</t>
  </si>
  <si>
    <t>F</t>
  </si>
  <si>
    <t>B</t>
  </si>
  <si>
    <t>N</t>
  </si>
  <si>
    <t>Task 3 failed</t>
  </si>
  <si>
    <t>Missing Task 3</t>
  </si>
  <si>
    <t>O</t>
  </si>
  <si>
    <t>P</t>
  </si>
  <si>
    <t>Mean</t>
  </si>
  <si>
    <t>SD</t>
  </si>
  <si>
    <t>Exo Order</t>
  </si>
  <si>
    <t>Without-With</t>
  </si>
  <si>
    <t>With-Without</t>
  </si>
  <si>
    <t>Task order</t>
  </si>
  <si>
    <t>Q</t>
  </si>
  <si>
    <t>Subjects</t>
  </si>
  <si>
    <t>Tasks</t>
  </si>
  <si>
    <t>exo</t>
  </si>
  <si>
    <t>Test04102021</t>
  </si>
  <si>
    <t>trail descriptiom</t>
  </si>
  <si>
    <t>Trials</t>
  </si>
  <si>
    <t>start</t>
  </si>
  <si>
    <t>end</t>
  </si>
  <si>
    <t>Nt</t>
  </si>
  <si>
    <t>Start/f</t>
  </si>
  <si>
    <t>End/f</t>
  </si>
  <si>
    <t>duration/s</t>
  </si>
  <si>
    <t>Syn task</t>
  </si>
  <si>
    <t>Vicon(frames)</t>
  </si>
  <si>
    <t>Delta</t>
  </si>
  <si>
    <t>without exo</t>
  </si>
  <si>
    <t>syn tasks</t>
  </si>
  <si>
    <t>1/s</t>
  </si>
  <si>
    <t>25/s</t>
  </si>
  <si>
    <t>1/f</t>
  </si>
  <si>
    <t>25/f</t>
  </si>
  <si>
    <t>lifting tasks</t>
  </si>
  <si>
    <t>kick 1</t>
  </si>
  <si>
    <t>kick 2</t>
  </si>
  <si>
    <t>kick 3</t>
  </si>
  <si>
    <t>kick 4</t>
  </si>
  <si>
    <t>Task 2</t>
  </si>
  <si>
    <t>Using K1</t>
  </si>
  <si>
    <t>Vicon</t>
  </si>
  <si>
    <t>-</t>
  </si>
  <si>
    <t>k2-k1</t>
  </si>
  <si>
    <t>k3-k1</t>
  </si>
  <si>
    <t>k4-k1</t>
  </si>
  <si>
    <t>Task 1</t>
  </si>
  <si>
    <t>Task 3</t>
  </si>
  <si>
    <t>with exo</t>
  </si>
  <si>
    <t>static stand</t>
  </si>
  <si>
    <t>calibration motion</t>
  </si>
  <si>
    <t>left</t>
  </si>
  <si>
    <t>right</t>
  </si>
  <si>
    <t>Test04152021</t>
  </si>
  <si>
    <t>P1</t>
  </si>
  <si>
    <t>P2</t>
  </si>
  <si>
    <t>P3</t>
  </si>
  <si>
    <t>P4</t>
  </si>
  <si>
    <t>P5</t>
  </si>
  <si>
    <t>Task Matrix</t>
  </si>
  <si>
    <t>Ntt</t>
  </si>
  <si>
    <t>WITH S</t>
  </si>
  <si>
    <t>WITH End</t>
  </si>
  <si>
    <t>W/O S</t>
  </si>
  <si>
    <t>W/O End</t>
  </si>
  <si>
    <t>Lifting Task</t>
  </si>
  <si>
    <t>Task1</t>
  </si>
  <si>
    <t>Task2</t>
  </si>
  <si>
    <t>Task3</t>
  </si>
  <si>
    <t>Body weight without exo /N</t>
  </si>
  <si>
    <t>Body weight with exo /N</t>
  </si>
  <si>
    <t>Box Weight /N</t>
  </si>
  <si>
    <t>Step out</t>
  </si>
  <si>
    <t>Exo Weight /N</t>
  </si>
  <si>
    <t>Body Segment weight</t>
  </si>
  <si>
    <t>percentages</t>
  </si>
  <si>
    <t>Weight</t>
  </si>
  <si>
    <t>Hand</t>
  </si>
  <si>
    <t>Forearm</t>
  </si>
  <si>
    <t>Upperarm</t>
  </si>
  <si>
    <t>Foot</t>
  </si>
  <si>
    <t>Shank</t>
  </si>
  <si>
    <t>Thigh</t>
  </si>
  <si>
    <t>Whole Trunk</t>
  </si>
  <si>
    <t>Total</t>
  </si>
  <si>
    <t>Head and neck</t>
  </si>
  <si>
    <t>Thorax</t>
  </si>
  <si>
    <t>Abdomen</t>
  </si>
  <si>
    <t>Pelvis</t>
  </si>
  <si>
    <t xml:space="preserve">Trunk-Pelvis
</t>
  </si>
  <si>
    <t>static trial for opensim</t>
  </si>
  <si>
    <t>Test04222021</t>
  </si>
  <si>
    <t>ForcePlate Note</t>
  </si>
  <si>
    <t>Marker Note</t>
  </si>
  <si>
    <t>2.8kg</t>
  </si>
  <si>
    <t>Female/Test05092021</t>
  </si>
  <si>
    <t>Start</t>
  </si>
  <si>
    <t>End</t>
  </si>
  <si>
    <t>Test05162021</t>
  </si>
  <si>
    <t>Task Matrix - Ntt</t>
  </si>
  <si>
    <t>Test05232021</t>
  </si>
  <si>
    <t>Male/Test05242021</t>
  </si>
  <si>
    <t>Test04262022</t>
  </si>
  <si>
    <t>Test04272022</t>
  </si>
  <si>
    <t>P3-P2</t>
  </si>
  <si>
    <t>Test05012022</t>
  </si>
  <si>
    <t>trail description</t>
  </si>
  <si>
    <t>Test05042022</t>
  </si>
  <si>
    <t>Test05052022</t>
  </si>
  <si>
    <t>Test05072022</t>
  </si>
  <si>
    <t>Test05162022</t>
  </si>
  <si>
    <t>Test05202022</t>
  </si>
  <si>
    <t>Ns</t>
  </si>
  <si>
    <t>Mode</t>
  </si>
  <si>
    <t>BioStamp Position</t>
  </si>
  <si>
    <t>Real Position</t>
  </si>
  <si>
    <t>BioStamp Configuration for subj 01-subj06</t>
  </si>
  <si>
    <t>gyr</t>
  </si>
  <si>
    <t>anterior_neck</t>
  </si>
  <si>
    <t>C7</t>
  </si>
  <si>
    <t>anterior_thigh_left</t>
  </si>
  <si>
    <t>Lateral thigh L</t>
  </si>
  <si>
    <t>anterior_thigh_right</t>
  </si>
  <si>
    <t>Lateral thigh R</t>
  </si>
  <si>
    <t>EMG</t>
  </si>
  <si>
    <t>latissimus_dorsi_left</t>
  </si>
  <si>
    <t>erector spinae lumbar L</t>
  </si>
  <si>
    <t>latissimus_dorsi_right</t>
  </si>
  <si>
    <t>erector spinae lumbar R</t>
  </si>
  <si>
    <t>lumbar_spine</t>
  </si>
  <si>
    <t>S1</t>
  </si>
  <si>
    <t>medial_chest</t>
  </si>
  <si>
    <t>medial chest</t>
  </si>
  <si>
    <t>mid_thoracic_spine</t>
  </si>
  <si>
    <t>T12</t>
  </si>
  <si>
    <t>proximal_lateral_shank_left</t>
  </si>
  <si>
    <t>Lateral shank L</t>
  </si>
  <si>
    <t>proximal_lateral_shank_right</t>
  </si>
  <si>
    <t>Lateral shank R</t>
  </si>
  <si>
    <t>rectus_abdominis_left</t>
  </si>
  <si>
    <t>Rectus Abdominis L</t>
  </si>
  <si>
    <t>rectus_abdominis_right</t>
  </si>
  <si>
    <t>Rectus Abdominis R</t>
  </si>
  <si>
    <t>rhomboideus_left</t>
  </si>
  <si>
    <t>erector spinae thoracic L</t>
  </si>
  <si>
    <t>rhomboideus_right</t>
  </si>
  <si>
    <t>erector spinae thoracic R</t>
  </si>
  <si>
    <t>BioStamp Configuration for subj 07-subj012</t>
  </si>
  <si>
    <t>anterior_forearm_left</t>
  </si>
  <si>
    <t>Upper arm L</t>
  </si>
  <si>
    <t>Task Order</t>
  </si>
  <si>
    <t>anterior_forearm_right</t>
  </si>
  <si>
    <t>Upper arm R</t>
  </si>
  <si>
    <t>distal_anterior_forearm_left</t>
  </si>
  <si>
    <t>Lower arm L</t>
  </si>
  <si>
    <t>distal_anterior_forearm_right</t>
  </si>
  <si>
    <t>Lower arm R</t>
  </si>
  <si>
    <t>sacrum</t>
  </si>
  <si>
    <t>ID</t>
  </si>
  <si>
    <t>SO</t>
  </si>
  <si>
    <t>Exo+others Weight /N</t>
  </si>
  <si>
    <t>No.</t>
  </si>
  <si>
    <t>PeakLumbarFlexion</t>
  </si>
  <si>
    <t>GRFs</t>
  </si>
  <si>
    <t>c3d lost force</t>
  </si>
  <si>
    <t>Repeated</t>
  </si>
  <si>
    <t>LM1</t>
  </si>
  <si>
    <t>LM2</t>
  </si>
  <si>
    <t>LM3</t>
  </si>
  <si>
    <t>LM4</t>
  </si>
  <si>
    <t>LM5</t>
  </si>
  <si>
    <t>PH1M1</t>
  </si>
  <si>
    <t>PH1M2</t>
  </si>
  <si>
    <t>PH1M3</t>
  </si>
  <si>
    <t>PH1M4</t>
  </si>
  <si>
    <t>PH1M5</t>
  </si>
  <si>
    <t>PH1M6</t>
  </si>
  <si>
    <t>PH2M1</t>
  </si>
  <si>
    <t>PH2M2</t>
  </si>
  <si>
    <t>PH2M3</t>
  </si>
  <si>
    <t>PH2M4</t>
  </si>
  <si>
    <t>PH2M5</t>
  </si>
  <si>
    <t>PH2M6</t>
  </si>
  <si>
    <t>PH3M1</t>
  </si>
  <si>
    <t>PH3M2</t>
  </si>
  <si>
    <t>PH3M3</t>
  </si>
  <si>
    <t>PH3M4</t>
  </si>
  <si>
    <t>PH3M5</t>
  </si>
  <si>
    <t>PH3M6</t>
  </si>
  <si>
    <t>Right Hip Flexion</t>
  </si>
  <si>
    <t>Left Hip Flexion</t>
  </si>
  <si>
    <t>Left Knee Flexion</t>
  </si>
  <si>
    <t>Right Knee Flexion</t>
  </si>
  <si>
    <t>Left Ankle Flexion</t>
  </si>
  <si>
    <t>Right Ankle Flexion</t>
  </si>
  <si>
    <t>LKNE missing</t>
  </si>
  <si>
    <t>Lumbar Flexion</t>
  </si>
  <si>
    <t>GRFs=1</t>
  </si>
  <si>
    <t>Lifting phase is good</t>
  </si>
  <si>
    <t>GRFs=2</t>
  </si>
  <si>
    <t>Abandon</t>
  </si>
  <si>
    <t>Markers</t>
  </si>
  <si>
    <t>Good</t>
  </si>
  <si>
    <t>Biostamp</t>
  </si>
  <si>
    <t>Failed</t>
  </si>
  <si>
    <t>ArtiHeart</t>
  </si>
  <si>
    <t>ShoulderEMG</t>
  </si>
  <si>
    <t>TBD</t>
  </si>
  <si>
    <t>bad</t>
  </si>
  <si>
    <t>Gender</t>
  </si>
  <si>
    <t>Female</t>
  </si>
  <si>
    <t>Male</t>
  </si>
  <si>
    <t>Tasks</t>
  </si>
  <si>
    <t>Female-WITHOUT</t>
  </si>
  <si>
    <t>Male-WITHOUT</t>
  </si>
  <si>
    <t>Female-WITH</t>
  </si>
  <si>
    <t>Male-WITH</t>
  </si>
  <si>
    <t>Tasks</t>
  </si>
  <si>
    <t>Female-WITHOUT</t>
  </si>
  <si>
    <t>Male-WITHOUT</t>
  </si>
  <si>
    <t>Female-WITH</t>
  </si>
  <si>
    <t>Male-WITH</t>
  </si>
  <si>
    <t>Tasks</t>
  </si>
  <si>
    <t>Female-WITHOUT</t>
  </si>
  <si>
    <t>Male-WITHOUT</t>
  </si>
  <si>
    <t>Female-WITH</t>
  </si>
  <si>
    <t>Male-WITH</t>
  </si>
  <si>
    <t>Tasks</t>
  </si>
  <si>
    <t>Female-WITHOUT</t>
  </si>
  <si>
    <t>Male-WITHOUT</t>
  </si>
  <si>
    <t>Female-WITH</t>
  </si>
  <si>
    <t>Male-WITH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</si>
</sst>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m\-d"/>
    <numFmt numFmtId="166" formatCode="yyyy\-m\-d\ h:mm:ss"/>
  </numFmts>
  <fonts count="1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  <font>
      <sz val="11"/>
      <color rgb="FF000000"/>
      <name val="Calibri"/>
    </font>
    <font>
      <sz val="11"/>
      <color theme="1"/>
      <name val="Arial"/>
    </font>
    <font>
      <sz val="11"/>
      <color theme="1"/>
      <name val="Times New Roman"/>
    </font>
    <font>
      <sz val="11"/>
      <color rgb="FF000000"/>
      <name val="Times New Roman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8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rgb="FF5B9BD5"/>
        <bgColor rgb="FF5B9BD5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0000"/>
        <bgColor rgb="FF92D050"/>
      </patternFill>
    </fill>
    <fill>
      <patternFill patternType="solid">
        <fgColor rgb="FFFF0000"/>
        <bgColor theme="0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3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 wrapText="1"/>
    </xf>
    <xf numFmtId="0" fontId="2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3" borderId="7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8" xfId="0" applyFont="1" applyBorder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right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" fontId="2" fillId="0" borderId="0" xfId="0" applyNumberFormat="1" applyFont="1"/>
    <xf numFmtId="0" fontId="2" fillId="2" borderId="12" xfId="0" applyFont="1" applyFill="1" applyBorder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166" fontId="2" fillId="0" borderId="0" xfId="0" applyNumberFormat="1" applyFont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66" fontId="2" fillId="4" borderId="12" xfId="0" applyNumberFormat="1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2" fillId="0" borderId="6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5" fillId="0" borderId="0" xfId="0" applyFont="1"/>
    <xf numFmtId="2" fontId="2" fillId="0" borderId="11" xfId="0" applyNumberFormat="1" applyFont="1" applyBorder="1"/>
    <xf numFmtId="0" fontId="5" fillId="0" borderId="10" xfId="0" applyFont="1" applyBorder="1"/>
    <xf numFmtId="2" fontId="2" fillId="0" borderId="15" xfId="0" applyNumberFormat="1" applyFont="1" applyBorder="1"/>
    <xf numFmtId="166" fontId="6" fillId="0" borderId="0" xfId="0" applyNumberFormat="1" applyFont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6" fillId="0" borderId="0" xfId="0" applyFont="1"/>
    <xf numFmtId="166" fontId="6" fillId="0" borderId="0" xfId="0" applyNumberFormat="1" applyFont="1"/>
    <xf numFmtId="1" fontId="6" fillId="0" borderId="0" xfId="0" applyNumberFormat="1" applyFont="1"/>
    <xf numFmtId="0" fontId="6" fillId="0" borderId="8" xfId="0" applyFont="1" applyBorder="1"/>
    <xf numFmtId="0" fontId="6" fillId="0" borderId="9" xfId="0" applyFont="1" applyBorder="1"/>
    <xf numFmtId="0" fontId="6" fillId="0" borderId="6" xfId="0" applyFont="1" applyBorder="1"/>
    <xf numFmtId="0" fontId="6" fillId="0" borderId="10" xfId="0" applyFont="1" applyBorder="1"/>
    <xf numFmtId="0" fontId="6" fillId="0" borderId="11" xfId="0" applyFont="1" applyBorder="1"/>
    <xf numFmtId="0" fontId="6" fillId="0" borderId="13" xfId="0" applyFont="1" applyBorder="1"/>
    <xf numFmtId="0" fontId="6" fillId="0" borderId="14" xfId="0" applyFont="1" applyBorder="1"/>
    <xf numFmtId="0" fontId="6" fillId="0" borderId="15" xfId="0" applyFont="1" applyBorder="1"/>
    <xf numFmtId="2" fontId="2" fillId="0" borderId="0" xfId="0" applyNumberFormat="1" applyFont="1"/>
    <xf numFmtId="2" fontId="2" fillId="0" borderId="14" xfId="0" applyNumberFormat="1" applyFont="1" applyBorder="1"/>
    <xf numFmtId="0" fontId="6" fillId="2" borderId="12" xfId="0" applyFont="1" applyFill="1" applyBorder="1"/>
    <xf numFmtId="166" fontId="2" fillId="3" borderId="12" xfId="0" applyNumberFormat="1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2" borderId="12" xfId="0" applyFont="1" applyFill="1" applyBorder="1"/>
    <xf numFmtId="166" fontId="2" fillId="0" borderId="0" xfId="0" applyNumberFormat="1" applyFont="1"/>
    <xf numFmtId="166" fontId="2" fillId="3" borderId="12" xfId="0" applyNumberFormat="1" applyFont="1" applyFill="1" applyBorder="1"/>
    <xf numFmtId="166" fontId="2" fillId="4" borderId="12" xfId="0" applyNumberFormat="1" applyFont="1" applyFill="1" applyBorder="1"/>
    <xf numFmtId="0" fontId="2" fillId="6" borderId="12" xfId="0" applyFont="1" applyFill="1" applyBorder="1" applyAlignment="1">
      <alignment horizontal="center" vertical="center"/>
    </xf>
    <xf numFmtId="0" fontId="7" fillId="7" borderId="12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7" borderId="12" xfId="0" applyFont="1" applyFill="1" applyBorder="1"/>
    <xf numFmtId="166" fontId="6" fillId="0" borderId="0" xfId="0" applyNumberFormat="1" applyFont="1" applyAlignment="1">
      <alignment horizontal="center"/>
    </xf>
    <xf numFmtId="0" fontId="2" fillId="7" borderId="12" xfId="0" applyFont="1" applyFill="1" applyBorder="1" applyAlignment="1">
      <alignment horizontal="right"/>
    </xf>
    <xf numFmtId="0" fontId="2" fillId="0" borderId="1" xfId="0" applyFont="1" applyBorder="1"/>
    <xf numFmtId="0" fontId="4" fillId="2" borderId="12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166" fontId="6" fillId="8" borderId="12" xfId="0" applyNumberFormat="1" applyFont="1" applyFill="1" applyBorder="1" applyAlignment="1">
      <alignment horizontal="center"/>
    </xf>
    <xf numFmtId="166" fontId="6" fillId="9" borderId="12" xfId="0" applyNumberFormat="1" applyFont="1" applyFill="1" applyBorder="1" applyAlignment="1">
      <alignment horizontal="center"/>
    </xf>
    <xf numFmtId="166" fontId="6" fillId="3" borderId="12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right"/>
    </xf>
    <xf numFmtId="0" fontId="4" fillId="2" borderId="12" xfId="0" applyFont="1" applyFill="1" applyBorder="1"/>
    <xf numFmtId="0" fontId="2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7" fillId="7" borderId="12" xfId="0" applyFont="1" applyFill="1" applyBorder="1" applyAlignment="1">
      <alignment horizontal="center"/>
    </xf>
    <xf numFmtId="166" fontId="7" fillId="0" borderId="0" xfId="0" applyNumberFormat="1" applyFont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166" fontId="7" fillId="9" borderId="12" xfId="0" applyNumberFormat="1" applyFont="1" applyFill="1" applyBorder="1" applyAlignment="1">
      <alignment horizontal="center"/>
    </xf>
    <xf numFmtId="0" fontId="4" fillId="2" borderId="12" xfId="0" applyFont="1" applyFill="1" applyBorder="1" applyAlignment="1">
      <alignment horizontal="right"/>
    </xf>
    <xf numFmtId="0" fontId="4" fillId="0" borderId="14" xfId="0" applyFont="1" applyBorder="1" applyAlignment="1">
      <alignment horizontal="center"/>
    </xf>
    <xf numFmtId="166" fontId="7" fillId="3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right"/>
    </xf>
    <xf numFmtId="14" fontId="2" fillId="0" borderId="1" xfId="0" applyNumberFormat="1" applyFont="1" applyBorder="1" applyAlignment="1">
      <alignment horizontal="center" wrapText="1"/>
    </xf>
    <xf numFmtId="14" fontId="2" fillId="3" borderId="1" xfId="0" applyNumberFormat="1" applyFont="1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 wrapText="1"/>
    </xf>
    <xf numFmtId="0" fontId="2" fillId="11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0" borderId="8" xfId="0" applyFont="1" applyBorder="1"/>
    <xf numFmtId="0" fontId="8" fillId="0" borderId="9" xfId="0" applyFont="1" applyBorder="1"/>
    <xf numFmtId="0" fontId="8" fillId="0" borderId="6" xfId="0" applyFont="1" applyBorder="1"/>
    <xf numFmtId="0" fontId="8" fillId="0" borderId="10" xfId="0" applyFont="1" applyBorder="1"/>
    <xf numFmtId="0" fontId="8" fillId="0" borderId="0" xfId="0" applyFont="1"/>
    <xf numFmtId="0" fontId="8" fillId="0" borderId="11" xfId="0" applyFont="1" applyBorder="1"/>
    <xf numFmtId="0" fontId="8" fillId="0" borderId="13" xfId="0" applyFont="1" applyBorder="1"/>
    <xf numFmtId="0" fontId="8" fillId="0" borderId="14" xfId="0" applyFont="1" applyBorder="1"/>
    <xf numFmtId="0" fontId="8" fillId="0" borderId="15" xfId="0" applyFont="1" applyBorder="1"/>
    <xf numFmtId="0" fontId="9" fillId="0" borderId="0" xfId="0" applyFont="1"/>
    <xf numFmtId="0" fontId="8" fillId="0" borderId="11" xfId="0" applyFont="1" applyBorder="1" applyAlignment="1">
      <alignment horizontal="center" vertical="center"/>
    </xf>
    <xf numFmtId="2" fontId="8" fillId="0" borderId="11" xfId="0" applyNumberFormat="1" applyFont="1" applyBorder="1"/>
    <xf numFmtId="0" fontId="9" fillId="0" borderId="10" xfId="0" applyFont="1" applyBorder="1"/>
    <xf numFmtId="2" fontId="8" fillId="0" borderId="15" xfId="0" applyNumberFormat="1" applyFont="1" applyBorder="1"/>
    <xf numFmtId="0" fontId="0" fillId="0" borderId="0" xfId="0" applyAlignment="1">
      <alignment horizontal="center" vertical="center"/>
    </xf>
    <xf numFmtId="0" fontId="2" fillId="12" borderId="1" xfId="0" applyFont="1" applyFill="1" applyBorder="1" applyAlignment="1">
      <alignment horizontal="center" wrapText="1"/>
    </xf>
    <xf numFmtId="0" fontId="2" fillId="0" borderId="19" xfId="0" applyFont="1" applyBorder="1" applyAlignment="1">
      <alignment horizontal="center" vertical="center"/>
    </xf>
    <xf numFmtId="0" fontId="0" fillId="0" borderId="19" xfId="0" applyBorder="1"/>
    <xf numFmtId="0" fontId="1" fillId="0" borderId="2" xfId="0" applyFont="1" applyBorder="1" applyAlignment="1">
      <alignment horizontal="center" wrapText="1"/>
    </xf>
    <xf numFmtId="0" fontId="3" fillId="0" borderId="4" xfId="0" applyFont="1" applyBorder="1"/>
    <xf numFmtId="0" fontId="3" fillId="0" borderId="3" xfId="0" applyFont="1" applyBorder="1"/>
    <xf numFmtId="0" fontId="2" fillId="0" borderId="0" xfId="0" applyFont="1" applyAlignment="1">
      <alignment horizontal="center" vertical="center"/>
    </xf>
    <xf numFmtId="0" fontId="0" fillId="0" borderId="0" xfId="0"/>
    <xf numFmtId="0" fontId="2" fillId="0" borderId="9" xfId="0" applyFont="1" applyBorder="1" applyAlignment="1">
      <alignment horizontal="center" vertical="center"/>
    </xf>
    <xf numFmtId="0" fontId="3" fillId="0" borderId="9" xfId="0" applyFont="1" applyBorder="1"/>
    <xf numFmtId="0" fontId="3" fillId="0" borderId="6" xfId="0" applyFont="1" applyBorder="1"/>
    <xf numFmtId="0" fontId="6" fillId="0" borderId="9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3" fillId="0" borderId="14" xfId="0" applyFont="1" applyBorder="1"/>
    <xf numFmtId="0" fontId="2" fillId="0" borderId="1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ill>
        <patternFill patternType="solid">
          <fgColor rgb="FFDADADA"/>
          <bgColor rgb="FFDADADA"/>
        </patternFill>
      </fill>
    </dxf>
    <dxf>
      <fill>
        <patternFill patternType="solid">
          <fgColor rgb="FFDADADA"/>
          <bgColor rgb="FFDADADA"/>
        </patternFill>
      </fill>
    </dxf>
    <dxf>
      <fill>
        <patternFill patternType="solid">
          <fgColor rgb="FFDADADA"/>
          <bgColor rgb="FFDADADA"/>
        </patternFill>
      </fill>
    </dxf>
    <dxf>
      <fill>
        <patternFill patternType="solid">
          <fgColor rgb="FFDADADA"/>
          <bgColor rgb="FFDADADA"/>
        </patternFill>
      </fill>
    </dxf>
    <dxf>
      <fill>
        <patternFill patternType="solid">
          <fgColor rgb="FFDADADA"/>
          <bgColor rgb="FFDADADA"/>
        </patternFill>
      </fill>
    </dxf>
    <dxf>
      <fill>
        <patternFill patternType="solid">
          <fgColor rgb="FFDADADA"/>
          <bgColor rgb="FFDADAD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991"/>
  <sheetViews>
    <sheetView workbookViewId="0">
      <selection activeCell="O32" sqref="O32"/>
    </sheetView>
  </sheetViews>
  <sheetFormatPr defaultColWidth="14.453125" defaultRowHeight="15" customHeight="1"/>
  <cols>
    <col min="1" max="1" width="9.7265625" customWidth="1"/>
    <col min="2" max="2" width="12.26953125" customWidth="1"/>
    <col min="3" max="3" width="4.453125" customWidth="1"/>
    <col min="4" max="4" width="8.81640625" customWidth="1"/>
    <col min="5" max="5" width="9.453125" customWidth="1"/>
    <col min="6" max="6" width="10.26953125" customWidth="1"/>
    <col min="7" max="7" width="9.453125" customWidth="1"/>
    <col min="8" max="8" width="5" customWidth="1"/>
    <col min="9" max="9" width="9.08984375" customWidth="1"/>
    <col min="10" max="10" width="10.7265625" customWidth="1"/>
    <col min="11" max="13" width="5.7265625" customWidth="1"/>
    <col min="15" max="15" width="7.26953125" customWidth="1"/>
    <col min="16" max="18" width="2.7265625" customWidth="1"/>
    <col min="19" max="19" width="16.08984375" customWidth="1"/>
  </cols>
  <sheetData>
    <row r="1" spans="1:34" ht="1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1" t="s">
        <v>8</v>
      </c>
      <c r="J1" s="1" t="s">
        <v>9</v>
      </c>
      <c r="K1" s="148" t="s">
        <v>10</v>
      </c>
      <c r="L1" s="149"/>
      <c r="M1" s="150"/>
      <c r="N1" s="1" t="s">
        <v>11</v>
      </c>
      <c r="O1" s="5" t="s">
        <v>12</v>
      </c>
      <c r="P1" s="6" t="s">
        <v>13</v>
      </c>
      <c r="Q1" s="125" t="s">
        <v>181</v>
      </c>
      <c r="R1" s="125" t="s">
        <v>182</v>
      </c>
      <c r="S1" s="6" t="s">
        <v>14</v>
      </c>
      <c r="T1" s="6" t="s">
        <v>15</v>
      </c>
      <c r="U1" s="6" t="s">
        <v>16</v>
      </c>
      <c r="V1" s="6" t="s">
        <v>17</v>
      </c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ht="15" customHeight="1">
      <c r="A2" s="1">
        <v>1</v>
      </c>
      <c r="B2" s="8" t="s">
        <v>18</v>
      </c>
      <c r="C2" s="9">
        <v>33</v>
      </c>
      <c r="D2" s="9">
        <v>709.6</v>
      </c>
      <c r="E2" s="5">
        <f t="shared" ref="E2:E15" si="0">D2*0.2248</f>
        <v>159.51808</v>
      </c>
      <c r="F2" s="10">
        <f t="shared" ref="F2:F15" si="1">E2*0.453592</f>
        <v>72.356124943360001</v>
      </c>
      <c r="G2" s="9">
        <v>1.68</v>
      </c>
      <c r="H2" s="11">
        <v>44301</v>
      </c>
      <c r="I2" s="12" t="s">
        <v>19</v>
      </c>
      <c r="J2" s="12" t="s">
        <v>20</v>
      </c>
      <c r="K2" s="12">
        <v>2</v>
      </c>
      <c r="L2" s="12">
        <v>1</v>
      </c>
      <c r="M2" s="12">
        <v>3</v>
      </c>
      <c r="N2" s="12" t="s">
        <v>21</v>
      </c>
      <c r="O2" s="12"/>
      <c r="P2" s="13"/>
      <c r="Q2" s="13"/>
      <c r="R2" s="16"/>
      <c r="S2" s="3"/>
      <c r="T2" s="3"/>
      <c r="U2" s="3"/>
      <c r="V2" s="3"/>
    </row>
    <row r="3" spans="1:34" ht="15" customHeight="1">
      <c r="A3" s="1">
        <v>2</v>
      </c>
      <c r="B3" s="8" t="s">
        <v>22</v>
      </c>
      <c r="C3" s="9">
        <v>21</v>
      </c>
      <c r="D3" s="9">
        <v>634.9</v>
      </c>
      <c r="E3" s="5">
        <f t="shared" si="0"/>
        <v>142.72551999999999</v>
      </c>
      <c r="F3" s="10">
        <f t="shared" si="1"/>
        <v>64.739154067839991</v>
      </c>
      <c r="G3" s="9">
        <v>1.83</v>
      </c>
      <c r="H3" s="11">
        <v>44308</v>
      </c>
      <c r="I3" s="12" t="s">
        <v>23</v>
      </c>
      <c r="J3" s="12" t="s">
        <v>20</v>
      </c>
      <c r="K3" s="12">
        <v>2</v>
      </c>
      <c r="L3" s="12">
        <v>1</v>
      </c>
      <c r="M3" s="12">
        <v>3</v>
      </c>
      <c r="N3" s="12" t="s">
        <v>21</v>
      </c>
      <c r="O3" s="1"/>
      <c r="P3" s="13"/>
      <c r="Q3" s="13"/>
      <c r="R3" s="16"/>
      <c r="S3" s="3"/>
      <c r="T3" s="3"/>
      <c r="U3" s="3"/>
      <c r="V3" s="3"/>
    </row>
    <row r="4" spans="1:34" ht="15" customHeight="1">
      <c r="A4" s="1">
        <v>3</v>
      </c>
      <c r="B4" s="8" t="s">
        <v>22</v>
      </c>
      <c r="C4" s="9">
        <v>23</v>
      </c>
      <c r="D4" s="14">
        <v>524.29999999999995</v>
      </c>
      <c r="E4" s="5">
        <f t="shared" si="0"/>
        <v>117.86263999999998</v>
      </c>
      <c r="F4" s="10">
        <f t="shared" si="1"/>
        <v>53.461550602879996</v>
      </c>
      <c r="G4" s="9">
        <v>1.7</v>
      </c>
      <c r="H4" s="11">
        <v>44325</v>
      </c>
      <c r="I4" s="12" t="s">
        <v>23</v>
      </c>
      <c r="J4" s="12" t="s">
        <v>18</v>
      </c>
      <c r="K4" s="12">
        <v>1</v>
      </c>
      <c r="L4" s="12">
        <v>3</v>
      </c>
      <c r="M4" s="12">
        <v>2</v>
      </c>
      <c r="N4" s="12" t="s">
        <v>21</v>
      </c>
      <c r="O4" s="3"/>
      <c r="P4" s="13"/>
      <c r="Q4" s="16"/>
      <c r="R4" s="16"/>
      <c r="S4" s="3"/>
      <c r="T4" s="3"/>
      <c r="U4" s="3"/>
      <c r="V4" s="3"/>
    </row>
    <row r="5" spans="1:34" ht="15" customHeight="1">
      <c r="A5" s="1">
        <v>4</v>
      </c>
      <c r="B5" s="8" t="s">
        <v>18</v>
      </c>
      <c r="C5" s="9">
        <v>29</v>
      </c>
      <c r="D5" s="9">
        <v>587.4</v>
      </c>
      <c r="E5" s="5">
        <f t="shared" si="0"/>
        <v>132.04751999999999</v>
      </c>
      <c r="F5" s="10">
        <f t="shared" si="1"/>
        <v>59.895698691839996</v>
      </c>
      <c r="G5" s="9">
        <v>1.78</v>
      </c>
      <c r="H5" s="11">
        <v>44332</v>
      </c>
      <c r="I5" s="12" t="s">
        <v>23</v>
      </c>
      <c r="J5" s="12" t="s">
        <v>24</v>
      </c>
      <c r="K5" s="12">
        <v>3</v>
      </c>
      <c r="L5" s="12">
        <v>2</v>
      </c>
      <c r="M5" s="12">
        <v>1</v>
      </c>
      <c r="N5" s="12" t="s">
        <v>21</v>
      </c>
      <c r="O5" s="1"/>
      <c r="P5" s="13"/>
      <c r="Q5" s="16"/>
      <c r="R5" s="16"/>
      <c r="S5" s="3"/>
      <c r="T5" s="3"/>
      <c r="U5" s="3"/>
      <c r="V5" s="3"/>
    </row>
    <row r="6" spans="1:34" ht="15" customHeight="1">
      <c r="A6" s="1">
        <v>5</v>
      </c>
      <c r="B6" s="8" t="s">
        <v>22</v>
      </c>
      <c r="C6" s="9">
        <v>26</v>
      </c>
      <c r="D6" s="9">
        <v>661.1</v>
      </c>
      <c r="E6" s="5">
        <f t="shared" si="0"/>
        <v>148.61528000000001</v>
      </c>
      <c r="F6" s="10">
        <f t="shared" si="1"/>
        <v>67.410702085760008</v>
      </c>
      <c r="G6" s="9">
        <v>1.63</v>
      </c>
      <c r="H6" s="11">
        <v>44339</v>
      </c>
      <c r="I6" s="12" t="s">
        <v>19</v>
      </c>
      <c r="J6" s="12" t="s">
        <v>24</v>
      </c>
      <c r="K6" s="12">
        <v>3</v>
      </c>
      <c r="L6" s="12">
        <v>2</v>
      </c>
      <c r="M6" s="12">
        <v>1</v>
      </c>
      <c r="N6" s="12" t="s">
        <v>21</v>
      </c>
      <c r="O6" s="3"/>
      <c r="P6" s="13"/>
      <c r="Q6" s="16"/>
      <c r="R6" s="16"/>
      <c r="S6" s="3"/>
      <c r="T6" s="3"/>
      <c r="U6" s="3"/>
      <c r="V6" s="3"/>
    </row>
    <row r="7" spans="1:34" ht="15" customHeight="1">
      <c r="A7" s="1">
        <v>6</v>
      </c>
      <c r="B7" s="8" t="s">
        <v>18</v>
      </c>
      <c r="C7" s="9">
        <v>29</v>
      </c>
      <c r="D7" s="9">
        <v>737.2</v>
      </c>
      <c r="E7" s="5">
        <f t="shared" si="0"/>
        <v>165.72256000000002</v>
      </c>
      <c r="F7" s="10">
        <f t="shared" si="1"/>
        <v>75.170427435520011</v>
      </c>
      <c r="G7" s="9">
        <v>1.82</v>
      </c>
      <c r="H7" s="11">
        <v>44340</v>
      </c>
      <c r="I7" s="12" t="s">
        <v>19</v>
      </c>
      <c r="J7" s="12" t="s">
        <v>18</v>
      </c>
      <c r="K7" s="12">
        <v>1</v>
      </c>
      <c r="L7" s="12">
        <v>3</v>
      </c>
      <c r="M7" s="12">
        <v>2</v>
      </c>
      <c r="N7" s="12" t="s">
        <v>21</v>
      </c>
      <c r="O7" s="12"/>
      <c r="P7" s="13"/>
      <c r="Q7" s="16"/>
      <c r="R7" s="16"/>
      <c r="S7" s="3"/>
      <c r="T7" s="3"/>
      <c r="U7" s="3"/>
      <c r="V7" s="3"/>
    </row>
    <row r="8" spans="1:34" ht="15" customHeight="1">
      <c r="A8" s="1">
        <v>7</v>
      </c>
      <c r="B8" s="8" t="s">
        <v>22</v>
      </c>
      <c r="C8" s="5">
        <v>21</v>
      </c>
      <c r="D8" s="5">
        <v>492</v>
      </c>
      <c r="E8" s="5">
        <f t="shared" si="0"/>
        <v>110.6016</v>
      </c>
      <c r="F8" s="10">
        <f t="shared" si="1"/>
        <v>50.168000947199999</v>
      </c>
      <c r="G8" s="5">
        <v>1.54</v>
      </c>
      <c r="H8" s="15">
        <v>44677</v>
      </c>
      <c r="I8" s="12" t="s">
        <v>19</v>
      </c>
      <c r="J8" s="12" t="s">
        <v>20</v>
      </c>
      <c r="K8" s="12">
        <v>2</v>
      </c>
      <c r="L8" s="12">
        <v>1</v>
      </c>
      <c r="M8" s="12">
        <v>3</v>
      </c>
      <c r="N8" s="12" t="s">
        <v>21</v>
      </c>
      <c r="O8" s="12"/>
      <c r="P8" s="13"/>
      <c r="Q8" s="16"/>
      <c r="R8" s="16"/>
      <c r="S8" s="3"/>
      <c r="T8" s="3"/>
      <c r="U8" s="3"/>
      <c r="V8" s="3"/>
    </row>
    <row r="9" spans="1:34" ht="15" customHeight="1">
      <c r="A9" s="17">
        <v>8</v>
      </c>
      <c r="B9" s="8" t="s">
        <v>22</v>
      </c>
      <c r="C9" s="18">
        <v>21</v>
      </c>
      <c r="D9" s="18">
        <v>495.1</v>
      </c>
      <c r="E9" s="19">
        <f t="shared" si="0"/>
        <v>111.29848000000001</v>
      </c>
      <c r="F9" s="20">
        <f t="shared" si="1"/>
        <v>50.484100140160002</v>
      </c>
      <c r="G9" s="18">
        <v>1.65</v>
      </c>
      <c r="H9" s="21">
        <v>44678</v>
      </c>
      <c r="I9" s="18" t="s">
        <v>19</v>
      </c>
      <c r="J9" s="18" t="s">
        <v>18</v>
      </c>
      <c r="K9" s="12">
        <v>1</v>
      </c>
      <c r="L9" s="12">
        <v>3</v>
      </c>
      <c r="M9" s="12">
        <v>2</v>
      </c>
      <c r="N9" s="18" t="s">
        <v>25</v>
      </c>
      <c r="O9" s="18"/>
      <c r="P9" s="13"/>
      <c r="Q9" s="16"/>
      <c r="R9" s="16"/>
      <c r="S9" s="16"/>
      <c r="T9" s="16"/>
      <c r="U9" s="16"/>
      <c r="V9" s="16"/>
    </row>
    <row r="10" spans="1:34" ht="15" customHeight="1">
      <c r="A10" s="1">
        <v>9</v>
      </c>
      <c r="B10" s="8" t="s">
        <v>18</v>
      </c>
      <c r="C10" s="12">
        <v>23</v>
      </c>
      <c r="D10" s="12">
        <v>602.79999999999995</v>
      </c>
      <c r="E10" s="5">
        <f t="shared" si="0"/>
        <v>135.50943999999998</v>
      </c>
      <c r="F10" s="10">
        <f t="shared" si="1"/>
        <v>61.465997908479991</v>
      </c>
      <c r="G10" s="12">
        <v>1.7</v>
      </c>
      <c r="H10" s="15">
        <v>44682</v>
      </c>
      <c r="I10" s="12" t="s">
        <v>23</v>
      </c>
      <c r="J10" s="12" t="s">
        <v>18</v>
      </c>
      <c r="K10" s="12">
        <v>1</v>
      </c>
      <c r="L10" s="12">
        <v>3</v>
      </c>
      <c r="M10" s="12">
        <v>2</v>
      </c>
      <c r="N10" s="12" t="s">
        <v>21</v>
      </c>
      <c r="O10" s="12"/>
      <c r="P10" s="13"/>
      <c r="Q10" s="3"/>
      <c r="R10" s="3"/>
      <c r="S10" s="3" t="s">
        <v>26</v>
      </c>
      <c r="T10" s="3"/>
      <c r="U10" s="3"/>
      <c r="V10" s="3"/>
    </row>
    <row r="11" spans="1:34" ht="15" customHeight="1">
      <c r="A11" s="17">
        <v>10</v>
      </c>
      <c r="B11" s="8" t="s">
        <v>22</v>
      </c>
      <c r="C11" s="18">
        <v>29</v>
      </c>
      <c r="D11" s="18">
        <v>484.2</v>
      </c>
      <c r="E11" s="5">
        <f t="shared" si="0"/>
        <v>108.84815999999999</v>
      </c>
      <c r="F11" s="20">
        <f t="shared" si="1"/>
        <v>49.372654590719996</v>
      </c>
      <c r="G11" s="18">
        <v>1.57</v>
      </c>
      <c r="H11" s="21">
        <v>44685</v>
      </c>
      <c r="I11" s="18" t="s">
        <v>23</v>
      </c>
      <c r="J11" s="18" t="s">
        <v>24</v>
      </c>
      <c r="K11" s="12">
        <v>3</v>
      </c>
      <c r="L11" s="12">
        <v>2</v>
      </c>
      <c r="M11" s="12">
        <v>1</v>
      </c>
      <c r="N11" s="18" t="s">
        <v>25</v>
      </c>
      <c r="O11" s="127"/>
      <c r="P11" s="126"/>
      <c r="Q11" s="128"/>
      <c r="R11" s="128"/>
      <c r="S11" s="16"/>
      <c r="T11" s="16"/>
      <c r="U11" s="16"/>
      <c r="V11" s="16"/>
    </row>
    <row r="12" spans="1:34" ht="15" customHeight="1">
      <c r="A12" s="1">
        <v>11</v>
      </c>
      <c r="B12" s="8" t="s">
        <v>18</v>
      </c>
      <c r="C12" s="12">
        <v>24</v>
      </c>
      <c r="D12" s="12">
        <v>655.29999999999995</v>
      </c>
      <c r="E12" s="5">
        <f t="shared" si="0"/>
        <v>147.31143999999998</v>
      </c>
      <c r="F12" s="10">
        <f t="shared" si="1"/>
        <v>66.819290692479981</v>
      </c>
      <c r="G12" s="12">
        <v>1.68</v>
      </c>
      <c r="H12" s="15">
        <v>44686</v>
      </c>
      <c r="I12" s="12" t="s">
        <v>23</v>
      </c>
      <c r="J12" s="12" t="s">
        <v>20</v>
      </c>
      <c r="K12" s="12">
        <v>2</v>
      </c>
      <c r="L12" s="12">
        <v>1</v>
      </c>
      <c r="M12" s="12">
        <v>3</v>
      </c>
      <c r="N12" s="12" t="s">
        <v>21</v>
      </c>
      <c r="O12" s="12"/>
      <c r="P12" s="13"/>
      <c r="Q12" s="3"/>
      <c r="R12" s="3"/>
      <c r="S12" s="3"/>
      <c r="T12" s="3"/>
      <c r="U12" s="3"/>
      <c r="V12" s="3"/>
    </row>
    <row r="13" spans="1:34" ht="15" customHeight="1">
      <c r="A13" s="1">
        <v>12</v>
      </c>
      <c r="B13" s="8" t="s">
        <v>18</v>
      </c>
      <c r="C13" s="12">
        <v>28</v>
      </c>
      <c r="D13" s="12">
        <v>596.9</v>
      </c>
      <c r="E13" s="5">
        <f t="shared" si="0"/>
        <v>134.18312</v>
      </c>
      <c r="F13" s="10">
        <f t="shared" si="1"/>
        <v>60.864389767040002</v>
      </c>
      <c r="G13" s="12">
        <v>1.75</v>
      </c>
      <c r="H13" s="15">
        <v>44688</v>
      </c>
      <c r="I13" s="12" t="s">
        <v>19</v>
      </c>
      <c r="J13" s="12" t="s">
        <v>24</v>
      </c>
      <c r="K13" s="12">
        <v>3</v>
      </c>
      <c r="L13" s="12">
        <v>2</v>
      </c>
      <c r="M13" s="12">
        <v>1</v>
      </c>
      <c r="N13" s="12" t="s">
        <v>21</v>
      </c>
      <c r="O13" s="12"/>
      <c r="P13" s="13"/>
      <c r="Q13" s="3"/>
      <c r="R13" s="3"/>
      <c r="S13" s="3"/>
      <c r="T13" s="3"/>
      <c r="U13" s="3"/>
      <c r="V13" s="3"/>
    </row>
    <row r="14" spans="1:34" ht="15" customHeight="1">
      <c r="A14" s="1">
        <v>13</v>
      </c>
      <c r="B14" s="8" t="s">
        <v>22</v>
      </c>
      <c r="C14" s="12">
        <v>22</v>
      </c>
      <c r="D14" s="12">
        <v>833.8</v>
      </c>
      <c r="E14" s="5">
        <f t="shared" si="0"/>
        <v>187.43823999999998</v>
      </c>
      <c r="F14" s="10">
        <f t="shared" si="1"/>
        <v>85.02048615807999</v>
      </c>
      <c r="G14" s="12">
        <v>1.78</v>
      </c>
      <c r="H14" s="15">
        <v>44697</v>
      </c>
      <c r="I14" s="12" t="s">
        <v>23</v>
      </c>
      <c r="J14" s="12" t="s">
        <v>27</v>
      </c>
      <c r="K14" s="12">
        <v>1</v>
      </c>
      <c r="L14" s="12">
        <v>2</v>
      </c>
      <c r="M14" s="12">
        <v>3</v>
      </c>
      <c r="N14" s="12" t="s">
        <v>21</v>
      </c>
      <c r="O14" s="12"/>
      <c r="P14" s="13"/>
      <c r="Q14" s="3"/>
      <c r="R14" s="3"/>
      <c r="S14" s="3"/>
      <c r="T14" s="3"/>
      <c r="U14" s="3"/>
      <c r="V14" s="3"/>
    </row>
    <row r="15" spans="1:34" ht="15" customHeight="1">
      <c r="A15" s="1">
        <v>14</v>
      </c>
      <c r="B15" s="8" t="s">
        <v>22</v>
      </c>
      <c r="C15" s="12">
        <v>23</v>
      </c>
      <c r="D15" s="12">
        <v>724</v>
      </c>
      <c r="E15" s="5">
        <f t="shared" si="0"/>
        <v>162.7552</v>
      </c>
      <c r="F15" s="10">
        <f t="shared" si="1"/>
        <v>73.824456678399997</v>
      </c>
      <c r="G15" s="12">
        <v>1.65</v>
      </c>
      <c r="H15" s="15">
        <v>44701</v>
      </c>
      <c r="I15" s="12" t="s">
        <v>19</v>
      </c>
      <c r="J15" s="12" t="s">
        <v>28</v>
      </c>
      <c r="K15" s="12">
        <v>3</v>
      </c>
      <c r="L15" s="12">
        <v>1</v>
      </c>
      <c r="M15" s="12">
        <v>2</v>
      </c>
      <c r="N15" s="12" t="s">
        <v>21</v>
      </c>
      <c r="O15" s="12"/>
      <c r="P15" s="13"/>
      <c r="Q15" s="3"/>
      <c r="R15" s="3"/>
      <c r="S15" s="3"/>
      <c r="T15" s="3"/>
      <c r="U15" s="3"/>
      <c r="V15" s="3"/>
    </row>
    <row r="16" spans="1:34" ht="15" customHeight="1">
      <c r="A16" s="22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7"/>
      <c r="Q16" s="7"/>
      <c r="R16" s="7"/>
      <c r="S16" s="7"/>
      <c r="T16" s="7"/>
      <c r="U16" s="7"/>
      <c r="V16" s="7"/>
    </row>
    <row r="17" spans="1:22" ht="15" customHeight="1">
      <c r="A17" s="151" t="s">
        <v>29</v>
      </c>
      <c r="B17" s="152"/>
      <c r="C17" s="25">
        <f t="shared" ref="C17:G17" si="2">AVERAGE(C2:C15)</f>
        <v>25.142857142857142</v>
      </c>
      <c r="D17" s="25">
        <f t="shared" si="2"/>
        <v>624.18571428571431</v>
      </c>
      <c r="E17" s="25">
        <f t="shared" si="2"/>
        <v>140.31694857142855</v>
      </c>
      <c r="F17" s="25">
        <f t="shared" si="2"/>
        <v>63.646645336411432</v>
      </c>
      <c r="G17" s="26">
        <f t="shared" si="2"/>
        <v>1.6971428571428571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15" customHeight="1">
      <c r="A18" s="151" t="s">
        <v>30</v>
      </c>
      <c r="B18" s="152"/>
      <c r="C18" s="25">
        <f t="shared" ref="C18:G18" si="3">_xlfn.STDEV.P(C2:C15)</f>
        <v>3.7005239562824626</v>
      </c>
      <c r="D18" s="25">
        <f t="shared" si="3"/>
        <v>100.9521871067317</v>
      </c>
      <c r="E18" s="25">
        <f t="shared" si="3"/>
        <v>22.694051661593324</v>
      </c>
      <c r="F18" s="25">
        <f t="shared" si="3"/>
        <v>10.293840281285416</v>
      </c>
      <c r="G18" s="26">
        <f t="shared" si="3"/>
        <v>8.4382511003556343E-2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ht="15" customHeight="1">
      <c r="A21" s="27" t="s">
        <v>31</v>
      </c>
      <c r="B21" s="3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ht="15" customHeight="1">
      <c r="A22" s="3" t="s">
        <v>19</v>
      </c>
      <c r="B22" s="3" t="s">
        <v>32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ht="15" customHeight="1">
      <c r="A23" s="3" t="s">
        <v>23</v>
      </c>
      <c r="B23" s="3" t="s">
        <v>33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ht="1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ht="15" customHeight="1">
      <c r="A25" s="27" t="s">
        <v>34</v>
      </c>
      <c r="B25" s="3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ht="15" customHeight="1">
      <c r="A26" s="3" t="s">
        <v>20</v>
      </c>
      <c r="B26" s="3">
        <v>213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15" customHeight="1">
      <c r="A27" s="3" t="s">
        <v>18</v>
      </c>
      <c r="B27" s="3">
        <v>132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15" customHeight="1">
      <c r="A28" s="3" t="s">
        <v>24</v>
      </c>
      <c r="B28" s="3">
        <v>321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15" customHeight="1">
      <c r="A29" s="7" t="s">
        <v>27</v>
      </c>
      <c r="B29" s="7">
        <v>123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15" customHeight="1">
      <c r="A30" s="7" t="s">
        <v>28</v>
      </c>
      <c r="B30" s="7">
        <v>312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15" customHeight="1">
      <c r="A31" s="7" t="s">
        <v>35</v>
      </c>
      <c r="B31" s="7">
        <v>231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7"/>
      <c r="P31" s="7"/>
      <c r="Q31" s="7"/>
      <c r="R31" s="7"/>
      <c r="S31" s="7"/>
      <c r="T31" s="7"/>
      <c r="U31" s="7"/>
      <c r="V31" s="7"/>
    </row>
    <row r="32" spans="1:22" ht="1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</row>
    <row r="33" spans="1:13" ht="15" customHeight="1">
      <c r="A33" s="7" t="s">
        <v>232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</row>
    <row r="34" spans="1:13" ht="15" customHeight="1">
      <c r="A34" s="7">
        <v>0</v>
      </c>
      <c r="B34" s="7" t="s">
        <v>233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</row>
    <row r="35" spans="1:13" ht="15" customHeight="1">
      <c r="A35" s="7">
        <v>1</v>
      </c>
      <c r="B35" s="7" t="s">
        <v>234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</row>
    <row r="36" spans="1:13" ht="1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</row>
    <row r="37" spans="1:13" ht="1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</row>
    <row r="38" spans="1:13" ht="1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</row>
    <row r="39" spans="1:13" ht="1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</row>
    <row r="40" spans="1:13" ht="1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</row>
    <row r="41" spans="1:13" ht="1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</row>
    <row r="42" spans="1:13" ht="14.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</row>
    <row r="93" spans="1:34" ht="14.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4.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4.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4.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4.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4.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4.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4.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4.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4.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4.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4.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4.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4.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4.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4.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4.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4.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4.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4.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4.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4.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4.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4.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4.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4.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4.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4.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4.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4.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4.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4.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4.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4.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4.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4.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4.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4.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4.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4.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4.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4.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4.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4.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4.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4.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4.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4.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4.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4.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4.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4.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4.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4.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4.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4.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4.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4.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4.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4.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4.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4.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4.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4.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4.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4.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4.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4.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4.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4.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4.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4.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4.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4.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4.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4.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4.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4.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4.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4.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4.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4.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4.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4.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4.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4.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4.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4.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4.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4.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4.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4.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4.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4.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4.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4.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4.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4.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4.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4.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4.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4.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4.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4.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4.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4.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4.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4.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4.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4.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4.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4.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4.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4.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4.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4.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4.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4.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4.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4.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4.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4.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4.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4.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4.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4.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4.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4.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4.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4.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4.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4.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4.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4.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4.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4.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4.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4.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4.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4.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4.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4.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4.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4.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4.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4.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4.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4.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4.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4.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4.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4.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4.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4.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4.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4.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4.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4.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4.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4.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4.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4.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4.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4.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4.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4.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4.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4.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4.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4.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4.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4.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4.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4.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4.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4.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4.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4.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4.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 spans="1:34" ht="14.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 spans="1:34" ht="14.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 spans="1:34" ht="14.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 spans="1:34" ht="14.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 spans="1:34" ht="14.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 spans="1:34" ht="14.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 spans="1:34" ht="14.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 spans="1:34" ht="14.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 spans="1:34" ht="14.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 spans="1:34" ht="14.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 spans="1:34" ht="14.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 spans="1:34" ht="14.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 spans="1:34" ht="14.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 spans="1:34" ht="14.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 spans="1:34" ht="14.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 spans="1:34" ht="14.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 spans="1:34" ht="14.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 spans="1:34" ht="14.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 spans="1:34" ht="14.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 spans="1:34" ht="14.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 spans="1:34" ht="14.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 spans="1:34" ht="14.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 spans="1:34" ht="14.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 spans="1:34" ht="14.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 spans="1:34" ht="14.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 spans="1:34" ht="14.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 spans="1:34" ht="14.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 spans="1:34" ht="14.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 spans="1:34" ht="14.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 spans="1:34" ht="14.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 spans="1:34" ht="14.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 spans="1:34" ht="14.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 spans="1:34" ht="14.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 spans="1:34" ht="14.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 spans="1:34" ht="14.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 spans="1:34" ht="14.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 spans="1:34" ht="14.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 spans="1:34" ht="14.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 spans="1:34" ht="14.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 spans="1:34" ht="14.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 spans="1:34" ht="14.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 spans="1:34" ht="14.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 spans="1:34" ht="14.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 spans="1:34" ht="14.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 spans="1:34" ht="14.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 spans="1:34" ht="14.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 spans="1:34" ht="14.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 spans="1:34" ht="14.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 spans="1:34" ht="14.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 spans="1:34" ht="14.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 spans="1:34" ht="14.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 spans="1:34" ht="14.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 spans="1:34" ht="14.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 spans="1:34" ht="14.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 spans="1:34" ht="14.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 spans="1:34" ht="14.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 spans="1:34" ht="14.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 spans="1:34" ht="14.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 spans="1:34" ht="14.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 spans="1:34" ht="14.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 spans="1:34" ht="14.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 spans="1:34" ht="14.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 spans="1:34" ht="14.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 spans="1:34" ht="14.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 spans="1:34" ht="14.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 spans="1:34" ht="14.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 spans="1:34" ht="14.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 spans="1:34" ht="14.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 spans="1:34" ht="14.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 spans="1:34" ht="14.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 spans="1:34" ht="14.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 spans="1:34" ht="14.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 spans="1:34" ht="14.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 spans="1:34" ht="14.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 spans="1:34" ht="14.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 spans="1:34" ht="14.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 spans="1:34" ht="14.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 spans="1:34" ht="14.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 spans="1:34" ht="14.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 spans="1:34" ht="14.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 spans="1:34" ht="14.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 spans="1:34" ht="14.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 spans="1:34" ht="14.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 spans="1:34" ht="14.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 spans="1:34" ht="14.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 spans="1:34" ht="14.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 spans="1:34" ht="14.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 spans="1:34" ht="14.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 spans="1:34" ht="14.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 spans="1:34" ht="14.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 spans="1:34" ht="14.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 spans="1:34" ht="14.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 spans="1:34" ht="14.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 spans="1:34" ht="14.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 spans="1:34" ht="14.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 spans="1:34" ht="14.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 spans="1:34" ht="14.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 spans="1:34" ht="14.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 spans="1:34" ht="14.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 spans="1:34" ht="14.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 spans="1:34" ht="14.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 spans="1:34" ht="14.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 spans="1:34" ht="14.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 spans="1:34" ht="14.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 spans="1:34" ht="14.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 spans="1:34" ht="14.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 spans="1:34" ht="14.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 spans="1:34" ht="14.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 spans="1:34" ht="14.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 spans="1:34" ht="14.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 spans="1:34" ht="14.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 spans="1:34" ht="14.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 spans="1:34" ht="14.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 spans="1:34" ht="14.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 spans="1:34" ht="14.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 spans="1:34" ht="14.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 spans="1:34" ht="14.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 spans="1:34" ht="14.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 spans="1:34" ht="14.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 spans="1:34" ht="14.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 spans="1:34" ht="14.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 spans="1:34" ht="14.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 spans="1:34" ht="14.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 spans="1:34" ht="14.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 spans="1:34" ht="14.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 spans="1:34" ht="14.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 spans="1:34" ht="14.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 spans="1:34" ht="14.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 spans="1:34" ht="14.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 spans="1:34" ht="14.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 spans="1:34" ht="14.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 spans="1:34" ht="14.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 spans="1:34" ht="14.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 spans="1:34" ht="14.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 spans="1:34" ht="14.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 spans="1:34" ht="14.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 spans="1:34" ht="14.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 spans="1:34" ht="14.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 spans="1:34" ht="14.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 spans="1:34" ht="14.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 spans="1:34" ht="14.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 spans="1:34" ht="14.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 spans="1:34" ht="14.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 spans="1:34" ht="14.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 spans="1:34" ht="14.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 spans="1:34" ht="14.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 spans="1:34" ht="14.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 spans="1:34" ht="14.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 spans="1:34" ht="14.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 spans="1:34" ht="14.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 spans="1:34" ht="14.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 spans="1:34" ht="14.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 spans="1:34" ht="14.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 spans="1:34" ht="14.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 spans="1:34" ht="14.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 spans="1:34" ht="14.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 spans="1:34" ht="14.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 spans="1:34" ht="14.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 spans="1:34" ht="14.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 spans="1:34" ht="14.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 spans="1:34" ht="14.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 spans="1:34" ht="14.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 spans="1:34" ht="14.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 spans="1:34" ht="14.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 spans="1:34" ht="14.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 spans="1:34" ht="14.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 spans="1:34" ht="14.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 spans="1:34" ht="14.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 spans="1:34" ht="14.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 spans="1:34" ht="14.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 spans="1:34" ht="14.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 spans="1:34" ht="14.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 spans="1:34" ht="14.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 spans="1:34" ht="14.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 spans="1:34" ht="14.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 spans="1:34" ht="14.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 spans="1:34" ht="14.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 spans="1:34" ht="14.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 spans="1:34" ht="14.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 spans="1:34" ht="14.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 spans="1:34" ht="14.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 spans="1:34" ht="14.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 spans="1:34" ht="14.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 spans="1:34" ht="14.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 spans="1:34" ht="14.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 spans="1:34" ht="14.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 spans="1:34" ht="14.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 spans="1:34" ht="14.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 spans="1:34" ht="14.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 spans="1:34" ht="14.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 spans="1:34" ht="14.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 spans="1:34" ht="14.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 spans="1:34" ht="14.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 spans="1:34" ht="14.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 spans="1:34" ht="14.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 spans="1:34" ht="14.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 spans="1:34" ht="14.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 spans="1:34" ht="14.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 spans="1:34" ht="14.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 spans="1:34" ht="14.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 spans="1:34" ht="14.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 spans="1:34" ht="14.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 spans="1:34" ht="14.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 spans="1:34" ht="14.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 spans="1:34" ht="14.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 spans="1:34" ht="14.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 spans="1:34" ht="14.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 spans="1:34" ht="14.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 spans="1:34" ht="14.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 spans="1:34" ht="14.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 spans="1:34" ht="14.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 spans="1:34" ht="14.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 spans="1:34" ht="14.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 spans="1:34" ht="14.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 spans="1:34" ht="14.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 spans="1:34" ht="14.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 spans="1:34" ht="14.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 spans="1:34" ht="14.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 spans="1:34" ht="14.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 spans="1:34" ht="14.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 spans="1:34" ht="14.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 spans="1:34" ht="14.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 spans="1:34" ht="14.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 spans="1:34" ht="14.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 spans="1:34" ht="14.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 spans="1:34" ht="14.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 spans="1:34" ht="14.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 spans="1:34" ht="14.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 spans="1:34" ht="14.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 spans="1:34" ht="14.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 spans="1:34" ht="14.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 spans="1:34" ht="14.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 spans="1:34" ht="14.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 spans="1:34" ht="14.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 spans="1:34" ht="14.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 spans="1:34" ht="14.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 spans="1:34" ht="14.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 spans="1:34" ht="14.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 spans="1:34" ht="14.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 spans="1:34" ht="14.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 spans="1:34" ht="14.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 spans="1:34" ht="14.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 spans="1:34" ht="14.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 spans="1:34" ht="14.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 spans="1:34" ht="14.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 spans="1:34" ht="14.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 spans="1:34" ht="14.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 spans="1:34" ht="14.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 spans="1:34" ht="14.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 spans="1:34" ht="14.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 spans="1:34" ht="14.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 spans="1:34" ht="14.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 spans="1:34" ht="14.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 spans="1:34" ht="14.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 spans="1:34" ht="14.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 spans="1:34" ht="14.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 spans="1:34" ht="14.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 spans="1:34" ht="14.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 spans="1:34" ht="14.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 spans="1:34" ht="14.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 spans="1:34" ht="14.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 spans="1:34" ht="14.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 spans="1:34" ht="14.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 spans="1:34" ht="14.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 spans="1:34" ht="14.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 spans="1:34" ht="14.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 spans="1:34" ht="14.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 spans="1:34" ht="14.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 spans="1:34" ht="14.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 spans="1:34" ht="14.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 spans="1:34" ht="14.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 spans="1:34" ht="14.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 spans="1:34" ht="14.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 spans="1:34" ht="14.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 spans="1:34" ht="14.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 spans="1:34" ht="14.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 spans="1:34" ht="14.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 spans="1:34" ht="14.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 spans="1:34" ht="14.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 spans="1:34" ht="14.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 spans="1:34" ht="14.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 spans="1:34" ht="14.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 spans="1:34" ht="14.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 spans="1:34" ht="14.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 spans="1:34" ht="14.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 spans="1:34" ht="14.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 spans="1:34" ht="14.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 spans="1:34" ht="14.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 spans="1:34" ht="14.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 spans="1:34" ht="14.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 spans="1:34" ht="14.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 spans="1:34" ht="14.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 spans="1:34" ht="14.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 spans="1:34" ht="14.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 spans="1:34" ht="14.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 spans="1:34" ht="14.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 spans="1:34" ht="14.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 spans="1:34" ht="14.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 spans="1:34" ht="14.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 spans="1:34" ht="14.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 spans="1:34" ht="14.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 spans="1:34" ht="14.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 spans="1:34" ht="14.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 spans="1:34" ht="14.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 spans="1:34" ht="14.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 spans="1:34" ht="14.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 spans="1:34" ht="14.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 spans="1:34" ht="14.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 spans="1:34" ht="14.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 spans="1:34" ht="14.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 spans="1:34" ht="14.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 spans="1:34" ht="14.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 spans="1:34" ht="14.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 spans="1:34" ht="14.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 spans="1:34" ht="14.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 spans="1:34" ht="14.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 spans="1:34" ht="14.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 spans="1:34" ht="14.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 spans="1:34" ht="14.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 spans="1:34" ht="14.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 spans="1:34" ht="14.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 spans="1:34" ht="14.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 spans="1:34" ht="14.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 spans="1:34" ht="14.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 spans="1:34" ht="14.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 spans="1:34" ht="14.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 spans="1:34" ht="14.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 spans="1:34" ht="14.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 spans="1:34" ht="14.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 spans="1:34" ht="14.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 spans="1:34" ht="14.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 spans="1:34" ht="14.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 spans="1:34" ht="14.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 spans="1:34" ht="14.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 spans="1:34" ht="14.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 spans="1:34" ht="14.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 spans="1:34" ht="14.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 spans="1:34" ht="14.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 spans="1:34" ht="14.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 spans="1:34" ht="14.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 spans="1:34" ht="14.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 spans="1:34" ht="14.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 spans="1:34" ht="14.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 spans="1:34" ht="14.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 spans="1:34" ht="14.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 spans="1:34" ht="14.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 spans="1:34" ht="14.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 spans="1:34" ht="14.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 spans="1:34" ht="14.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 spans="1:34" ht="14.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 spans="1:34" ht="14.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 spans="1:34" ht="14.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 spans="1:34" ht="14.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 spans="1:34" ht="14.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 spans="1:34" ht="14.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 spans="1:34" ht="14.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 spans="1:34" ht="14.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 spans="1:34" ht="14.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 spans="1:34" ht="14.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 spans="1:34" ht="14.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 spans="1:34" ht="14.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 spans="1:34" ht="14.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 spans="1:34" ht="14.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 spans="1:34" ht="14.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 spans="1:34" ht="14.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 spans="1:34" ht="14.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 spans="1:34" ht="14.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 spans="1:34" ht="14.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 spans="1:34" ht="14.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 spans="1:34" ht="14.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 spans="1:34" ht="14.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 spans="1:34" ht="14.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 spans="1:34" ht="14.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 spans="1:34" ht="14.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 spans="1:34" ht="14.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 spans="1:34" ht="14.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 spans="1:34" ht="14.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 spans="1:34" ht="14.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 spans="1:34" ht="14.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 spans="1:34" ht="14.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 spans="1:34" ht="14.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 spans="1:34" ht="14.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 spans="1:34" ht="14.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 spans="1:34" ht="14.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 spans="1:34" ht="14.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 spans="1:34" ht="14.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 spans="1:34" ht="14.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 spans="1:34" ht="14.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 spans="1:34" ht="14.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 spans="1:34" ht="14.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 spans="1:34" ht="14.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 spans="1:34" ht="14.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 spans="1:34" ht="14.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 spans="1:34" ht="14.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 spans="1:34" ht="14.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 spans="1:34" ht="14.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 spans="1:34" ht="14.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 spans="1:34" ht="14.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 spans="1:34" ht="14.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 spans="1:34" ht="14.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 spans="1:34" ht="14.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 spans="1:34" ht="14.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 spans="1:34" ht="14.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 spans="1:34" ht="14.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 spans="1:34" ht="14.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 spans="1:34" ht="14.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 spans="1:34" ht="14.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 spans="1:34" ht="14.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 spans="1:34" ht="14.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 spans="1:34" ht="14.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 spans="1:34" ht="14.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 spans="1:34" ht="14.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 spans="1:34" ht="14.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 spans="1:34" ht="14.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 spans="1:34" ht="14.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 spans="1:34" ht="14.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 spans="1:34" ht="14.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  <row r="689" spans="1:34" ht="14.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</row>
    <row r="690" spans="1:34" ht="14.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</row>
    <row r="691" spans="1:34" ht="14.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</row>
    <row r="692" spans="1:34" ht="14.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</row>
    <row r="693" spans="1:34" ht="14.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</row>
    <row r="694" spans="1:34" ht="14.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</row>
    <row r="695" spans="1:34" ht="14.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</row>
    <row r="696" spans="1:34" ht="14.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</row>
    <row r="697" spans="1:34" ht="14.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</row>
    <row r="698" spans="1:34" ht="14.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</row>
    <row r="699" spans="1:34" ht="14.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</row>
    <row r="700" spans="1:34" ht="14.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</row>
    <row r="701" spans="1:34" ht="14.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</row>
    <row r="702" spans="1:34" ht="14.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</row>
    <row r="703" spans="1:34" ht="14.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</row>
    <row r="704" spans="1:34" ht="14.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</row>
    <row r="705" spans="1:34" ht="14.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</row>
    <row r="706" spans="1:34" ht="14.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</row>
    <row r="707" spans="1:34" ht="14.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</row>
    <row r="708" spans="1:34" ht="14.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</row>
    <row r="709" spans="1:34" ht="14.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</row>
    <row r="710" spans="1:34" ht="14.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</row>
    <row r="711" spans="1:34" ht="14.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</row>
    <row r="712" spans="1:34" ht="14.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</row>
    <row r="713" spans="1:34" ht="14.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</row>
    <row r="714" spans="1:34" ht="14.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</row>
    <row r="715" spans="1:34" ht="14.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</row>
    <row r="716" spans="1:34" ht="14.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</row>
    <row r="717" spans="1:34" ht="14.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</row>
    <row r="718" spans="1:34" ht="14.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</row>
    <row r="719" spans="1:34" ht="14.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</row>
    <row r="720" spans="1:34" ht="14.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</row>
    <row r="721" spans="1:34" ht="14.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</row>
    <row r="722" spans="1:34" ht="14.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</row>
    <row r="723" spans="1:34" ht="14.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</row>
    <row r="724" spans="1:34" ht="14.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</row>
    <row r="725" spans="1:34" ht="14.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</row>
    <row r="726" spans="1:34" ht="14.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</row>
    <row r="727" spans="1:34" ht="14.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</row>
    <row r="728" spans="1:34" ht="14.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</row>
    <row r="729" spans="1:34" ht="14.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</row>
    <row r="730" spans="1:34" ht="14.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</row>
    <row r="731" spans="1:34" ht="14.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</row>
    <row r="732" spans="1:34" ht="14.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</row>
    <row r="733" spans="1:34" ht="14.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</row>
    <row r="734" spans="1:34" ht="14.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</row>
    <row r="735" spans="1:34" ht="14.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</row>
    <row r="736" spans="1:34" ht="14.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</row>
    <row r="737" spans="1:34" ht="14.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</row>
    <row r="738" spans="1:34" ht="14.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</row>
    <row r="739" spans="1:34" ht="14.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</row>
    <row r="740" spans="1:34" ht="14.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</row>
    <row r="741" spans="1:34" ht="14.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</row>
    <row r="742" spans="1:34" ht="14.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</row>
    <row r="743" spans="1:34" ht="14.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</row>
    <row r="744" spans="1:34" ht="14.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</row>
    <row r="745" spans="1:34" ht="14.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</row>
    <row r="746" spans="1:34" ht="14.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</row>
    <row r="747" spans="1:34" ht="14.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</row>
    <row r="748" spans="1:34" ht="14.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</row>
    <row r="749" spans="1:34" ht="14.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</row>
    <row r="750" spans="1:34" ht="14.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</row>
    <row r="751" spans="1:34" ht="14.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</row>
    <row r="752" spans="1:34" ht="14.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</row>
    <row r="753" spans="1:34" ht="14.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</row>
    <row r="754" spans="1:34" ht="14.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</row>
    <row r="755" spans="1:34" ht="14.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</row>
    <row r="756" spans="1:34" ht="14.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</row>
    <row r="757" spans="1:34" ht="14.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</row>
    <row r="758" spans="1:34" ht="14.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</row>
    <row r="759" spans="1:34" ht="14.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</row>
    <row r="760" spans="1:34" ht="14.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</row>
    <row r="761" spans="1:34" ht="14.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</row>
    <row r="762" spans="1:34" ht="14.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</row>
    <row r="763" spans="1:34" ht="14.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</row>
    <row r="764" spans="1:34" ht="14.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</row>
    <row r="765" spans="1:34" ht="14.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</row>
    <row r="766" spans="1:34" ht="14.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</row>
    <row r="767" spans="1:34" ht="14.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</row>
    <row r="768" spans="1:34" ht="14.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</row>
    <row r="769" spans="1:34" ht="14.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</row>
    <row r="770" spans="1:34" ht="14.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</row>
    <row r="771" spans="1:34" ht="14.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</row>
    <row r="772" spans="1:34" ht="14.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</row>
    <row r="773" spans="1:34" ht="14.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</row>
    <row r="774" spans="1:34" ht="14.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</row>
    <row r="775" spans="1:34" ht="14.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</row>
    <row r="776" spans="1:34" ht="14.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</row>
    <row r="777" spans="1:34" ht="14.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</row>
    <row r="778" spans="1:34" ht="14.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</row>
    <row r="779" spans="1:34" ht="14.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</row>
    <row r="780" spans="1:34" ht="14.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</row>
    <row r="781" spans="1:34" ht="14.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</row>
    <row r="782" spans="1:34" ht="14.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</row>
    <row r="783" spans="1:34" ht="14.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</row>
    <row r="784" spans="1:34" ht="14.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</row>
    <row r="785" spans="1:34" ht="14.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</row>
    <row r="786" spans="1:34" ht="14.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</row>
    <row r="787" spans="1:34" ht="14.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</row>
    <row r="788" spans="1:34" ht="14.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</row>
    <row r="789" spans="1:34" ht="14.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</row>
    <row r="790" spans="1:34" ht="14.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</row>
    <row r="791" spans="1:34" ht="14.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</row>
    <row r="792" spans="1:34" ht="14.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</row>
    <row r="793" spans="1:34" ht="14.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</row>
    <row r="794" spans="1:34" ht="14.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</row>
    <row r="795" spans="1:34" ht="14.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</row>
    <row r="796" spans="1:34" ht="14.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</row>
    <row r="797" spans="1:34" ht="14.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</row>
    <row r="798" spans="1:34" ht="14.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</row>
    <row r="799" spans="1:34" ht="14.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</row>
    <row r="800" spans="1:34" ht="14.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</row>
    <row r="801" spans="1:34" ht="14.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</row>
    <row r="802" spans="1:34" ht="14.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</row>
    <row r="803" spans="1:34" ht="14.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</row>
    <row r="804" spans="1:34" ht="14.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</row>
    <row r="805" spans="1:34" ht="14.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</row>
    <row r="806" spans="1:34" ht="14.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</row>
    <row r="807" spans="1:34" ht="14.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</row>
    <row r="808" spans="1:34" ht="14.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</row>
    <row r="809" spans="1:34" ht="14.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</row>
    <row r="810" spans="1:34" ht="14.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</row>
    <row r="811" spans="1:34" ht="14.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</row>
    <row r="812" spans="1:34" ht="14.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</row>
    <row r="813" spans="1:34" ht="14.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</row>
    <row r="814" spans="1:34" ht="14.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</row>
    <row r="815" spans="1:34" ht="14.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</row>
    <row r="816" spans="1:34" ht="14.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</row>
    <row r="817" spans="1:34" ht="14.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</row>
    <row r="818" spans="1:34" ht="14.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</row>
    <row r="819" spans="1:34" ht="14.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</row>
    <row r="820" spans="1:34" ht="14.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</row>
    <row r="821" spans="1:34" ht="14.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</row>
    <row r="822" spans="1:34" ht="14.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</row>
    <row r="823" spans="1:34" ht="14.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</row>
    <row r="824" spans="1:34" ht="14.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</row>
    <row r="825" spans="1:34" ht="14.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</row>
    <row r="826" spans="1:34" ht="14.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</row>
    <row r="827" spans="1:34" ht="14.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</row>
    <row r="828" spans="1:34" ht="14.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</row>
    <row r="829" spans="1:34" ht="14.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</row>
    <row r="830" spans="1:34" ht="14.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</row>
    <row r="831" spans="1:34" ht="14.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</row>
    <row r="832" spans="1:34" ht="14.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</row>
    <row r="833" spans="1:34" ht="14.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</row>
    <row r="834" spans="1:34" ht="14.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</row>
    <row r="835" spans="1:34" ht="14.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</row>
    <row r="836" spans="1:34" ht="14.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</row>
    <row r="837" spans="1:34" ht="14.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</row>
    <row r="838" spans="1:34" ht="14.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</row>
    <row r="839" spans="1:34" ht="14.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</row>
    <row r="840" spans="1:34" ht="14.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</row>
    <row r="841" spans="1:34" ht="14.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</row>
    <row r="842" spans="1:34" ht="14.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</row>
    <row r="843" spans="1:34" ht="14.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</row>
    <row r="844" spans="1:34" ht="14.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</row>
    <row r="845" spans="1:34" ht="14.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</row>
    <row r="846" spans="1:34" ht="14.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</row>
    <row r="847" spans="1:34" ht="14.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</row>
    <row r="848" spans="1:34" ht="14.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</row>
    <row r="849" spans="1:34" ht="14.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</row>
    <row r="850" spans="1:34" ht="14.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</row>
    <row r="851" spans="1:34" ht="14.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</row>
    <row r="852" spans="1:34" ht="14.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</row>
    <row r="853" spans="1:34" ht="14.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</row>
    <row r="854" spans="1:34" ht="14.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</row>
    <row r="855" spans="1:34" ht="14.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</row>
    <row r="856" spans="1:34" ht="14.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</row>
    <row r="857" spans="1:34" ht="14.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</row>
    <row r="858" spans="1:34" ht="14.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</row>
    <row r="859" spans="1:34" ht="14.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</row>
    <row r="860" spans="1:34" ht="14.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</row>
    <row r="861" spans="1:34" ht="14.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</row>
    <row r="862" spans="1:34" ht="14.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</row>
    <row r="863" spans="1:34" ht="14.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 spans="1:34" ht="14.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 spans="1:34" ht="14.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 spans="1:34" ht="14.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 spans="1:34" ht="14.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 spans="1:34" ht="14.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 spans="1:34" ht="14.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</row>
    <row r="870" spans="1:34" ht="14.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 spans="1:34" ht="14.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 spans="1:34" ht="14.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 spans="1:34" ht="14.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 spans="1:34" ht="14.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 spans="1:34" ht="14.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</row>
    <row r="876" spans="1:34" ht="14.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 spans="1:34" ht="14.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 spans="1:34" ht="14.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 spans="1:34" ht="14.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 spans="1:34" ht="14.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 spans="1:34" ht="14.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 spans="1:34" ht="14.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 spans="1:34" ht="14.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</row>
    <row r="884" spans="1:34" ht="14.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</row>
    <row r="885" spans="1:34" ht="14.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</row>
    <row r="886" spans="1:34" ht="14.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 spans="1:34" ht="14.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</row>
    <row r="888" spans="1:34" ht="14.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</row>
    <row r="889" spans="1:34" ht="14.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 spans="1:34" ht="14.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 spans="1:34" ht="14.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 spans="1:34" ht="14.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</row>
    <row r="893" spans="1:34" ht="14.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 spans="1:34" ht="14.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</row>
    <row r="895" spans="1:34" ht="14.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 spans="1:34" ht="14.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 spans="1:34" ht="14.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 spans="1:34" ht="14.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 spans="1:34" ht="14.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 spans="1:34" ht="14.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 spans="1:34" ht="14.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 spans="1:34" ht="14.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 spans="1:34" ht="14.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 spans="1:34" ht="14.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 spans="1:34" ht="14.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 spans="1:34" ht="14.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 spans="1:34" ht="14.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 spans="1:34" ht="14.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</row>
    <row r="909" spans="1:34" ht="14.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</row>
    <row r="910" spans="1:34" ht="14.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</row>
    <row r="911" spans="1:34" ht="14.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</row>
    <row r="912" spans="1:34" ht="14.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</row>
    <row r="913" spans="1:34" ht="14.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</row>
    <row r="914" spans="1:34" ht="14.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</row>
    <row r="915" spans="1:34" ht="14.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</row>
    <row r="916" spans="1:34" ht="14.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</row>
    <row r="917" spans="1:34" ht="14.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</row>
    <row r="918" spans="1:34" ht="14.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</row>
    <row r="919" spans="1:34" ht="14.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</row>
    <row r="920" spans="1:34" ht="14.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</row>
    <row r="921" spans="1:34" ht="14.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</row>
    <row r="922" spans="1:34" ht="14.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</row>
    <row r="923" spans="1:34" ht="14.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</row>
    <row r="924" spans="1:34" ht="14.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</row>
    <row r="925" spans="1:34" ht="14.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</row>
    <row r="926" spans="1:34" ht="14.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</row>
    <row r="927" spans="1:34" ht="14.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</row>
    <row r="928" spans="1:34" ht="14.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</row>
    <row r="929" spans="1:34" ht="14.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</row>
    <row r="930" spans="1:34" ht="14.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</row>
    <row r="931" spans="1:34" ht="14.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</row>
    <row r="932" spans="1:34" ht="14.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</row>
    <row r="933" spans="1:34" ht="14.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</row>
    <row r="934" spans="1:34" ht="14.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</row>
    <row r="935" spans="1:34" ht="14.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</row>
    <row r="936" spans="1:34" ht="14.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</row>
    <row r="937" spans="1:34" ht="14.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</row>
    <row r="938" spans="1:34" ht="14.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</row>
    <row r="939" spans="1:34" ht="14.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</row>
    <row r="940" spans="1:34" ht="14.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</row>
    <row r="941" spans="1:34" ht="14.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</row>
    <row r="942" spans="1:34" ht="14.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</row>
    <row r="943" spans="1:34" ht="14.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</row>
    <row r="944" spans="1:34" ht="14.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</row>
    <row r="945" spans="1:34" ht="14.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</row>
    <row r="946" spans="1:34" ht="14.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</row>
    <row r="947" spans="1:34" ht="14.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</row>
    <row r="948" spans="1:34" ht="14.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</row>
    <row r="949" spans="1:34" ht="14.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</row>
    <row r="950" spans="1:34" ht="14.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</row>
    <row r="951" spans="1:34" ht="14.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</row>
    <row r="952" spans="1:34" ht="14.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</row>
    <row r="953" spans="1:34" ht="14.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</row>
    <row r="954" spans="1:34" ht="14.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</row>
    <row r="955" spans="1:34" ht="14.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</row>
    <row r="956" spans="1:34" ht="14.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</row>
    <row r="957" spans="1:34" ht="14.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</row>
    <row r="958" spans="1:34" ht="14.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</row>
    <row r="959" spans="1:34" ht="14.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</row>
    <row r="960" spans="1:34" ht="14.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</row>
    <row r="961" spans="1:34" ht="14.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</row>
    <row r="962" spans="1:34" ht="14.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</row>
    <row r="963" spans="1:34" ht="14.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</row>
    <row r="964" spans="1:34" ht="14.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</row>
    <row r="965" spans="1:34" ht="14.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</row>
    <row r="966" spans="1:34" ht="14.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</row>
    <row r="967" spans="1:34" ht="14.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</row>
    <row r="968" spans="1:34" ht="14.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</row>
    <row r="969" spans="1:34" ht="14.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</row>
    <row r="970" spans="1:34" ht="14.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</row>
    <row r="971" spans="1:34" ht="14.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</row>
    <row r="972" spans="1:34" ht="14.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</row>
    <row r="973" spans="1:34" ht="14.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</row>
    <row r="974" spans="1:34" ht="14.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</row>
    <row r="975" spans="1:34" ht="14.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</row>
    <row r="976" spans="1:34" ht="14.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</row>
    <row r="977" spans="1:34" ht="14.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</row>
    <row r="978" spans="1:34" ht="14.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</row>
    <row r="979" spans="1:34" ht="14.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</row>
    <row r="980" spans="1:34" ht="14.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</row>
    <row r="981" spans="1:34" ht="14.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</row>
    <row r="982" spans="1:34" ht="14.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</row>
    <row r="983" spans="1:34" ht="14.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</row>
    <row r="984" spans="1:34" ht="14.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</row>
    <row r="985" spans="1:34" ht="14.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</row>
    <row r="986" spans="1:34" ht="14.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</row>
    <row r="987" spans="1:34" ht="14.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</row>
    <row r="988" spans="1:34" ht="14.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</row>
    <row r="989" spans="1:34" ht="14.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</row>
    <row r="990" spans="1:34" ht="14.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</row>
    <row r="991" spans="1:34" ht="14.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</row>
  </sheetData>
  <customSheetViews>
    <customSheetView guid="{D958F5A5-1115-4621-85A5-118550697F60}" filter="1" showAutoFilter="1">
      <pageMargins left="0.7" right="0.7" top="0.75" bottom="0.75" header="0.3" footer="0.3"/>
      <autoFilter ref="A2:G16" xr:uid="{EBBA0620-CE1A-4ADA-8871-843D684A78D0}">
        <sortState xmlns:xlrd2="http://schemas.microsoft.com/office/spreadsheetml/2017/richdata2" ref="A2:G16">
          <sortCondition ref="C2:C16"/>
          <sortCondition ref="B2:B16"/>
          <sortCondition ref="A2:A16"/>
        </sortState>
      </autoFilter>
      <extLst>
        <ext xmlns:go="http://customooxmlschemas.google.com/" uri="GoogleSheetsCustomDataVersion1">
          <go:sheetsCustomData filterViewId="1379516592"/>
        </ext>
      </extLst>
    </customSheetView>
  </customSheetViews>
  <mergeCells count="3">
    <mergeCell ref="K1:M1"/>
    <mergeCell ref="A17:B17"/>
    <mergeCell ref="A18:B18"/>
  </mergeCell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1000"/>
  <sheetViews>
    <sheetView workbookViewId="0">
      <selection activeCell="N22" sqref="N22"/>
    </sheetView>
  </sheetViews>
  <sheetFormatPr defaultColWidth="14.453125" defaultRowHeight="15" customHeight="1"/>
  <cols>
    <col min="1" max="1" width="20.08984375" customWidth="1"/>
    <col min="3" max="3" width="8.7265625" customWidth="1"/>
    <col min="4" max="5" width="17.81640625" hidden="1" customWidth="1"/>
    <col min="6" max="6" width="2.81640625" customWidth="1"/>
    <col min="7" max="26" width="8.7265625" customWidth="1"/>
  </cols>
  <sheetData>
    <row r="1" spans="1:21" ht="14.25" customHeight="1">
      <c r="A1" s="24" t="s">
        <v>123</v>
      </c>
      <c r="B1" s="24" t="s">
        <v>40</v>
      </c>
      <c r="C1" s="24" t="s">
        <v>41</v>
      </c>
      <c r="D1" s="28" t="s">
        <v>119</v>
      </c>
      <c r="E1" s="28" t="s">
        <v>120</v>
      </c>
      <c r="F1" s="24" t="s">
        <v>44</v>
      </c>
      <c r="G1" s="24" t="s">
        <v>45</v>
      </c>
      <c r="H1" s="24" t="s">
        <v>46</v>
      </c>
      <c r="I1" s="24" t="s">
        <v>47</v>
      </c>
      <c r="J1" s="29" t="s">
        <v>48</v>
      </c>
      <c r="K1" s="153" t="s">
        <v>15</v>
      </c>
      <c r="L1" s="154"/>
      <c r="M1" s="153" t="s">
        <v>49</v>
      </c>
      <c r="N1" s="155"/>
      <c r="O1" s="24" t="s">
        <v>47</v>
      </c>
      <c r="P1" s="28" t="s">
        <v>50</v>
      </c>
      <c r="Q1" s="24" t="s">
        <v>77</v>
      </c>
      <c r="R1" s="24" t="s">
        <v>78</v>
      </c>
      <c r="S1" s="24" t="s">
        <v>79</v>
      </c>
      <c r="T1" s="24" t="s">
        <v>80</v>
      </c>
      <c r="U1" s="24" t="s">
        <v>81</v>
      </c>
    </row>
    <row r="2" spans="1:21" ht="14.25" customHeight="1">
      <c r="A2" s="24" t="s">
        <v>51</v>
      </c>
      <c r="B2" s="24" t="s">
        <v>52</v>
      </c>
      <c r="C2" s="24">
        <v>1</v>
      </c>
      <c r="D2" s="89">
        <v>44339.603067129632</v>
      </c>
      <c r="E2" s="89">
        <v>44339.603263888886</v>
      </c>
      <c r="F2" s="24">
        <v>1</v>
      </c>
      <c r="G2" s="24">
        <v>1625</v>
      </c>
      <c r="H2" s="24">
        <v>2475</v>
      </c>
      <c r="I2" s="24">
        <f t="shared" ref="I2:I49" si="0">(H2-G2)/50</f>
        <v>17</v>
      </c>
      <c r="J2" s="32"/>
      <c r="K2" s="24" t="s">
        <v>53</v>
      </c>
      <c r="L2" s="24" t="s">
        <v>54</v>
      </c>
      <c r="M2" s="24" t="s">
        <v>55</v>
      </c>
      <c r="N2" s="33" t="s">
        <v>56</v>
      </c>
      <c r="O2" s="34">
        <f t="shared" ref="O2:O49" si="1">(E2-D2)*86400</f>
        <v>16.999999573454261</v>
      </c>
      <c r="P2" s="34">
        <f t="shared" ref="P2:P49" si="2">I2-O2</f>
        <v>4.2654573917388916E-7</v>
      </c>
      <c r="Q2" s="24"/>
      <c r="R2" s="24"/>
      <c r="S2" s="24"/>
      <c r="T2" s="24"/>
      <c r="U2" s="24"/>
    </row>
    <row r="3" spans="1:21" ht="14.25" customHeight="1">
      <c r="A3" s="24" t="s">
        <v>51</v>
      </c>
      <c r="B3" s="35" t="s">
        <v>57</v>
      </c>
      <c r="C3" s="24">
        <v>1</v>
      </c>
      <c r="D3" s="89">
        <v>44339.604004629633</v>
      </c>
      <c r="E3" s="89">
        <v>44339.604166666664</v>
      </c>
      <c r="F3" s="24">
        <v>2</v>
      </c>
      <c r="G3" s="24">
        <v>5675</v>
      </c>
      <c r="H3" s="24">
        <v>6375</v>
      </c>
      <c r="I3" s="24">
        <f t="shared" si="0"/>
        <v>14</v>
      </c>
      <c r="J3" s="32" t="s">
        <v>58</v>
      </c>
      <c r="K3" s="24">
        <v>2.8120699999999998</v>
      </c>
      <c r="L3" s="24">
        <v>2.5724399999999998</v>
      </c>
      <c r="M3" s="24">
        <v>1766</v>
      </c>
      <c r="N3" s="33">
        <v>452</v>
      </c>
      <c r="O3" s="34">
        <f t="shared" si="1"/>
        <v>13.9999995008111</v>
      </c>
      <c r="P3" s="34">
        <f t="shared" si="2"/>
        <v>4.9918889999389648E-7</v>
      </c>
      <c r="Q3" s="24">
        <v>5748</v>
      </c>
      <c r="R3" s="24">
        <v>5819</v>
      </c>
      <c r="S3" s="24">
        <v>5887</v>
      </c>
      <c r="T3" s="24">
        <v>6104</v>
      </c>
      <c r="U3" s="24">
        <v>6203</v>
      </c>
    </row>
    <row r="4" spans="1:21" ht="14.25" customHeight="1">
      <c r="A4" s="24" t="s">
        <v>51</v>
      </c>
      <c r="B4" s="35" t="s">
        <v>57</v>
      </c>
      <c r="C4" s="24">
        <v>2</v>
      </c>
      <c r="D4" s="89">
        <v>44339.604490740741</v>
      </c>
      <c r="E4" s="89">
        <v>44339.604641203703</v>
      </c>
      <c r="F4" s="24">
        <v>3</v>
      </c>
      <c r="G4" s="24">
        <v>7775</v>
      </c>
      <c r="H4" s="24">
        <v>8425</v>
      </c>
      <c r="I4" s="24">
        <f t="shared" si="0"/>
        <v>13</v>
      </c>
      <c r="J4" s="32" t="s">
        <v>59</v>
      </c>
      <c r="K4" s="24">
        <v>7.5334599999999998</v>
      </c>
      <c r="L4" s="24">
        <v>6.8784700000000001</v>
      </c>
      <c r="M4" s="24">
        <v>2002</v>
      </c>
      <c r="N4" s="33">
        <v>667</v>
      </c>
      <c r="O4" s="34">
        <f t="shared" si="1"/>
        <v>12.999999895691872</v>
      </c>
      <c r="P4" s="34">
        <f t="shared" si="2"/>
        <v>1.0430812835693359E-7</v>
      </c>
      <c r="Q4" s="24">
        <v>7875</v>
      </c>
      <c r="R4" s="24">
        <v>7923</v>
      </c>
      <c r="S4" s="24">
        <v>7990</v>
      </c>
      <c r="T4" s="24">
        <v>8199</v>
      </c>
      <c r="U4" s="24">
        <v>8286</v>
      </c>
    </row>
    <row r="5" spans="1:21" ht="14.25" customHeight="1">
      <c r="A5" s="24" t="s">
        <v>51</v>
      </c>
      <c r="B5" s="35" t="s">
        <v>57</v>
      </c>
      <c r="C5" s="24">
        <v>3</v>
      </c>
      <c r="D5" s="89">
        <v>44339.605081018519</v>
      </c>
      <c r="E5" s="89">
        <v>44339.605231481481</v>
      </c>
      <c r="F5" s="24">
        <v>4</v>
      </c>
      <c r="G5" s="24">
        <v>10325</v>
      </c>
      <c r="H5" s="24">
        <v>10975</v>
      </c>
      <c r="I5" s="24">
        <f t="shared" si="0"/>
        <v>13</v>
      </c>
      <c r="J5" s="32" t="s">
        <v>60</v>
      </c>
      <c r="K5" s="24">
        <v>11.9034</v>
      </c>
      <c r="L5" s="24">
        <v>11.4801</v>
      </c>
      <c r="M5" s="24">
        <v>2221</v>
      </c>
      <c r="N5" s="33">
        <v>897</v>
      </c>
      <c r="O5" s="34">
        <f t="shared" si="1"/>
        <v>12.999999895691872</v>
      </c>
      <c r="P5" s="34">
        <f t="shared" si="2"/>
        <v>1.0430812835693359E-7</v>
      </c>
      <c r="Q5" s="24">
        <v>10362</v>
      </c>
      <c r="R5" s="24">
        <v>10412</v>
      </c>
      <c r="S5" s="24">
        <v>10483</v>
      </c>
      <c r="T5" s="24">
        <v>10726</v>
      </c>
      <c r="U5" s="24">
        <v>10811</v>
      </c>
    </row>
    <row r="6" spans="1:21" ht="14.25" customHeight="1">
      <c r="A6" s="24" t="s">
        <v>51</v>
      </c>
      <c r="B6" s="35" t="s">
        <v>57</v>
      </c>
      <c r="C6" s="24">
        <v>4</v>
      </c>
      <c r="D6" s="89">
        <v>44339.605567129627</v>
      </c>
      <c r="E6" s="89">
        <v>44339.605717592596</v>
      </c>
      <c r="F6" s="24">
        <v>5</v>
      </c>
      <c r="G6" s="24">
        <v>12425</v>
      </c>
      <c r="H6" s="24">
        <v>13075</v>
      </c>
      <c r="I6" s="24">
        <f t="shared" si="0"/>
        <v>13</v>
      </c>
      <c r="J6" s="39" t="s">
        <v>61</v>
      </c>
      <c r="K6" s="43">
        <v>16.2972</v>
      </c>
      <c r="L6" s="43">
        <v>16.177600000000002</v>
      </c>
      <c r="M6" s="43">
        <v>2441</v>
      </c>
      <c r="N6" s="44">
        <v>1132</v>
      </c>
      <c r="O6" s="34">
        <f t="shared" si="1"/>
        <v>13.00000052433461</v>
      </c>
      <c r="P6" s="34">
        <f t="shared" si="2"/>
        <v>-5.243346095085144E-7</v>
      </c>
      <c r="Q6" s="24">
        <v>12472</v>
      </c>
      <c r="R6" s="24">
        <v>12522</v>
      </c>
      <c r="S6" s="24">
        <v>12594</v>
      </c>
      <c r="T6" s="24">
        <v>12835</v>
      </c>
      <c r="U6" s="24">
        <v>12915</v>
      </c>
    </row>
    <row r="7" spans="1:21" ht="14.25" customHeight="1">
      <c r="A7" s="24" t="s">
        <v>51</v>
      </c>
      <c r="B7" s="35" t="s">
        <v>57</v>
      </c>
      <c r="C7" s="24">
        <v>5</v>
      </c>
      <c r="D7" s="89">
        <v>44339.606087962966</v>
      </c>
      <c r="E7" s="89">
        <v>44339.606215277781</v>
      </c>
      <c r="F7" s="24">
        <v>6</v>
      </c>
      <c r="G7" s="24">
        <v>14675</v>
      </c>
      <c r="H7" s="24">
        <v>15225</v>
      </c>
      <c r="I7" s="24">
        <f t="shared" si="0"/>
        <v>11</v>
      </c>
      <c r="J7" s="24"/>
      <c r="K7" s="24"/>
      <c r="L7" s="24"/>
      <c r="M7" s="24"/>
      <c r="N7" s="24"/>
      <c r="O7" s="34">
        <f t="shared" si="1"/>
        <v>11.000000056810677</v>
      </c>
      <c r="P7" s="34">
        <f t="shared" si="2"/>
        <v>-5.6810677051544189E-8</v>
      </c>
      <c r="Q7" s="24">
        <v>14712</v>
      </c>
      <c r="R7" s="24">
        <v>14765</v>
      </c>
      <c r="S7" s="24">
        <v>14837</v>
      </c>
      <c r="T7" s="24">
        <v>14996</v>
      </c>
      <c r="U7" s="24">
        <v>15092</v>
      </c>
    </row>
    <row r="8" spans="1:21" ht="14.25" customHeight="1">
      <c r="A8" s="24" t="s">
        <v>51</v>
      </c>
      <c r="B8" s="35" t="s">
        <v>70</v>
      </c>
      <c r="C8" s="24">
        <v>1</v>
      </c>
      <c r="D8" s="89">
        <v>44339.609340277777</v>
      </c>
      <c r="E8" s="89">
        <v>44339.609606481485</v>
      </c>
      <c r="F8" s="24">
        <v>7</v>
      </c>
      <c r="G8" s="24">
        <v>28725</v>
      </c>
      <c r="H8" s="24">
        <v>29875</v>
      </c>
      <c r="I8" s="24">
        <f t="shared" si="0"/>
        <v>23</v>
      </c>
      <c r="J8" s="29" t="s">
        <v>63</v>
      </c>
      <c r="K8" s="153" t="s">
        <v>53</v>
      </c>
      <c r="L8" s="154"/>
      <c r="M8" s="153" t="s">
        <v>54</v>
      </c>
      <c r="N8" s="155"/>
      <c r="O8" s="34">
        <f t="shared" si="1"/>
        <v>23.00000034738332</v>
      </c>
      <c r="P8" s="34">
        <f t="shared" si="2"/>
        <v>-3.4738332033157349E-7</v>
      </c>
      <c r="Q8" s="24">
        <v>28737</v>
      </c>
      <c r="R8" s="24">
        <v>28884</v>
      </c>
      <c r="S8" s="24">
        <v>29132</v>
      </c>
      <c r="T8" s="24">
        <v>29634</v>
      </c>
      <c r="U8" s="24">
        <v>29782</v>
      </c>
    </row>
    <row r="9" spans="1:21" ht="14.25" customHeight="1">
      <c r="A9" s="24" t="s">
        <v>51</v>
      </c>
      <c r="B9" s="35" t="s">
        <v>70</v>
      </c>
      <c r="C9" s="24">
        <v>2</v>
      </c>
      <c r="D9" s="89">
        <v>44339.611655092594</v>
      </c>
      <c r="E9" s="89">
        <v>44339.611944444441</v>
      </c>
      <c r="F9" s="24">
        <v>8</v>
      </c>
      <c r="G9" s="24">
        <v>38725</v>
      </c>
      <c r="H9" s="24">
        <v>39975</v>
      </c>
      <c r="I9" s="24">
        <f t="shared" si="0"/>
        <v>25</v>
      </c>
      <c r="J9" s="32" t="s">
        <v>50</v>
      </c>
      <c r="K9" s="24" t="s">
        <v>15</v>
      </c>
      <c r="L9" s="24" t="s">
        <v>64</v>
      </c>
      <c r="M9" s="24" t="s">
        <v>15</v>
      </c>
      <c r="N9" s="33" t="s">
        <v>64</v>
      </c>
      <c r="O9" s="34">
        <f t="shared" si="1"/>
        <v>24.999999557621777</v>
      </c>
      <c r="P9" s="34">
        <f t="shared" si="2"/>
        <v>4.4237822294235229E-7</v>
      </c>
      <c r="Q9" s="24">
        <v>38745</v>
      </c>
      <c r="R9" s="24">
        <v>38835</v>
      </c>
      <c r="S9" s="24">
        <v>39317</v>
      </c>
      <c r="T9" s="24">
        <v>39745</v>
      </c>
      <c r="U9" s="24">
        <v>39930</v>
      </c>
    </row>
    <row r="10" spans="1:21" ht="14.25" customHeight="1">
      <c r="A10" s="24" t="s">
        <v>51</v>
      </c>
      <c r="B10" s="35" t="s">
        <v>70</v>
      </c>
      <c r="C10" s="24">
        <v>3</v>
      </c>
      <c r="D10" s="89">
        <v>44339.613749999997</v>
      </c>
      <c r="E10" s="89">
        <v>44339.613946759258</v>
      </c>
      <c r="F10" s="24">
        <v>9</v>
      </c>
      <c r="G10" s="24">
        <v>47775</v>
      </c>
      <c r="H10" s="24">
        <v>48625</v>
      </c>
      <c r="I10" s="24">
        <f t="shared" si="0"/>
        <v>17</v>
      </c>
      <c r="J10" s="32"/>
      <c r="K10" s="24" t="s">
        <v>65</v>
      </c>
      <c r="L10" s="24" t="s">
        <v>65</v>
      </c>
      <c r="M10" s="24" t="s">
        <v>65</v>
      </c>
      <c r="N10" s="33" t="s">
        <v>65</v>
      </c>
      <c r="O10" s="34">
        <f t="shared" si="1"/>
        <v>17.000000202096999</v>
      </c>
      <c r="P10" s="34">
        <f t="shared" si="2"/>
        <v>-2.0209699869155884E-7</v>
      </c>
      <c r="Q10" s="24">
        <v>47783</v>
      </c>
      <c r="R10" s="24">
        <v>47894</v>
      </c>
      <c r="S10" s="24">
        <v>48113</v>
      </c>
      <c r="T10" s="24">
        <v>48434</v>
      </c>
      <c r="U10" s="24">
        <v>48518</v>
      </c>
    </row>
    <row r="11" spans="1:21" ht="14.25" customHeight="1">
      <c r="A11" s="24" t="s">
        <v>51</v>
      </c>
      <c r="B11" s="35" t="s">
        <v>70</v>
      </c>
      <c r="C11" s="24">
        <v>4</v>
      </c>
      <c r="D11" s="89">
        <v>44339.615543981483</v>
      </c>
      <c r="E11" s="89">
        <v>44339.615729166668</v>
      </c>
      <c r="F11" s="24">
        <v>10</v>
      </c>
      <c r="G11" s="24">
        <v>55525</v>
      </c>
      <c r="H11" s="24">
        <v>56325</v>
      </c>
      <c r="I11" s="24">
        <f t="shared" si="0"/>
        <v>16</v>
      </c>
      <c r="J11" s="32" t="s">
        <v>66</v>
      </c>
      <c r="K11" s="24">
        <f>K4-K3</f>
        <v>4.7213899999999995</v>
      </c>
      <c r="L11" s="24">
        <f>(M4-M3)*0.02</f>
        <v>4.72</v>
      </c>
      <c r="M11" s="24">
        <f>L4-L3</f>
        <v>4.3060299999999998</v>
      </c>
      <c r="N11" s="33">
        <f>(N4-N3)*0.02</f>
        <v>4.3</v>
      </c>
      <c r="O11" s="34">
        <f t="shared" si="1"/>
        <v>15.999999968335032</v>
      </c>
      <c r="P11" s="34">
        <f t="shared" si="2"/>
        <v>3.166496753692627E-8</v>
      </c>
      <c r="Q11" s="24">
        <v>55547</v>
      </c>
      <c r="R11" s="24">
        <v>55666</v>
      </c>
      <c r="S11" s="24">
        <v>55833</v>
      </c>
      <c r="T11" s="24">
        <v>56109</v>
      </c>
      <c r="U11" s="24">
        <v>56185</v>
      </c>
    </row>
    <row r="12" spans="1:21" ht="14.25" customHeight="1">
      <c r="A12" s="24" t="s">
        <v>51</v>
      </c>
      <c r="B12" s="35" t="s">
        <v>70</v>
      </c>
      <c r="C12" s="24">
        <v>5</v>
      </c>
      <c r="D12" s="89">
        <v>44339.617280092592</v>
      </c>
      <c r="E12" s="89">
        <v>44339.617476851854</v>
      </c>
      <c r="F12" s="24">
        <v>11</v>
      </c>
      <c r="G12" s="24">
        <v>63025</v>
      </c>
      <c r="H12" s="24">
        <v>63875</v>
      </c>
      <c r="I12" s="24">
        <f t="shared" si="0"/>
        <v>17</v>
      </c>
      <c r="J12" s="32" t="s">
        <v>67</v>
      </c>
      <c r="K12" s="24">
        <f>K5-K3</f>
        <v>9.0913299999999992</v>
      </c>
      <c r="L12" s="24">
        <f>(M5-M3)*0.02</f>
        <v>9.1</v>
      </c>
      <c r="M12" s="24">
        <f>L5-L3</f>
        <v>8.9076599999999999</v>
      </c>
      <c r="N12" s="33">
        <f>(N5-N3)*0.02</f>
        <v>8.9</v>
      </c>
      <c r="O12" s="34">
        <f t="shared" si="1"/>
        <v>17.000000202096999</v>
      </c>
      <c r="P12" s="34">
        <f t="shared" si="2"/>
        <v>-2.0209699869155884E-7</v>
      </c>
      <c r="Q12" s="24">
        <v>63066</v>
      </c>
      <c r="R12" s="24">
        <v>63175</v>
      </c>
      <c r="S12" s="24">
        <v>63331</v>
      </c>
      <c r="T12" s="24">
        <v>63642</v>
      </c>
      <c r="U12" s="24">
        <v>63815</v>
      </c>
    </row>
    <row r="13" spans="1:21" ht="14.25" customHeight="1">
      <c r="A13" s="24" t="s">
        <v>51</v>
      </c>
      <c r="B13" s="35" t="s">
        <v>70</v>
      </c>
      <c r="C13" s="24">
        <v>6</v>
      </c>
      <c r="D13" s="89">
        <v>44339.618923611109</v>
      </c>
      <c r="E13" s="89">
        <v>44339.619097222225</v>
      </c>
      <c r="F13" s="24">
        <v>12</v>
      </c>
      <c r="G13" s="24">
        <v>70125</v>
      </c>
      <c r="H13" s="24">
        <v>70875</v>
      </c>
      <c r="I13" s="24">
        <f t="shared" si="0"/>
        <v>15</v>
      </c>
      <c r="J13" s="39" t="s">
        <v>68</v>
      </c>
      <c r="K13" s="43">
        <f>K6-K3</f>
        <v>13.48513</v>
      </c>
      <c r="L13" s="43">
        <f>(M6-M3)*0.02</f>
        <v>13.5</v>
      </c>
      <c r="M13" s="43">
        <f>L6-L3</f>
        <v>13.605160000000001</v>
      </c>
      <c r="N13" s="44">
        <f>(N6-N3)*0.02</f>
        <v>13.6</v>
      </c>
      <c r="O13" s="34">
        <f t="shared" si="1"/>
        <v>15.000000363215804</v>
      </c>
      <c r="P13" s="34">
        <f t="shared" si="2"/>
        <v>-3.6321580410003662E-7</v>
      </c>
      <c r="Q13" s="24">
        <v>70193</v>
      </c>
      <c r="R13" s="24">
        <v>70318</v>
      </c>
      <c r="S13" s="24">
        <v>70444</v>
      </c>
      <c r="T13" s="24">
        <v>70703</v>
      </c>
      <c r="U13" s="24">
        <v>70801</v>
      </c>
    </row>
    <row r="14" spans="1:21" ht="14.25" customHeight="1">
      <c r="A14" s="24" t="s">
        <v>51</v>
      </c>
      <c r="B14" s="35" t="s">
        <v>62</v>
      </c>
      <c r="C14" s="24">
        <v>1</v>
      </c>
      <c r="D14" s="89">
        <v>44339.621493055558</v>
      </c>
      <c r="E14" s="89">
        <v>44339.621608796297</v>
      </c>
      <c r="F14" s="24">
        <v>13</v>
      </c>
      <c r="G14" s="24">
        <v>81225</v>
      </c>
      <c r="H14" s="24">
        <v>81725</v>
      </c>
      <c r="I14" s="24">
        <f t="shared" si="0"/>
        <v>10</v>
      </c>
      <c r="J14" s="28"/>
      <c r="K14" s="28"/>
      <c r="L14" s="28"/>
      <c r="M14" s="28"/>
      <c r="N14" s="28"/>
      <c r="O14" s="34">
        <f t="shared" si="1"/>
        <v>9.9999998230487108</v>
      </c>
      <c r="P14" s="34">
        <f t="shared" si="2"/>
        <v>1.7695128917694092E-7</v>
      </c>
      <c r="Q14" s="24">
        <v>81228</v>
      </c>
      <c r="R14" s="24">
        <v>81309</v>
      </c>
      <c r="S14" s="24">
        <v>81360</v>
      </c>
      <c r="T14" s="24">
        <v>81571</v>
      </c>
      <c r="U14" s="24">
        <v>81664</v>
      </c>
    </row>
    <row r="15" spans="1:21" ht="14.25" customHeight="1">
      <c r="A15" s="24" t="s">
        <v>51</v>
      </c>
      <c r="B15" s="35" t="s">
        <v>62</v>
      </c>
      <c r="C15" s="24">
        <v>2</v>
      </c>
      <c r="D15" s="89">
        <v>44339.623124999998</v>
      </c>
      <c r="E15" s="89">
        <v>44339.623252314814</v>
      </c>
      <c r="F15" s="24">
        <v>14</v>
      </c>
      <c r="G15" s="24">
        <v>88275</v>
      </c>
      <c r="H15" s="24">
        <v>88825</v>
      </c>
      <c r="I15" s="24">
        <f t="shared" si="0"/>
        <v>11</v>
      </c>
      <c r="J15" s="57" t="s">
        <v>122</v>
      </c>
      <c r="K15" s="58"/>
      <c r="L15" s="58"/>
      <c r="M15" s="58"/>
      <c r="N15" s="59"/>
      <c r="O15" s="34">
        <f t="shared" si="1"/>
        <v>11.000000056810677</v>
      </c>
      <c r="P15" s="34">
        <f t="shared" si="2"/>
        <v>-5.6810677051544189E-8</v>
      </c>
      <c r="Q15" s="24">
        <v>88323</v>
      </c>
      <c r="R15" s="24">
        <v>88386</v>
      </c>
      <c r="S15" s="24">
        <v>88484</v>
      </c>
      <c r="T15" s="24">
        <v>88689</v>
      </c>
      <c r="U15" s="24">
        <v>88762</v>
      </c>
    </row>
    <row r="16" spans="1:21" ht="14.25" customHeight="1">
      <c r="A16" s="24" t="s">
        <v>51</v>
      </c>
      <c r="B16" s="35" t="s">
        <v>62</v>
      </c>
      <c r="C16" s="24">
        <v>3</v>
      </c>
      <c r="D16" s="89">
        <v>44339.624895833331</v>
      </c>
      <c r="E16" s="89">
        <v>44339.625023148146</v>
      </c>
      <c r="F16" s="24">
        <v>15</v>
      </c>
      <c r="G16" s="24">
        <v>95925</v>
      </c>
      <c r="H16" s="24">
        <v>96475</v>
      </c>
      <c r="I16" s="24">
        <f t="shared" si="0"/>
        <v>11</v>
      </c>
      <c r="J16" s="60"/>
      <c r="K16" s="28" t="s">
        <v>84</v>
      </c>
      <c r="L16" s="28" t="s">
        <v>85</v>
      </c>
      <c r="M16" s="28" t="s">
        <v>86</v>
      </c>
      <c r="N16" s="61" t="s">
        <v>87</v>
      </c>
      <c r="O16" s="34">
        <f t="shared" si="1"/>
        <v>11.000000056810677</v>
      </c>
      <c r="P16" s="34">
        <f t="shared" si="2"/>
        <v>-5.6810677051544189E-8</v>
      </c>
      <c r="Q16" s="24">
        <v>95961</v>
      </c>
      <c r="R16" s="24">
        <v>96041</v>
      </c>
      <c r="S16" s="24">
        <v>96136</v>
      </c>
      <c r="T16" s="24">
        <v>96334</v>
      </c>
      <c r="U16" s="24">
        <v>96397</v>
      </c>
    </row>
    <row r="17" spans="1:22" ht="14.25" customHeight="1">
      <c r="A17" s="24" t="s">
        <v>51</v>
      </c>
      <c r="B17" s="35" t="s">
        <v>62</v>
      </c>
      <c r="C17" s="24">
        <v>4</v>
      </c>
      <c r="D17" s="89">
        <v>44339.626539351855</v>
      </c>
      <c r="E17" s="89">
        <v>44339.626666666663</v>
      </c>
      <c r="F17" s="24">
        <v>16</v>
      </c>
      <c r="G17" s="24">
        <v>103025</v>
      </c>
      <c r="H17" s="24">
        <v>103575</v>
      </c>
      <c r="I17" s="24">
        <f t="shared" si="0"/>
        <v>11</v>
      </c>
      <c r="J17" s="60" t="s">
        <v>88</v>
      </c>
      <c r="K17" s="28">
        <v>26</v>
      </c>
      <c r="L17" s="28">
        <v>30</v>
      </c>
      <c r="M17" s="28">
        <v>2</v>
      </c>
      <c r="N17" s="61">
        <v>6</v>
      </c>
      <c r="O17" s="34">
        <f t="shared" si="1"/>
        <v>10.999999428167939</v>
      </c>
      <c r="P17" s="34">
        <f t="shared" si="2"/>
        <v>5.7183206081390381E-7</v>
      </c>
      <c r="Q17" s="24">
        <v>103093</v>
      </c>
      <c r="R17" s="24">
        <v>103148</v>
      </c>
      <c r="S17" s="28">
        <v>103239</v>
      </c>
      <c r="T17" s="28">
        <v>103452</v>
      </c>
      <c r="U17" s="24">
        <v>103519</v>
      </c>
    </row>
    <row r="18" spans="1:22" ht="14.25" customHeight="1">
      <c r="A18" s="24" t="s">
        <v>51</v>
      </c>
      <c r="B18" s="35" t="s">
        <v>62</v>
      </c>
      <c r="C18" s="24">
        <v>5</v>
      </c>
      <c r="D18" s="89">
        <v>44339.628599537034</v>
      </c>
      <c r="E18" s="89">
        <v>44339.62872685185</v>
      </c>
      <c r="F18" s="24">
        <v>17</v>
      </c>
      <c r="G18" s="24">
        <v>111925</v>
      </c>
      <c r="H18" s="24">
        <v>112475</v>
      </c>
      <c r="I18" s="24">
        <f t="shared" si="0"/>
        <v>11</v>
      </c>
      <c r="J18" s="60" t="s">
        <v>89</v>
      </c>
      <c r="K18" s="28">
        <v>43</v>
      </c>
      <c r="L18" s="28">
        <v>48</v>
      </c>
      <c r="M18" s="28">
        <v>19</v>
      </c>
      <c r="N18" s="61">
        <v>24</v>
      </c>
      <c r="O18" s="34">
        <f t="shared" si="1"/>
        <v>11.000000056810677</v>
      </c>
      <c r="P18" s="34">
        <f t="shared" si="2"/>
        <v>-5.6810677051544189E-8</v>
      </c>
      <c r="Q18" s="24">
        <v>111953</v>
      </c>
      <c r="R18" s="24">
        <v>112012</v>
      </c>
      <c r="S18" s="28">
        <v>112140</v>
      </c>
      <c r="T18" s="28">
        <v>112350</v>
      </c>
      <c r="U18" s="24">
        <v>112412</v>
      </c>
    </row>
    <row r="19" spans="1:22" ht="14.25" customHeight="1">
      <c r="A19" s="24" t="s">
        <v>51</v>
      </c>
      <c r="B19" s="35" t="s">
        <v>62</v>
      </c>
      <c r="C19" s="24">
        <v>6</v>
      </c>
      <c r="D19" s="89">
        <v>44339.630995370368</v>
      </c>
      <c r="E19" s="89">
        <v>44339.631122685183</v>
      </c>
      <c r="F19" s="24">
        <v>18</v>
      </c>
      <c r="G19" s="24">
        <v>122275</v>
      </c>
      <c r="H19" s="24">
        <v>122825</v>
      </c>
      <c r="I19" s="24">
        <f t="shared" si="0"/>
        <v>11</v>
      </c>
      <c r="J19" s="60" t="s">
        <v>90</v>
      </c>
      <c r="K19" s="28">
        <v>37</v>
      </c>
      <c r="L19" s="28">
        <v>42</v>
      </c>
      <c r="M19" s="28">
        <v>13</v>
      </c>
      <c r="N19" s="61">
        <v>18</v>
      </c>
      <c r="O19" s="34">
        <f t="shared" si="1"/>
        <v>11.000000056810677</v>
      </c>
      <c r="P19" s="34">
        <f t="shared" si="2"/>
        <v>-5.6810677051544189E-8</v>
      </c>
      <c r="Q19" s="24">
        <v>122320</v>
      </c>
      <c r="R19" s="24">
        <v>122396</v>
      </c>
      <c r="S19" s="28">
        <v>122453</v>
      </c>
      <c r="T19" s="28">
        <v>122647</v>
      </c>
      <c r="U19" s="28">
        <v>122717</v>
      </c>
      <c r="V19" s="28"/>
    </row>
    <row r="20" spans="1:22" ht="14.25" customHeight="1">
      <c r="A20" s="24" t="s">
        <v>51</v>
      </c>
      <c r="B20" s="35" t="s">
        <v>69</v>
      </c>
      <c r="C20" s="24">
        <v>1</v>
      </c>
      <c r="D20" s="89">
        <v>44339.643587962964</v>
      </c>
      <c r="E20" s="89">
        <v>44339.643738425926</v>
      </c>
      <c r="F20" s="24">
        <v>19</v>
      </c>
      <c r="G20" s="24">
        <v>300</v>
      </c>
      <c r="H20" s="24">
        <v>950</v>
      </c>
      <c r="I20" s="24">
        <f t="shared" si="0"/>
        <v>13</v>
      </c>
      <c r="J20" s="62" t="s">
        <v>91</v>
      </c>
      <c r="K20" s="63">
        <v>31</v>
      </c>
      <c r="L20" s="63">
        <v>36</v>
      </c>
      <c r="M20" s="63">
        <v>7</v>
      </c>
      <c r="N20" s="64">
        <v>12</v>
      </c>
      <c r="O20" s="34">
        <f t="shared" si="1"/>
        <v>12.999999895691872</v>
      </c>
      <c r="P20" s="34">
        <f t="shared" si="2"/>
        <v>1.0430812835693359E-7</v>
      </c>
      <c r="Q20" s="24">
        <v>383</v>
      </c>
      <c r="R20" s="24">
        <v>448</v>
      </c>
      <c r="S20" s="28">
        <v>541</v>
      </c>
      <c r="T20" s="28">
        <v>739</v>
      </c>
      <c r="U20" s="28">
        <v>809</v>
      </c>
      <c r="V20" s="28"/>
    </row>
    <row r="21" spans="1:22" ht="14.25" customHeight="1">
      <c r="A21" s="24" t="s">
        <v>51</v>
      </c>
      <c r="B21" s="35" t="s">
        <v>69</v>
      </c>
      <c r="C21" s="24">
        <v>2</v>
      </c>
      <c r="D21" s="89">
        <v>44339.64466435185</v>
      </c>
      <c r="E21" s="89">
        <v>44339.644768518519</v>
      </c>
      <c r="F21" s="24">
        <v>20</v>
      </c>
      <c r="G21" s="24">
        <v>4950</v>
      </c>
      <c r="H21" s="24">
        <v>5400</v>
      </c>
      <c r="I21" s="24">
        <f t="shared" si="0"/>
        <v>9</v>
      </c>
      <c r="J21" s="28"/>
      <c r="K21" s="28"/>
      <c r="L21" s="28"/>
      <c r="M21" s="28"/>
      <c r="N21" s="28"/>
      <c r="O21" s="34">
        <f t="shared" si="1"/>
        <v>9.0000002179294825</v>
      </c>
      <c r="P21" s="34">
        <f t="shared" si="2"/>
        <v>-2.1792948246002197E-7</v>
      </c>
      <c r="Q21" s="24">
        <v>4963</v>
      </c>
      <c r="R21" s="24">
        <v>5040</v>
      </c>
      <c r="S21" s="24">
        <v>5094</v>
      </c>
      <c r="T21" s="24">
        <v>5308</v>
      </c>
      <c r="U21" s="28">
        <v>5369</v>
      </c>
      <c r="V21" s="28"/>
    </row>
    <row r="22" spans="1:22" ht="14.25" customHeight="1">
      <c r="A22" s="24" t="s">
        <v>51</v>
      </c>
      <c r="B22" s="35" t="s">
        <v>69</v>
      </c>
      <c r="C22" s="24">
        <v>3</v>
      </c>
      <c r="D22" s="89">
        <v>44339.645671296297</v>
      </c>
      <c r="E22" s="89">
        <v>44339.645787037036</v>
      </c>
      <c r="F22" s="24">
        <v>21</v>
      </c>
      <c r="G22" s="24">
        <v>9300</v>
      </c>
      <c r="H22" s="24">
        <v>9800</v>
      </c>
      <c r="I22" s="24">
        <f t="shared" si="0"/>
        <v>10</v>
      </c>
      <c r="J22" s="160" t="s">
        <v>92</v>
      </c>
      <c r="K22" s="154"/>
      <c r="L22" s="154"/>
      <c r="M22" s="58"/>
      <c r="N22" s="59">
        <f>'Experiment Design'!$D$6</f>
        <v>661.1</v>
      </c>
      <c r="O22" s="34">
        <f t="shared" si="1"/>
        <v>9.9999998230487108</v>
      </c>
      <c r="P22" s="34">
        <f t="shared" si="2"/>
        <v>1.7695128917694092E-7</v>
      </c>
      <c r="Q22" s="24">
        <v>9346</v>
      </c>
      <c r="R22" s="24">
        <v>9410</v>
      </c>
      <c r="S22" s="24">
        <v>9486</v>
      </c>
      <c r="T22" s="24">
        <v>9681</v>
      </c>
      <c r="U22" s="24">
        <v>9747</v>
      </c>
    </row>
    <row r="23" spans="1:22" ht="14.25" customHeight="1">
      <c r="A23" s="24" t="s">
        <v>51</v>
      </c>
      <c r="B23" s="35" t="s">
        <v>69</v>
      </c>
      <c r="C23" s="24">
        <v>4</v>
      </c>
      <c r="D23" s="89">
        <v>44339.646574074075</v>
      </c>
      <c r="E23" s="89">
        <v>44339.646689814814</v>
      </c>
      <c r="F23" s="24">
        <v>22</v>
      </c>
      <c r="G23" s="24">
        <v>13200</v>
      </c>
      <c r="H23" s="24">
        <v>13700</v>
      </c>
      <c r="I23" s="24">
        <f t="shared" si="0"/>
        <v>10</v>
      </c>
      <c r="J23" s="159" t="s">
        <v>93</v>
      </c>
      <c r="K23" s="152"/>
      <c r="L23" s="152"/>
      <c r="M23" s="28"/>
      <c r="N23" s="61">
        <f>N22+N25</f>
        <v>708.2</v>
      </c>
      <c r="O23" s="34">
        <f t="shared" si="1"/>
        <v>9.9999998230487108</v>
      </c>
      <c r="P23" s="34">
        <f t="shared" si="2"/>
        <v>1.7695128917694092E-7</v>
      </c>
      <c r="Q23" s="24">
        <v>13258</v>
      </c>
      <c r="R23" s="24">
        <v>13317</v>
      </c>
      <c r="S23" s="24">
        <v>13396</v>
      </c>
      <c r="T23" s="24">
        <v>13572</v>
      </c>
      <c r="U23" s="24">
        <v>13648</v>
      </c>
    </row>
    <row r="24" spans="1:22" ht="14.25" customHeight="1">
      <c r="A24" s="24" t="s">
        <v>51</v>
      </c>
      <c r="B24" s="35" t="s">
        <v>69</v>
      </c>
      <c r="C24" s="24">
        <v>5</v>
      </c>
      <c r="D24" s="89">
        <v>44339.647430555553</v>
      </c>
      <c r="E24" s="89">
        <v>44339.647546296299</v>
      </c>
      <c r="F24" s="24">
        <v>23</v>
      </c>
      <c r="G24" s="24">
        <v>16900</v>
      </c>
      <c r="H24" s="24">
        <v>17400</v>
      </c>
      <c r="I24" s="24">
        <f t="shared" si="0"/>
        <v>10</v>
      </c>
      <c r="J24" s="159" t="s">
        <v>94</v>
      </c>
      <c r="K24" s="152"/>
      <c r="L24" s="152"/>
      <c r="M24" s="28"/>
      <c r="N24" s="61">
        <v>58</v>
      </c>
      <c r="O24" s="34">
        <f t="shared" si="1"/>
        <v>10.000000451691449</v>
      </c>
      <c r="P24" s="34">
        <f t="shared" si="2"/>
        <v>-4.5169144868850708E-7</v>
      </c>
      <c r="Q24" s="24">
        <v>16950</v>
      </c>
      <c r="R24" s="24">
        <v>17011</v>
      </c>
      <c r="S24" s="24">
        <v>17116</v>
      </c>
      <c r="T24" s="24">
        <v>17276</v>
      </c>
      <c r="U24" s="24">
        <v>17334</v>
      </c>
    </row>
    <row r="25" spans="1:22" ht="14.25" customHeight="1">
      <c r="A25" s="24" t="s">
        <v>51</v>
      </c>
      <c r="B25" s="35" t="s">
        <v>69</v>
      </c>
      <c r="C25" s="24">
        <v>6</v>
      </c>
      <c r="D25" s="89">
        <v>44339.648530092592</v>
      </c>
      <c r="E25" s="89">
        <v>44339.648645833331</v>
      </c>
      <c r="F25" s="24">
        <v>24</v>
      </c>
      <c r="G25" s="24">
        <v>21650</v>
      </c>
      <c r="H25" s="24">
        <v>22150</v>
      </c>
      <c r="I25" s="24">
        <f t="shared" si="0"/>
        <v>10</v>
      </c>
      <c r="J25" s="157" t="s">
        <v>96</v>
      </c>
      <c r="K25" s="158"/>
      <c r="L25" s="158"/>
      <c r="M25" s="63" t="s">
        <v>117</v>
      </c>
      <c r="N25" s="64">
        <v>47.1</v>
      </c>
      <c r="O25" s="34">
        <f t="shared" si="1"/>
        <v>9.9999998230487108</v>
      </c>
      <c r="P25" s="34">
        <f t="shared" si="2"/>
        <v>1.7695128917694092E-7</v>
      </c>
      <c r="Q25" s="24">
        <v>21657</v>
      </c>
      <c r="R25" s="24">
        <v>21752</v>
      </c>
      <c r="S25" s="24">
        <v>21831</v>
      </c>
      <c r="T25" s="24">
        <v>22005</v>
      </c>
      <c r="U25" s="24">
        <v>22085</v>
      </c>
    </row>
    <row r="26" spans="1:22" ht="14.25" customHeight="1">
      <c r="A26" s="24" t="s">
        <v>71</v>
      </c>
      <c r="B26" s="24" t="s">
        <v>52</v>
      </c>
      <c r="C26" s="24">
        <v>1</v>
      </c>
      <c r="D26" s="89">
        <v>44339.674201388887</v>
      </c>
      <c r="E26" s="89">
        <v>44339.674398148149</v>
      </c>
      <c r="F26" s="24">
        <v>25</v>
      </c>
      <c r="G26" s="24">
        <v>323</v>
      </c>
      <c r="H26" s="24">
        <v>1173</v>
      </c>
      <c r="I26" s="24">
        <f t="shared" si="0"/>
        <v>17</v>
      </c>
      <c r="J26" s="60"/>
      <c r="K26" s="28"/>
      <c r="L26" s="28"/>
      <c r="M26" s="65"/>
      <c r="N26" s="61"/>
      <c r="O26" s="34">
        <f t="shared" si="1"/>
        <v>17.000000202096999</v>
      </c>
      <c r="P26" s="34">
        <f t="shared" si="2"/>
        <v>-2.0209699869155884E-7</v>
      </c>
      <c r="Q26" s="24"/>
      <c r="R26" s="24"/>
      <c r="S26" s="24"/>
      <c r="T26" s="24"/>
      <c r="U26" s="24"/>
    </row>
    <row r="27" spans="1:22" ht="14.25" customHeight="1">
      <c r="A27" s="24" t="s">
        <v>71</v>
      </c>
      <c r="B27" s="35" t="s">
        <v>57</v>
      </c>
      <c r="C27" s="24">
        <v>1</v>
      </c>
      <c r="D27" s="89">
        <v>44339.674953703703</v>
      </c>
      <c r="E27" s="89">
        <v>44339.675104166665</v>
      </c>
      <c r="F27" s="24">
        <v>26</v>
      </c>
      <c r="G27" s="24">
        <v>3573</v>
      </c>
      <c r="H27" s="24">
        <v>4223</v>
      </c>
      <c r="I27" s="24">
        <f t="shared" si="0"/>
        <v>13</v>
      </c>
      <c r="J27" s="60" t="s">
        <v>97</v>
      </c>
      <c r="K27" s="28"/>
      <c r="L27" s="28"/>
      <c r="M27" s="24" t="s">
        <v>98</v>
      </c>
      <c r="N27" s="33" t="s">
        <v>99</v>
      </c>
      <c r="O27" s="34">
        <f t="shared" si="1"/>
        <v>12.999999895691872</v>
      </c>
      <c r="P27" s="34">
        <f t="shared" si="2"/>
        <v>1.0430812835693359E-7</v>
      </c>
      <c r="Q27" s="24">
        <v>3643</v>
      </c>
      <c r="R27" s="24">
        <v>3701</v>
      </c>
      <c r="S27" s="24">
        <v>3778</v>
      </c>
      <c r="T27" s="24">
        <v>3977</v>
      </c>
      <c r="U27" s="24">
        <v>4059</v>
      </c>
    </row>
    <row r="28" spans="1:22" ht="14.25" customHeight="1">
      <c r="A28" s="24" t="s">
        <v>71</v>
      </c>
      <c r="B28" s="35" t="s">
        <v>57</v>
      </c>
      <c r="C28" s="24">
        <v>2</v>
      </c>
      <c r="D28" s="89">
        <v>44339.675821759258</v>
      </c>
      <c r="E28" s="89">
        <v>44339.67597222222</v>
      </c>
      <c r="F28" s="24">
        <v>27</v>
      </c>
      <c r="G28" s="24">
        <v>7323</v>
      </c>
      <c r="H28" s="24">
        <v>7973</v>
      </c>
      <c r="I28" s="24">
        <f t="shared" si="0"/>
        <v>13</v>
      </c>
      <c r="J28" s="60" t="s">
        <v>100</v>
      </c>
      <c r="K28" s="28"/>
      <c r="L28" s="28"/>
      <c r="M28" s="83">
        <v>0.5</v>
      </c>
      <c r="N28" s="66">
        <f>M28*N22/100</f>
        <v>3.3055000000000003</v>
      </c>
      <c r="O28" s="34">
        <f t="shared" si="1"/>
        <v>12.999999895691872</v>
      </c>
      <c r="P28" s="34">
        <f t="shared" si="2"/>
        <v>1.0430812835693359E-7</v>
      </c>
      <c r="Q28" s="24">
        <v>7384</v>
      </c>
      <c r="R28" s="24">
        <v>7440</v>
      </c>
      <c r="S28" s="24">
        <v>7516</v>
      </c>
      <c r="T28" s="24">
        <v>7676</v>
      </c>
      <c r="U28" s="24">
        <v>7763</v>
      </c>
    </row>
    <row r="29" spans="1:22" ht="14.25" customHeight="1">
      <c r="A29" s="24" t="s">
        <v>71</v>
      </c>
      <c r="B29" s="35" t="s">
        <v>57</v>
      </c>
      <c r="C29" s="24">
        <v>3</v>
      </c>
      <c r="D29" s="89">
        <v>44339.676840277774</v>
      </c>
      <c r="E29" s="89">
        <v>44339.676990740743</v>
      </c>
      <c r="F29" s="24">
        <v>28</v>
      </c>
      <c r="G29" s="24">
        <v>11723</v>
      </c>
      <c r="H29" s="24">
        <v>12373</v>
      </c>
      <c r="I29" s="24">
        <f t="shared" si="0"/>
        <v>13</v>
      </c>
      <c r="J29" s="60" t="s">
        <v>101</v>
      </c>
      <c r="K29" s="28"/>
      <c r="L29" s="28"/>
      <c r="M29" s="83">
        <v>1.57</v>
      </c>
      <c r="N29" s="66">
        <f>M29*N22/100</f>
        <v>10.379270000000002</v>
      </c>
      <c r="O29" s="34">
        <f t="shared" si="1"/>
        <v>13.00000052433461</v>
      </c>
      <c r="P29" s="34">
        <f t="shared" si="2"/>
        <v>-5.243346095085144E-7</v>
      </c>
      <c r="Q29" s="24">
        <v>11798</v>
      </c>
      <c r="R29" s="24">
        <v>11855</v>
      </c>
      <c r="S29" s="24">
        <v>11920</v>
      </c>
      <c r="T29" s="24">
        <v>12131</v>
      </c>
      <c r="U29" s="24">
        <v>12210</v>
      </c>
    </row>
    <row r="30" spans="1:22" ht="15" customHeight="1">
      <c r="A30" s="24" t="s">
        <v>71</v>
      </c>
      <c r="B30" s="35" t="s">
        <v>57</v>
      </c>
      <c r="C30" s="24">
        <v>4</v>
      </c>
      <c r="D30" s="89">
        <v>44339.677673611113</v>
      </c>
      <c r="E30" s="89">
        <v>44339.677824074075</v>
      </c>
      <c r="F30" s="24">
        <v>29</v>
      </c>
      <c r="G30" s="24">
        <v>15323</v>
      </c>
      <c r="H30" s="24">
        <v>15973</v>
      </c>
      <c r="I30" s="24">
        <f t="shared" si="0"/>
        <v>13</v>
      </c>
      <c r="J30" s="60" t="s">
        <v>102</v>
      </c>
      <c r="K30" s="28"/>
      <c r="L30" s="28"/>
      <c r="M30" s="83">
        <v>2.9</v>
      </c>
      <c r="N30" s="66">
        <f>M30*N22/100</f>
        <v>19.171900000000001</v>
      </c>
      <c r="O30" s="34">
        <f t="shared" si="1"/>
        <v>12.999999895691872</v>
      </c>
      <c r="P30" s="34">
        <f t="shared" si="2"/>
        <v>1.0430812835693359E-7</v>
      </c>
      <c r="Q30" s="24">
        <v>15385</v>
      </c>
      <c r="R30" s="24">
        <v>15437</v>
      </c>
      <c r="S30" s="24">
        <v>15499</v>
      </c>
      <c r="T30" s="24">
        <v>15722</v>
      </c>
      <c r="U30" s="24">
        <v>15829</v>
      </c>
    </row>
    <row r="31" spans="1:22" ht="14.25" customHeight="1">
      <c r="A31" s="24" t="s">
        <v>71</v>
      </c>
      <c r="B31" s="35" t="s">
        <v>57</v>
      </c>
      <c r="C31" s="24">
        <v>5</v>
      </c>
      <c r="D31" s="89">
        <v>44339.678252314814</v>
      </c>
      <c r="E31" s="89">
        <v>44339.678391203706</v>
      </c>
      <c r="F31" s="24">
        <v>30</v>
      </c>
      <c r="G31" s="24">
        <v>17823</v>
      </c>
      <c r="H31" s="24">
        <v>18423</v>
      </c>
      <c r="I31" s="24">
        <f t="shared" si="0"/>
        <v>12</v>
      </c>
      <c r="J31" s="60" t="s">
        <v>103</v>
      </c>
      <c r="K31" s="28"/>
      <c r="L31" s="28"/>
      <c r="M31" s="83">
        <v>1.33</v>
      </c>
      <c r="N31" s="66">
        <f>M31*N22/100</f>
        <v>8.7926300000000008</v>
      </c>
      <c r="O31" s="34">
        <f t="shared" si="1"/>
        <v>12.000000290572643</v>
      </c>
      <c r="P31" s="34">
        <f t="shared" si="2"/>
        <v>-2.905726432800293E-7</v>
      </c>
      <c r="Q31" s="24">
        <v>17885</v>
      </c>
      <c r="R31" s="24">
        <v>17944</v>
      </c>
      <c r="S31" s="24">
        <v>18003</v>
      </c>
      <c r="T31" s="24">
        <v>18185</v>
      </c>
      <c r="U31" s="24">
        <v>18275</v>
      </c>
    </row>
    <row r="32" spans="1:22" ht="14.25" customHeight="1">
      <c r="A32" s="24" t="s">
        <v>71</v>
      </c>
      <c r="B32" s="35" t="s">
        <v>70</v>
      </c>
      <c r="C32" s="24">
        <v>1</v>
      </c>
      <c r="D32" s="89">
        <v>44339.68005787037</v>
      </c>
      <c r="E32" s="89">
        <v>44339.680347222224</v>
      </c>
      <c r="F32" s="24">
        <v>31</v>
      </c>
      <c r="G32" s="24">
        <v>25623</v>
      </c>
      <c r="H32" s="24">
        <v>26873</v>
      </c>
      <c r="I32" s="24">
        <f t="shared" si="0"/>
        <v>25</v>
      </c>
      <c r="J32" s="60" t="s">
        <v>104</v>
      </c>
      <c r="K32" s="28"/>
      <c r="L32" s="28"/>
      <c r="M32" s="83">
        <v>5.35</v>
      </c>
      <c r="N32" s="66">
        <f>M32*N22/100</f>
        <v>35.368849999999995</v>
      </c>
      <c r="O32" s="34">
        <f t="shared" si="1"/>
        <v>25.000000186264515</v>
      </c>
      <c r="P32" s="34">
        <f t="shared" si="2"/>
        <v>-1.862645149230957E-7</v>
      </c>
      <c r="Q32" s="24">
        <v>25630</v>
      </c>
      <c r="R32" s="24">
        <v>25744</v>
      </c>
      <c r="S32" s="24">
        <v>26111</v>
      </c>
      <c r="T32" s="24">
        <v>26717</v>
      </c>
      <c r="U32" s="24">
        <v>26855</v>
      </c>
    </row>
    <row r="33" spans="1:21" ht="14.25" customHeight="1">
      <c r="A33" s="24" t="s">
        <v>71</v>
      </c>
      <c r="B33" s="35" t="s">
        <v>70</v>
      </c>
      <c r="C33" s="24">
        <v>2</v>
      </c>
      <c r="D33" s="89">
        <v>44339.681828703702</v>
      </c>
      <c r="E33" s="89">
        <v>44339.682071759256</v>
      </c>
      <c r="F33" s="24">
        <v>32</v>
      </c>
      <c r="G33" s="24">
        <v>33273</v>
      </c>
      <c r="H33" s="24">
        <v>34323</v>
      </c>
      <c r="I33" s="24">
        <f t="shared" si="0"/>
        <v>21</v>
      </c>
      <c r="J33" s="60" t="s">
        <v>105</v>
      </c>
      <c r="K33" s="28"/>
      <c r="L33" s="28"/>
      <c r="M33" s="83">
        <v>11.75</v>
      </c>
      <c r="N33" s="66">
        <f>M33*N22/100</f>
        <v>77.679249999999996</v>
      </c>
      <c r="O33" s="34">
        <f t="shared" si="1"/>
        <v>20.999999879859388</v>
      </c>
      <c r="P33" s="34">
        <f t="shared" si="2"/>
        <v>1.2014061212539673E-7</v>
      </c>
      <c r="Q33" s="24">
        <v>33318</v>
      </c>
      <c r="R33" s="24">
        <v>33424</v>
      </c>
      <c r="S33" s="24">
        <v>33655</v>
      </c>
      <c r="T33" s="24">
        <v>34103</v>
      </c>
      <c r="U33" s="24">
        <v>34220</v>
      </c>
    </row>
    <row r="34" spans="1:21" ht="14.25" customHeight="1">
      <c r="A34" s="24" t="s">
        <v>71</v>
      </c>
      <c r="B34" s="35" t="s">
        <v>70</v>
      </c>
      <c r="C34" s="24">
        <v>3</v>
      </c>
      <c r="D34" s="89">
        <v>44339.683587962965</v>
      </c>
      <c r="E34" s="89">
        <v>44339.68378472222</v>
      </c>
      <c r="F34" s="24">
        <v>33</v>
      </c>
      <c r="G34" s="24">
        <v>40873</v>
      </c>
      <c r="H34" s="24">
        <v>41723</v>
      </c>
      <c r="I34" s="24">
        <f t="shared" si="0"/>
        <v>17</v>
      </c>
      <c r="J34" s="60" t="s">
        <v>106</v>
      </c>
      <c r="K34" s="28"/>
      <c r="L34" s="28"/>
      <c r="M34" s="83">
        <v>53.2</v>
      </c>
      <c r="N34" s="66">
        <f>M34*N22/100</f>
        <v>351.70520000000005</v>
      </c>
      <c r="O34" s="34">
        <f t="shared" si="1"/>
        <v>16.999999573454261</v>
      </c>
      <c r="P34" s="34">
        <f t="shared" si="2"/>
        <v>4.2654573917388916E-7</v>
      </c>
      <c r="Q34" s="24">
        <v>40904</v>
      </c>
      <c r="R34" s="24">
        <v>40996</v>
      </c>
      <c r="S34" s="24">
        <v>41267</v>
      </c>
      <c r="T34" s="24">
        <v>41577</v>
      </c>
      <c r="U34" s="24">
        <v>41689</v>
      </c>
    </row>
    <row r="35" spans="1:21" ht="14.25" customHeight="1">
      <c r="A35" s="24" t="s">
        <v>71</v>
      </c>
      <c r="B35" s="35" t="s">
        <v>70</v>
      </c>
      <c r="C35" s="24">
        <v>4</v>
      </c>
      <c r="D35" s="89">
        <v>44339.685636574075</v>
      </c>
      <c r="E35" s="89">
        <v>44339.685844907406</v>
      </c>
      <c r="F35" s="24">
        <v>34</v>
      </c>
      <c r="G35" s="24">
        <v>49673</v>
      </c>
      <c r="H35" s="24">
        <v>50573</v>
      </c>
      <c r="I35" s="24">
        <f t="shared" si="0"/>
        <v>18</v>
      </c>
      <c r="J35" s="67"/>
      <c r="K35" s="65"/>
      <c r="L35" s="28" t="s">
        <v>107</v>
      </c>
      <c r="M35" s="83">
        <f t="shared" ref="M35:N35" si="3">SUM(M28*2+M29*2+M30*2+M31*2+M32*2+M33*2+M34)</f>
        <v>100</v>
      </c>
      <c r="N35" s="66">
        <f t="shared" si="3"/>
        <v>661.1</v>
      </c>
      <c r="O35" s="34">
        <f t="shared" si="1"/>
        <v>17.999999807216227</v>
      </c>
      <c r="P35" s="34">
        <f t="shared" si="2"/>
        <v>1.9278377294540405E-7</v>
      </c>
      <c r="Q35" s="24">
        <v>49684</v>
      </c>
      <c r="R35" s="24">
        <v>49793</v>
      </c>
      <c r="S35" s="24">
        <v>50104</v>
      </c>
      <c r="T35" s="24">
        <v>50417</v>
      </c>
      <c r="U35" s="24">
        <v>50484</v>
      </c>
    </row>
    <row r="36" spans="1:21" ht="14.25" customHeight="1">
      <c r="A36" s="24" t="s">
        <v>71</v>
      </c>
      <c r="B36" s="35" t="s">
        <v>70</v>
      </c>
      <c r="C36" s="24">
        <v>5</v>
      </c>
      <c r="D36" s="89">
        <v>44339.687384259261</v>
      </c>
      <c r="E36" s="89">
        <v>44339.687615740739</v>
      </c>
      <c r="F36" s="24">
        <v>35</v>
      </c>
      <c r="G36" s="24">
        <v>57273</v>
      </c>
      <c r="H36" s="24">
        <v>58273</v>
      </c>
      <c r="I36" s="24">
        <f t="shared" si="0"/>
        <v>20</v>
      </c>
      <c r="J36" s="60"/>
      <c r="K36" s="28" t="s">
        <v>108</v>
      </c>
      <c r="L36" s="28"/>
      <c r="M36" s="83">
        <v>8.1999999999999993</v>
      </c>
      <c r="N36" s="66">
        <f>M36*N22/100</f>
        <v>54.210199999999993</v>
      </c>
      <c r="O36" s="34">
        <f t="shared" si="1"/>
        <v>19.999999646097422</v>
      </c>
      <c r="P36" s="34">
        <f t="shared" si="2"/>
        <v>3.5390257835388184E-7</v>
      </c>
      <c r="Q36" s="24">
        <v>57292</v>
      </c>
      <c r="R36" s="24">
        <v>57379</v>
      </c>
      <c r="S36" s="24">
        <v>57659</v>
      </c>
      <c r="T36" s="24">
        <v>58081</v>
      </c>
      <c r="U36" s="24">
        <v>58175</v>
      </c>
    </row>
    <row r="37" spans="1:21" ht="14.25" customHeight="1">
      <c r="A37" s="24" t="s">
        <v>71</v>
      </c>
      <c r="B37" s="35" t="s">
        <v>70</v>
      </c>
      <c r="C37" s="24">
        <v>6</v>
      </c>
      <c r="D37" s="89">
        <v>44339.689108796294</v>
      </c>
      <c r="E37" s="89">
        <v>44339.689293981479</v>
      </c>
      <c r="F37" s="24">
        <v>36</v>
      </c>
      <c r="G37" s="24">
        <v>64723</v>
      </c>
      <c r="H37" s="24">
        <v>65523</v>
      </c>
      <c r="I37" s="24">
        <f t="shared" si="0"/>
        <v>16</v>
      </c>
      <c r="J37" s="60"/>
      <c r="K37" s="28" t="s">
        <v>109</v>
      </c>
      <c r="L37" s="28"/>
      <c r="M37" s="83">
        <v>17.02</v>
      </c>
      <c r="N37" s="66">
        <f>M37*N22/100</f>
        <v>112.51922</v>
      </c>
      <c r="O37" s="34">
        <f t="shared" si="1"/>
        <v>15.999999968335032</v>
      </c>
      <c r="P37" s="34">
        <f t="shared" si="2"/>
        <v>3.166496753692627E-8</v>
      </c>
      <c r="Q37" s="24">
        <v>64754</v>
      </c>
      <c r="R37" s="24">
        <v>64830</v>
      </c>
      <c r="S37" s="24">
        <v>65031</v>
      </c>
      <c r="T37" s="24">
        <v>65394</v>
      </c>
      <c r="U37" s="24">
        <v>65493</v>
      </c>
    </row>
    <row r="38" spans="1:21" ht="14.25" customHeight="1">
      <c r="A38" s="24" t="s">
        <v>71</v>
      </c>
      <c r="B38" s="35" t="s">
        <v>62</v>
      </c>
      <c r="C38" s="24">
        <v>1</v>
      </c>
      <c r="D38" s="89">
        <v>44339.690787037034</v>
      </c>
      <c r="E38" s="89">
        <v>44339.690949074073</v>
      </c>
      <c r="F38" s="24">
        <v>37</v>
      </c>
      <c r="G38" s="24">
        <v>71973</v>
      </c>
      <c r="H38" s="24">
        <v>72673</v>
      </c>
      <c r="I38" s="24">
        <f t="shared" si="0"/>
        <v>14</v>
      </c>
      <c r="J38" s="60"/>
      <c r="K38" s="28" t="s">
        <v>110</v>
      </c>
      <c r="L38" s="28"/>
      <c r="M38" s="83">
        <v>12.13</v>
      </c>
      <c r="N38" s="66">
        <f>M38*N22/100</f>
        <v>80.191430000000011</v>
      </c>
      <c r="O38" s="34">
        <f t="shared" si="1"/>
        <v>14.000000129453838</v>
      </c>
      <c r="P38" s="34">
        <f t="shared" si="2"/>
        <v>-1.2945383787155151E-7</v>
      </c>
      <c r="Q38" s="24">
        <v>72022</v>
      </c>
      <c r="R38" s="24">
        <v>72112</v>
      </c>
      <c r="S38" s="24">
        <v>72193</v>
      </c>
      <c r="T38" s="24">
        <v>72402</v>
      </c>
      <c r="U38" s="24">
        <v>72509</v>
      </c>
    </row>
    <row r="39" spans="1:21" ht="14.25" customHeight="1">
      <c r="A39" s="24" t="s">
        <v>71</v>
      </c>
      <c r="B39" s="35" t="s">
        <v>62</v>
      </c>
      <c r="C39" s="24">
        <v>2</v>
      </c>
      <c r="D39" s="89">
        <v>44339.692430555559</v>
      </c>
      <c r="E39" s="89">
        <v>44339.69258101852</v>
      </c>
      <c r="F39" s="24">
        <v>38</v>
      </c>
      <c r="G39" s="24">
        <v>79073</v>
      </c>
      <c r="H39" s="24">
        <v>79723</v>
      </c>
      <c r="I39" s="24">
        <f t="shared" si="0"/>
        <v>13</v>
      </c>
      <c r="J39" s="60"/>
      <c r="K39" s="28" t="s">
        <v>111</v>
      </c>
      <c r="L39" s="28"/>
      <c r="M39" s="83">
        <v>15.85</v>
      </c>
      <c r="N39" s="66">
        <f>M39*N22/100</f>
        <v>104.78434999999999</v>
      </c>
      <c r="O39" s="34">
        <f t="shared" si="1"/>
        <v>12.999999895691872</v>
      </c>
      <c r="P39" s="34">
        <f t="shared" si="2"/>
        <v>1.0430812835693359E-7</v>
      </c>
      <c r="Q39" s="24">
        <v>79115</v>
      </c>
      <c r="R39" s="24">
        <v>79166</v>
      </c>
      <c r="S39" s="24">
        <v>79280</v>
      </c>
      <c r="T39" s="24">
        <v>79511</v>
      </c>
      <c r="U39" s="24">
        <v>79576</v>
      </c>
    </row>
    <row r="40" spans="1:21" ht="14.25" customHeight="1">
      <c r="A40" s="24" t="s">
        <v>71</v>
      </c>
      <c r="B40" s="35" t="s">
        <v>62</v>
      </c>
      <c r="C40" s="24">
        <v>3</v>
      </c>
      <c r="D40" s="89">
        <v>44339.694027777776</v>
      </c>
      <c r="E40" s="89">
        <v>44339.694166666668</v>
      </c>
      <c r="F40" s="24">
        <v>39</v>
      </c>
      <c r="G40" s="24">
        <v>85973</v>
      </c>
      <c r="H40" s="24">
        <v>86573</v>
      </c>
      <c r="I40" s="24">
        <f t="shared" si="0"/>
        <v>12</v>
      </c>
      <c r="J40" s="62"/>
      <c r="K40" s="63"/>
      <c r="L40" s="63" t="s">
        <v>107</v>
      </c>
      <c r="M40" s="84">
        <f t="shared" ref="M40:N40" si="4">SUM(M36:M39)</f>
        <v>53.2</v>
      </c>
      <c r="N40" s="68">
        <f t="shared" si="4"/>
        <v>351.70519999999999</v>
      </c>
      <c r="O40" s="34">
        <f t="shared" si="1"/>
        <v>12.000000290572643</v>
      </c>
      <c r="P40" s="34">
        <f t="shared" si="2"/>
        <v>-2.905726432800293E-7</v>
      </c>
      <c r="Q40" s="24">
        <v>86019</v>
      </c>
      <c r="R40" s="24">
        <v>86104</v>
      </c>
      <c r="S40" s="24">
        <v>86180</v>
      </c>
      <c r="T40" s="24">
        <v>86421</v>
      </c>
      <c r="U40" s="24">
        <v>86474</v>
      </c>
    </row>
    <row r="41" spans="1:21" ht="14.25" customHeight="1">
      <c r="A41" s="24" t="s">
        <v>71</v>
      </c>
      <c r="B41" s="35" t="s">
        <v>62</v>
      </c>
      <c r="C41" s="24">
        <v>4</v>
      </c>
      <c r="D41" s="89">
        <v>44339.695659722223</v>
      </c>
      <c r="E41" s="89">
        <v>44339.695775462962</v>
      </c>
      <c r="F41" s="24">
        <v>40</v>
      </c>
      <c r="G41" s="24">
        <v>93023</v>
      </c>
      <c r="H41" s="24">
        <v>93523</v>
      </c>
      <c r="I41" s="24">
        <f t="shared" si="0"/>
        <v>10</v>
      </c>
      <c r="J41" s="72"/>
      <c r="K41" s="28" t="s">
        <v>112</v>
      </c>
      <c r="L41" s="28"/>
      <c r="M41" s="83">
        <f>M34-M39</f>
        <v>37.35</v>
      </c>
      <c r="N41" s="28">
        <f>M41*N22/100</f>
        <v>246.92085000000003</v>
      </c>
      <c r="O41" s="34">
        <f t="shared" si="1"/>
        <v>9.9999998230487108</v>
      </c>
      <c r="P41" s="34">
        <f t="shared" si="2"/>
        <v>1.7695128917694092E-7</v>
      </c>
      <c r="Q41" s="24">
        <v>93059</v>
      </c>
      <c r="R41" s="24">
        <v>93121</v>
      </c>
      <c r="S41" s="24">
        <v>93211</v>
      </c>
      <c r="T41" s="24">
        <v>93417</v>
      </c>
      <c r="U41" s="24">
        <v>93470</v>
      </c>
    </row>
    <row r="42" spans="1:21" ht="14.25" customHeight="1">
      <c r="A42" s="24" t="s">
        <v>71</v>
      </c>
      <c r="B42" s="35" t="s">
        <v>62</v>
      </c>
      <c r="C42" s="24">
        <v>5</v>
      </c>
      <c r="D42" s="89">
        <v>44339.697268518517</v>
      </c>
      <c r="E42" s="89">
        <v>44339.697418981479</v>
      </c>
      <c r="F42" s="24">
        <v>41</v>
      </c>
      <c r="G42" s="24">
        <v>99973</v>
      </c>
      <c r="H42" s="24">
        <v>100623</v>
      </c>
      <c r="I42" s="24">
        <f t="shared" si="0"/>
        <v>13</v>
      </c>
      <c r="J42" s="28"/>
      <c r="K42" s="28"/>
      <c r="L42" s="28"/>
      <c r="M42" s="28"/>
      <c r="N42" s="28"/>
      <c r="O42" s="34">
        <f t="shared" si="1"/>
        <v>12.999999895691872</v>
      </c>
      <c r="P42" s="34">
        <f t="shared" si="2"/>
        <v>1.0430812835693359E-7</v>
      </c>
      <c r="Q42" s="24">
        <v>99986</v>
      </c>
      <c r="R42" s="24">
        <v>100074</v>
      </c>
      <c r="S42" s="24">
        <v>100168</v>
      </c>
      <c r="T42" s="24">
        <v>100383</v>
      </c>
      <c r="U42" s="24">
        <v>100434</v>
      </c>
    </row>
    <row r="43" spans="1:21" ht="14.25" customHeight="1">
      <c r="A43" s="24" t="s">
        <v>71</v>
      </c>
      <c r="B43" s="35" t="s">
        <v>62</v>
      </c>
      <c r="C43" s="24">
        <v>6</v>
      </c>
      <c r="D43" s="89">
        <v>44339.698935185188</v>
      </c>
      <c r="E43" s="89">
        <v>44339.699074074073</v>
      </c>
      <c r="F43" s="24">
        <v>42</v>
      </c>
      <c r="G43" s="24">
        <v>107173</v>
      </c>
      <c r="H43" s="24">
        <v>107773</v>
      </c>
      <c r="I43" s="24">
        <f t="shared" si="0"/>
        <v>12</v>
      </c>
      <c r="J43" s="28"/>
      <c r="K43" s="28"/>
      <c r="L43" s="28"/>
      <c r="M43" s="28"/>
      <c r="N43" s="28"/>
      <c r="O43" s="34">
        <f t="shared" si="1"/>
        <v>11.999999661929905</v>
      </c>
      <c r="P43" s="34">
        <f t="shared" si="2"/>
        <v>3.380700945854187E-7</v>
      </c>
      <c r="Q43" s="24">
        <v>107219</v>
      </c>
      <c r="R43" s="24">
        <v>107290</v>
      </c>
      <c r="S43" s="24">
        <v>107364</v>
      </c>
      <c r="T43" s="24">
        <v>107583</v>
      </c>
      <c r="U43" s="24">
        <v>107629</v>
      </c>
    </row>
    <row r="44" spans="1:21" ht="14.25" customHeight="1">
      <c r="A44" s="24" t="s">
        <v>71</v>
      </c>
      <c r="B44" s="35" t="s">
        <v>69</v>
      </c>
      <c r="C44" s="24">
        <v>1</v>
      </c>
      <c r="D44" s="89">
        <v>44339.700555555559</v>
      </c>
      <c r="E44" s="89">
        <v>44339.700671296298</v>
      </c>
      <c r="F44" s="24">
        <v>43</v>
      </c>
      <c r="G44" s="24">
        <v>114173</v>
      </c>
      <c r="H44" s="24">
        <v>114673</v>
      </c>
      <c r="I44" s="24">
        <f t="shared" si="0"/>
        <v>10</v>
      </c>
      <c r="J44" s="28"/>
      <c r="K44" s="28"/>
      <c r="L44" s="28"/>
      <c r="M44" s="28"/>
      <c r="N44" s="28"/>
      <c r="O44" s="34">
        <f t="shared" si="1"/>
        <v>9.9999998230487108</v>
      </c>
      <c r="P44" s="34">
        <f t="shared" si="2"/>
        <v>1.7695128917694092E-7</v>
      </c>
      <c r="Q44" s="24">
        <v>114209</v>
      </c>
      <c r="R44" s="24">
        <v>114267</v>
      </c>
      <c r="S44" s="24">
        <v>114389</v>
      </c>
      <c r="T44" s="24">
        <v>114562</v>
      </c>
      <c r="U44" s="24">
        <v>114633</v>
      </c>
    </row>
    <row r="45" spans="1:21" ht="14.25" customHeight="1">
      <c r="A45" s="24" t="s">
        <v>71</v>
      </c>
      <c r="B45" s="35" t="s">
        <v>69</v>
      </c>
      <c r="C45" s="24">
        <v>2</v>
      </c>
      <c r="D45" s="89">
        <v>44339.701469907406</v>
      </c>
      <c r="E45" s="89">
        <v>44339.701585648145</v>
      </c>
      <c r="F45" s="24">
        <v>44</v>
      </c>
      <c r="G45" s="24">
        <v>118123</v>
      </c>
      <c r="H45" s="24">
        <v>118623</v>
      </c>
      <c r="I45" s="24">
        <f t="shared" si="0"/>
        <v>10</v>
      </c>
      <c r="J45" s="28"/>
      <c r="K45" s="28"/>
      <c r="L45" s="28"/>
      <c r="M45" s="28"/>
      <c r="N45" s="28"/>
      <c r="O45" s="34">
        <f t="shared" si="1"/>
        <v>9.9999998230487108</v>
      </c>
      <c r="P45" s="34">
        <f t="shared" si="2"/>
        <v>1.7695128917694092E-7</v>
      </c>
      <c r="Q45" s="24">
        <v>118179</v>
      </c>
      <c r="R45" s="24">
        <v>118228</v>
      </c>
      <c r="S45" s="24">
        <v>118335</v>
      </c>
      <c r="T45" s="24">
        <v>118515</v>
      </c>
      <c r="U45" s="24">
        <v>118581</v>
      </c>
    </row>
    <row r="46" spans="1:21" ht="14.25" customHeight="1">
      <c r="A46" s="24" t="s">
        <v>71</v>
      </c>
      <c r="B46" s="35" t="s">
        <v>69</v>
      </c>
      <c r="C46" s="24">
        <v>3</v>
      </c>
      <c r="D46" s="89">
        <v>44339.702928240738</v>
      </c>
      <c r="E46" s="89">
        <v>44339.703043981484</v>
      </c>
      <c r="F46" s="24">
        <v>45</v>
      </c>
      <c r="G46" s="24">
        <v>124423</v>
      </c>
      <c r="H46" s="24">
        <v>124923</v>
      </c>
      <c r="I46" s="24">
        <f t="shared" si="0"/>
        <v>10</v>
      </c>
      <c r="J46" s="28"/>
      <c r="K46" s="28"/>
      <c r="L46" s="28"/>
      <c r="M46" s="28"/>
      <c r="N46" s="28"/>
      <c r="O46" s="34">
        <f t="shared" si="1"/>
        <v>10.000000451691449</v>
      </c>
      <c r="P46" s="34">
        <f t="shared" si="2"/>
        <v>-4.5169144868850708E-7</v>
      </c>
      <c r="Q46" s="24">
        <v>124467</v>
      </c>
      <c r="R46" s="24">
        <v>124525</v>
      </c>
      <c r="S46" s="24">
        <v>124609</v>
      </c>
      <c r="T46" s="24">
        <v>124798</v>
      </c>
      <c r="U46" s="24">
        <v>124866</v>
      </c>
    </row>
    <row r="47" spans="1:21" ht="14.25" customHeight="1">
      <c r="A47" s="24" t="s">
        <v>71</v>
      </c>
      <c r="B47" s="35" t="s">
        <v>69</v>
      </c>
      <c r="C47" s="24">
        <v>4</v>
      </c>
      <c r="D47" s="89">
        <v>44339.703935185185</v>
      </c>
      <c r="E47" s="89">
        <v>44339.704050925924</v>
      </c>
      <c r="F47" s="24">
        <v>46</v>
      </c>
      <c r="G47" s="24">
        <v>128773</v>
      </c>
      <c r="H47" s="24">
        <v>129273</v>
      </c>
      <c r="I47" s="24">
        <f t="shared" si="0"/>
        <v>10</v>
      </c>
      <c r="J47" s="28"/>
      <c r="K47" s="28"/>
      <c r="L47" s="28"/>
      <c r="M47" s="28"/>
      <c r="N47" s="28"/>
      <c r="O47" s="34">
        <f t="shared" si="1"/>
        <v>9.9999998230487108</v>
      </c>
      <c r="P47" s="34">
        <f t="shared" si="2"/>
        <v>1.7695128917694092E-7</v>
      </c>
      <c r="Q47" s="24">
        <v>128776</v>
      </c>
      <c r="R47" s="24">
        <v>128851</v>
      </c>
      <c r="S47" s="24">
        <v>128920</v>
      </c>
      <c r="T47" s="24">
        <v>129113</v>
      </c>
      <c r="U47" s="24">
        <v>129186</v>
      </c>
    </row>
    <row r="48" spans="1:21" ht="14.25" customHeight="1">
      <c r="A48" s="24" t="s">
        <v>71</v>
      </c>
      <c r="B48" s="35" t="s">
        <v>69</v>
      </c>
      <c r="C48" s="24">
        <v>5</v>
      </c>
      <c r="D48" s="89">
        <v>44339.70521990741</v>
      </c>
      <c r="E48" s="89">
        <v>44339.705347222225</v>
      </c>
      <c r="F48" s="24">
        <v>47</v>
      </c>
      <c r="G48" s="24">
        <v>134323</v>
      </c>
      <c r="H48" s="24">
        <v>134873</v>
      </c>
      <c r="I48" s="24">
        <f t="shared" si="0"/>
        <v>11</v>
      </c>
      <c r="J48" s="28"/>
      <c r="K48" s="28"/>
      <c r="L48" s="28"/>
      <c r="M48" s="28"/>
      <c r="N48" s="28"/>
      <c r="O48" s="34">
        <f t="shared" si="1"/>
        <v>11.000000056810677</v>
      </c>
      <c r="P48" s="34">
        <f t="shared" si="2"/>
        <v>-5.6810677051544189E-8</v>
      </c>
      <c r="Q48" s="24">
        <v>134370</v>
      </c>
      <c r="R48" s="24">
        <v>134427</v>
      </c>
      <c r="S48" s="24">
        <v>134526</v>
      </c>
      <c r="T48" s="24">
        <v>134693</v>
      </c>
      <c r="U48" s="24">
        <v>134775</v>
      </c>
    </row>
    <row r="49" spans="1:21" ht="14.25" customHeight="1">
      <c r="A49" s="24" t="s">
        <v>71</v>
      </c>
      <c r="B49" s="35" t="s">
        <v>69</v>
      </c>
      <c r="C49" s="24">
        <v>6</v>
      </c>
      <c r="D49" s="90">
        <v>44339.706122685187</v>
      </c>
      <c r="E49" s="90">
        <v>44339.706250000003</v>
      </c>
      <c r="F49" s="24">
        <v>48</v>
      </c>
      <c r="G49" s="24">
        <v>138223</v>
      </c>
      <c r="H49" s="24">
        <v>138773</v>
      </c>
      <c r="I49" s="24">
        <f t="shared" si="0"/>
        <v>11</v>
      </c>
      <c r="J49" s="28"/>
      <c r="K49" s="28"/>
      <c r="L49" s="28"/>
      <c r="M49" s="28"/>
      <c r="N49" s="28"/>
      <c r="O49" s="34">
        <f t="shared" si="1"/>
        <v>11.000000056810677</v>
      </c>
      <c r="P49" s="34">
        <f t="shared" si="2"/>
        <v>-5.6810677051544189E-8</v>
      </c>
      <c r="Q49" s="24">
        <v>138254</v>
      </c>
      <c r="R49" s="24">
        <v>138309</v>
      </c>
      <c r="S49" s="24">
        <v>138402</v>
      </c>
      <c r="T49" s="24">
        <v>138593</v>
      </c>
      <c r="U49" s="24">
        <v>138664</v>
      </c>
    </row>
    <row r="50" spans="1:21" ht="14.25" customHeight="1">
      <c r="A50" s="24" t="s">
        <v>51</v>
      </c>
      <c r="B50" s="24" t="s">
        <v>72</v>
      </c>
      <c r="C50" s="24">
        <v>1</v>
      </c>
      <c r="D50" s="89">
        <v>44339.707789351851</v>
      </c>
      <c r="E50" s="89">
        <v>44339.707835648151</v>
      </c>
      <c r="F50" s="24">
        <v>49</v>
      </c>
      <c r="G50" s="28"/>
      <c r="H50" s="28"/>
      <c r="I50" s="28"/>
      <c r="J50" s="28"/>
      <c r="K50" s="28"/>
      <c r="L50" s="28"/>
      <c r="M50" s="28"/>
      <c r="N50" s="28"/>
      <c r="Q50" s="24"/>
      <c r="R50" s="24"/>
      <c r="S50" s="24"/>
      <c r="T50" s="24"/>
      <c r="U50" s="24"/>
    </row>
    <row r="51" spans="1:21" ht="14.25" customHeight="1">
      <c r="A51" s="24" t="s">
        <v>73</v>
      </c>
      <c r="B51" s="24" t="s">
        <v>74</v>
      </c>
      <c r="C51" s="24">
        <v>1</v>
      </c>
      <c r="D51" s="89">
        <v>44339.708738425928</v>
      </c>
      <c r="E51" s="89">
        <v>44339.708993055552</v>
      </c>
      <c r="F51" s="24">
        <v>50</v>
      </c>
      <c r="G51" s="28"/>
      <c r="H51" s="28"/>
      <c r="I51" s="28"/>
      <c r="J51" s="28"/>
      <c r="K51" s="28"/>
      <c r="L51" s="28"/>
      <c r="M51" s="28"/>
      <c r="N51" s="28"/>
      <c r="Q51" s="24"/>
      <c r="R51" s="24"/>
      <c r="S51" s="24"/>
      <c r="T51" s="24"/>
      <c r="U51" s="24"/>
    </row>
    <row r="52" spans="1:21" ht="14.25" customHeight="1">
      <c r="A52" s="24" t="s">
        <v>73</v>
      </c>
      <c r="B52" s="24" t="s">
        <v>75</v>
      </c>
      <c r="C52" s="24">
        <v>1</v>
      </c>
      <c r="D52" s="89">
        <v>44339.709131944444</v>
      </c>
      <c r="E52" s="89">
        <v>44339.709317129629</v>
      </c>
      <c r="F52" s="24">
        <v>51</v>
      </c>
      <c r="G52" s="28"/>
      <c r="H52" s="28"/>
      <c r="I52" s="28"/>
      <c r="J52" s="28"/>
      <c r="K52" s="28"/>
      <c r="L52" s="28"/>
      <c r="M52" s="28"/>
      <c r="N52" s="28"/>
      <c r="Q52" s="24"/>
      <c r="R52" s="24"/>
      <c r="S52" s="24"/>
      <c r="T52" s="24"/>
      <c r="U52" s="24"/>
    </row>
    <row r="53" spans="1:21" ht="14.25" customHeight="1">
      <c r="A53" s="24"/>
      <c r="B53" s="24"/>
      <c r="C53" s="24"/>
      <c r="D53" s="24"/>
      <c r="E53" s="24"/>
      <c r="F53" s="24">
        <v>52</v>
      </c>
      <c r="G53" s="24"/>
      <c r="H53" s="24"/>
      <c r="I53" s="28"/>
      <c r="J53" s="28"/>
      <c r="K53" s="28"/>
      <c r="L53" s="28"/>
      <c r="M53" s="28"/>
      <c r="N53" s="28"/>
      <c r="Q53" s="24"/>
      <c r="R53" s="24"/>
      <c r="S53" s="24"/>
      <c r="T53" s="24"/>
      <c r="U53" s="24"/>
    </row>
    <row r="54" spans="1:21" ht="14.25" customHeight="1">
      <c r="A54" s="28" t="s">
        <v>71</v>
      </c>
      <c r="B54" s="88" t="s">
        <v>113</v>
      </c>
      <c r="D54" s="89">
        <v>44339.674953703703</v>
      </c>
      <c r="E54" s="89">
        <v>44339.67496527778</v>
      </c>
      <c r="F54" s="24">
        <v>53</v>
      </c>
      <c r="G54" s="24">
        <v>3575</v>
      </c>
      <c r="H54" s="24">
        <v>3625</v>
      </c>
      <c r="I54" s="28"/>
      <c r="J54" s="28"/>
      <c r="K54" s="28"/>
      <c r="L54" s="28"/>
      <c r="M54" s="28"/>
      <c r="N54" s="28"/>
      <c r="Q54" s="24"/>
      <c r="R54" s="24"/>
      <c r="S54" s="24"/>
      <c r="T54" s="24"/>
      <c r="U54" s="24"/>
    </row>
    <row r="55" spans="1:21" ht="14.25" customHeight="1">
      <c r="A55" s="28" t="s">
        <v>51</v>
      </c>
      <c r="B55" s="88" t="s">
        <v>113</v>
      </c>
      <c r="D55" s="89">
        <v>44339.604004629633</v>
      </c>
      <c r="E55" s="89">
        <v>44339.604016203702</v>
      </c>
      <c r="F55" s="24">
        <v>54</v>
      </c>
      <c r="G55" s="24">
        <v>5680</v>
      </c>
      <c r="H55" s="24">
        <v>5730</v>
      </c>
      <c r="I55" s="28"/>
      <c r="J55" s="28"/>
      <c r="K55" s="28"/>
      <c r="L55" s="28"/>
      <c r="M55" s="28"/>
      <c r="N55" s="28"/>
      <c r="Q55" s="24"/>
      <c r="R55" s="24"/>
      <c r="S55" s="24"/>
      <c r="T55" s="24"/>
      <c r="U55" s="24"/>
    </row>
    <row r="56" spans="1:21" ht="14.25" customHeight="1">
      <c r="A56" s="24" t="s">
        <v>51</v>
      </c>
      <c r="B56" s="24" t="s">
        <v>69</v>
      </c>
      <c r="C56" s="24">
        <v>1</v>
      </c>
      <c r="D56" s="91">
        <v>44339.632673611108</v>
      </c>
      <c r="E56" s="91">
        <v>44339.632824074077</v>
      </c>
      <c r="F56" s="28"/>
      <c r="G56" s="28"/>
      <c r="H56" s="28"/>
      <c r="I56" s="28"/>
      <c r="J56" s="28"/>
      <c r="K56" s="28"/>
      <c r="L56" s="28"/>
      <c r="M56" s="28"/>
      <c r="N56" s="28"/>
      <c r="Q56" s="24"/>
      <c r="R56" s="24"/>
      <c r="S56" s="24"/>
      <c r="T56" s="24"/>
      <c r="U56" s="24"/>
    </row>
    <row r="57" spans="1:21" ht="14.25" customHeight="1">
      <c r="A57" s="24" t="s">
        <v>51</v>
      </c>
      <c r="B57" s="24" t="s">
        <v>69</v>
      </c>
      <c r="C57" s="24">
        <v>2</v>
      </c>
      <c r="D57" s="91">
        <v>44339.633622685185</v>
      </c>
      <c r="E57" s="91">
        <v>44339.633761574078</v>
      </c>
      <c r="F57" s="28"/>
      <c r="G57" s="28"/>
      <c r="H57" s="28"/>
      <c r="I57" s="28"/>
      <c r="J57" s="28"/>
      <c r="K57" s="28"/>
      <c r="L57" s="28"/>
      <c r="M57" s="28"/>
      <c r="N57" s="28"/>
      <c r="Q57" s="24"/>
      <c r="R57" s="24"/>
      <c r="S57" s="24"/>
      <c r="T57" s="24"/>
      <c r="U57" s="24"/>
    </row>
    <row r="58" spans="1:21" ht="14.25" customHeight="1">
      <c r="A58" s="24" t="s">
        <v>51</v>
      </c>
      <c r="B58" s="24" t="s">
        <v>69</v>
      </c>
      <c r="C58" s="24">
        <v>3</v>
      </c>
      <c r="D58" s="91">
        <v>44339.634571759256</v>
      </c>
      <c r="E58" s="91">
        <v>44339.634687500002</v>
      </c>
      <c r="F58" s="28"/>
      <c r="G58" s="28"/>
      <c r="H58" s="28"/>
      <c r="I58" s="28"/>
      <c r="J58" s="28"/>
      <c r="K58" s="28"/>
      <c r="L58" s="28"/>
      <c r="M58" s="28"/>
      <c r="N58" s="28"/>
      <c r="Q58" s="24"/>
      <c r="R58" s="24"/>
      <c r="S58" s="24"/>
      <c r="T58" s="24"/>
      <c r="U58" s="24"/>
    </row>
    <row r="59" spans="1:21" ht="14.25" customHeight="1">
      <c r="A59" s="24" t="s">
        <v>51</v>
      </c>
      <c r="B59" s="24" t="s">
        <v>69</v>
      </c>
      <c r="C59" s="24">
        <v>4</v>
      </c>
      <c r="D59" s="91">
        <v>44339.635821759257</v>
      </c>
      <c r="E59" s="91">
        <v>44339.635937500003</v>
      </c>
      <c r="Q59" s="24"/>
      <c r="R59" s="24"/>
      <c r="S59" s="24"/>
      <c r="T59" s="24"/>
      <c r="U59" s="24"/>
    </row>
    <row r="60" spans="1:21" ht="14.25" customHeight="1">
      <c r="A60" s="24" t="s">
        <v>51</v>
      </c>
      <c r="B60" s="24" t="s">
        <v>69</v>
      </c>
      <c r="C60" s="24">
        <v>5</v>
      </c>
      <c r="D60" s="91">
        <v>44339.636956018519</v>
      </c>
      <c r="E60" s="91">
        <v>44339.637071759258</v>
      </c>
      <c r="Q60" s="24"/>
      <c r="R60" s="24"/>
      <c r="S60" s="24"/>
      <c r="T60" s="24"/>
      <c r="U60" s="24"/>
    </row>
    <row r="61" spans="1:21" ht="14.25" customHeight="1">
      <c r="A61" s="24" t="s">
        <v>51</v>
      </c>
      <c r="B61" s="24" t="s">
        <v>69</v>
      </c>
      <c r="C61" s="24">
        <v>6</v>
      </c>
      <c r="D61" s="91">
        <v>44339.638055555559</v>
      </c>
      <c r="E61" s="91">
        <v>44339.638171296298</v>
      </c>
      <c r="Q61" s="24"/>
      <c r="R61" s="24"/>
      <c r="S61" s="24"/>
      <c r="T61" s="24"/>
      <c r="U61" s="24"/>
    </row>
    <row r="62" spans="1:21" ht="14.25" customHeight="1">
      <c r="Q62" s="24"/>
      <c r="R62" s="24"/>
      <c r="S62" s="24"/>
      <c r="T62" s="24"/>
      <c r="U62" s="24"/>
    </row>
    <row r="63" spans="1:21" ht="14.25" customHeight="1">
      <c r="Q63" s="24"/>
      <c r="R63" s="24"/>
      <c r="S63" s="24"/>
      <c r="T63" s="24"/>
      <c r="U63" s="24"/>
    </row>
    <row r="64" spans="1:21" ht="14.25" customHeight="1">
      <c r="Q64" s="24"/>
      <c r="R64" s="24"/>
      <c r="S64" s="24"/>
      <c r="T64" s="24"/>
      <c r="U64" s="24"/>
    </row>
    <row r="65" spans="17:21" ht="14.25" customHeight="1">
      <c r="Q65" s="24"/>
      <c r="R65" s="24"/>
      <c r="S65" s="24"/>
      <c r="T65" s="24"/>
      <c r="U65" s="24"/>
    </row>
    <row r="66" spans="17:21" ht="14.25" customHeight="1">
      <c r="Q66" s="24"/>
      <c r="R66" s="24"/>
      <c r="S66" s="24"/>
      <c r="T66" s="24"/>
      <c r="U66" s="24"/>
    </row>
    <row r="67" spans="17:21" ht="14.25" customHeight="1">
      <c r="Q67" s="24"/>
      <c r="R67" s="24"/>
      <c r="S67" s="24"/>
      <c r="T67" s="24"/>
      <c r="U67" s="24"/>
    </row>
    <row r="68" spans="17:21" ht="14.25" customHeight="1">
      <c r="Q68" s="24"/>
      <c r="R68" s="24"/>
      <c r="S68" s="24"/>
      <c r="T68" s="24"/>
      <c r="U68" s="24"/>
    </row>
    <row r="69" spans="17:21" ht="14.25" customHeight="1">
      <c r="Q69" s="24"/>
      <c r="R69" s="24"/>
      <c r="S69" s="24"/>
      <c r="T69" s="24"/>
      <c r="U69" s="24"/>
    </row>
    <row r="70" spans="17:21" ht="14.25" customHeight="1">
      <c r="Q70" s="24"/>
      <c r="R70" s="24"/>
      <c r="S70" s="24"/>
      <c r="T70" s="24"/>
      <c r="U70" s="24"/>
    </row>
    <row r="71" spans="17:21" ht="14.25" customHeight="1">
      <c r="Q71" s="24"/>
      <c r="R71" s="24"/>
      <c r="S71" s="24"/>
      <c r="T71" s="24"/>
      <c r="U71" s="24"/>
    </row>
    <row r="72" spans="17:21" ht="14.25" customHeight="1">
      <c r="Q72" s="24"/>
      <c r="R72" s="24"/>
      <c r="S72" s="24"/>
      <c r="T72" s="24"/>
      <c r="U72" s="24"/>
    </row>
    <row r="73" spans="17:21" ht="14.25" customHeight="1">
      <c r="Q73" s="24"/>
      <c r="R73" s="24"/>
      <c r="S73" s="24"/>
      <c r="T73" s="24"/>
      <c r="U73" s="24"/>
    </row>
    <row r="74" spans="17:21" ht="14.25" customHeight="1">
      <c r="Q74" s="24"/>
      <c r="R74" s="24"/>
      <c r="S74" s="24"/>
      <c r="T74" s="24"/>
      <c r="U74" s="24"/>
    </row>
    <row r="75" spans="17:21" ht="14.25" customHeight="1">
      <c r="Q75" s="24"/>
      <c r="R75" s="24"/>
      <c r="S75" s="24"/>
      <c r="T75" s="24"/>
      <c r="U75" s="24"/>
    </row>
    <row r="76" spans="17:21" ht="14.25" customHeight="1">
      <c r="Q76" s="24"/>
      <c r="R76" s="24"/>
      <c r="S76" s="24"/>
      <c r="T76" s="24"/>
      <c r="U76" s="24"/>
    </row>
    <row r="77" spans="17:21" ht="14.25" customHeight="1">
      <c r="Q77" s="24"/>
      <c r="R77" s="24"/>
      <c r="S77" s="24"/>
      <c r="T77" s="24"/>
      <c r="U77" s="24"/>
    </row>
    <row r="78" spans="17:21" ht="14.25" customHeight="1">
      <c r="Q78" s="24"/>
      <c r="R78" s="24"/>
      <c r="S78" s="24"/>
      <c r="T78" s="24"/>
      <c r="U78" s="24"/>
    </row>
    <row r="79" spans="17:21" ht="14.25" customHeight="1">
      <c r="Q79" s="24"/>
      <c r="R79" s="24"/>
      <c r="S79" s="24"/>
      <c r="T79" s="24"/>
      <c r="U79" s="24"/>
    </row>
    <row r="80" spans="17:21" ht="14.25" customHeight="1">
      <c r="Q80" s="24"/>
      <c r="R80" s="24"/>
      <c r="S80" s="24"/>
      <c r="T80" s="24"/>
      <c r="U80" s="24"/>
    </row>
    <row r="81" spans="17:21" ht="14.25" customHeight="1">
      <c r="Q81" s="24"/>
      <c r="R81" s="24"/>
      <c r="S81" s="24"/>
      <c r="T81" s="24"/>
      <c r="U81" s="24"/>
    </row>
    <row r="82" spans="17:21" ht="14.25" customHeight="1">
      <c r="Q82" s="24"/>
      <c r="R82" s="24"/>
      <c r="S82" s="24"/>
      <c r="T82" s="24"/>
      <c r="U82" s="24"/>
    </row>
    <row r="83" spans="17:21" ht="14.25" customHeight="1">
      <c r="Q83" s="24"/>
      <c r="R83" s="24"/>
      <c r="S83" s="24"/>
      <c r="T83" s="24"/>
      <c r="U83" s="24"/>
    </row>
    <row r="84" spans="17:21" ht="14.25" customHeight="1">
      <c r="Q84" s="24"/>
      <c r="R84" s="24"/>
      <c r="S84" s="24"/>
      <c r="T84" s="24"/>
      <c r="U84" s="24"/>
    </row>
    <row r="85" spans="17:21" ht="14.25" customHeight="1">
      <c r="Q85" s="24"/>
      <c r="R85" s="24"/>
      <c r="S85" s="24"/>
      <c r="T85" s="24"/>
      <c r="U85" s="24"/>
    </row>
    <row r="86" spans="17:21" ht="14.25" customHeight="1">
      <c r="Q86" s="24"/>
      <c r="R86" s="24"/>
      <c r="S86" s="24"/>
      <c r="T86" s="24"/>
      <c r="U86" s="24"/>
    </row>
    <row r="87" spans="17:21" ht="14.25" customHeight="1">
      <c r="Q87" s="24"/>
      <c r="R87" s="24"/>
      <c r="S87" s="24"/>
      <c r="T87" s="24"/>
      <c r="U87" s="24"/>
    </row>
    <row r="88" spans="17:21" ht="14.25" customHeight="1">
      <c r="Q88" s="24"/>
      <c r="R88" s="24"/>
      <c r="S88" s="24"/>
      <c r="T88" s="24"/>
      <c r="U88" s="24"/>
    </row>
    <row r="89" spans="17:21" ht="14.25" customHeight="1">
      <c r="Q89" s="24"/>
      <c r="R89" s="24"/>
      <c r="S89" s="24"/>
      <c r="T89" s="24"/>
      <c r="U89" s="24"/>
    </row>
    <row r="90" spans="17:21" ht="14.25" customHeight="1">
      <c r="Q90" s="24"/>
      <c r="R90" s="24"/>
      <c r="S90" s="24"/>
      <c r="T90" s="24"/>
      <c r="U90" s="24"/>
    </row>
    <row r="91" spans="17:21" ht="14.25" customHeight="1">
      <c r="Q91" s="24"/>
      <c r="R91" s="24"/>
      <c r="S91" s="24"/>
      <c r="T91" s="24"/>
      <c r="U91" s="24"/>
    </row>
    <row r="92" spans="17:21" ht="14.25" customHeight="1">
      <c r="Q92" s="24"/>
      <c r="R92" s="24"/>
      <c r="S92" s="24"/>
      <c r="T92" s="24"/>
      <c r="U92" s="24"/>
    </row>
    <row r="93" spans="17:21" ht="14.25" customHeight="1">
      <c r="Q93" s="24"/>
      <c r="R93" s="24"/>
      <c r="S93" s="24"/>
      <c r="T93" s="24"/>
      <c r="U93" s="24"/>
    </row>
    <row r="94" spans="17:21" ht="14.25" customHeight="1">
      <c r="Q94" s="24"/>
      <c r="R94" s="24"/>
      <c r="S94" s="24"/>
      <c r="T94" s="24"/>
      <c r="U94" s="24"/>
    </row>
    <row r="95" spans="17:21" ht="14.25" customHeight="1">
      <c r="Q95" s="24"/>
      <c r="R95" s="24"/>
      <c r="S95" s="24"/>
      <c r="T95" s="24"/>
      <c r="U95" s="24"/>
    </row>
    <row r="96" spans="17:21" ht="14.25" customHeight="1">
      <c r="Q96" s="24"/>
      <c r="R96" s="24"/>
      <c r="S96" s="24"/>
      <c r="T96" s="24"/>
      <c r="U96" s="24"/>
    </row>
    <row r="97" spans="17:21" ht="14.25" customHeight="1">
      <c r="Q97" s="24"/>
      <c r="R97" s="24"/>
      <c r="S97" s="24"/>
      <c r="T97" s="24"/>
      <c r="U97" s="24"/>
    </row>
    <row r="98" spans="17:21" ht="14.25" customHeight="1">
      <c r="Q98" s="24"/>
      <c r="R98" s="24"/>
      <c r="S98" s="24"/>
      <c r="T98" s="24"/>
      <c r="U98" s="24"/>
    </row>
    <row r="99" spans="17:21" ht="14.25" customHeight="1">
      <c r="Q99" s="24"/>
      <c r="R99" s="24"/>
      <c r="S99" s="24"/>
      <c r="T99" s="24"/>
      <c r="U99" s="24"/>
    </row>
    <row r="100" spans="17:21" ht="14.25" customHeight="1">
      <c r="Q100" s="24"/>
      <c r="R100" s="24"/>
      <c r="S100" s="24"/>
      <c r="T100" s="24"/>
      <c r="U100" s="24"/>
    </row>
    <row r="101" spans="17:21" ht="14.25" customHeight="1">
      <c r="Q101" s="24"/>
      <c r="R101" s="24"/>
      <c r="S101" s="24"/>
      <c r="T101" s="24"/>
      <c r="U101" s="24"/>
    </row>
    <row r="102" spans="17:21" ht="14.25" customHeight="1">
      <c r="Q102" s="24"/>
      <c r="R102" s="24"/>
      <c r="S102" s="24"/>
      <c r="T102" s="24"/>
      <c r="U102" s="24"/>
    </row>
    <row r="103" spans="17:21" ht="14.25" customHeight="1">
      <c r="Q103" s="24"/>
      <c r="R103" s="24"/>
      <c r="S103" s="24"/>
      <c r="T103" s="24"/>
      <c r="U103" s="24"/>
    </row>
    <row r="104" spans="17:21" ht="14.25" customHeight="1">
      <c r="Q104" s="24"/>
      <c r="R104" s="24"/>
      <c r="S104" s="24"/>
      <c r="T104" s="24"/>
      <c r="U104" s="24"/>
    </row>
    <row r="105" spans="17:21" ht="14.25" customHeight="1">
      <c r="Q105" s="24"/>
      <c r="R105" s="24"/>
      <c r="S105" s="24"/>
      <c r="T105" s="24"/>
      <c r="U105" s="24"/>
    </row>
    <row r="106" spans="17:21" ht="14.25" customHeight="1">
      <c r="Q106" s="24"/>
      <c r="R106" s="24"/>
      <c r="S106" s="24"/>
      <c r="T106" s="24"/>
      <c r="U106" s="24"/>
    </row>
    <row r="107" spans="17:21" ht="14.25" customHeight="1">
      <c r="Q107" s="24"/>
      <c r="R107" s="24"/>
      <c r="S107" s="24"/>
      <c r="T107" s="24"/>
      <c r="U107" s="24"/>
    </row>
    <row r="108" spans="17:21" ht="14.25" customHeight="1">
      <c r="Q108" s="24"/>
      <c r="R108" s="24"/>
      <c r="S108" s="24"/>
      <c r="T108" s="24"/>
      <c r="U108" s="24"/>
    </row>
    <row r="109" spans="17:21" ht="14.25" customHeight="1">
      <c r="Q109" s="24"/>
      <c r="R109" s="24"/>
      <c r="S109" s="24"/>
      <c r="T109" s="24"/>
      <c r="U109" s="24"/>
    </row>
    <row r="110" spans="17:21" ht="14.25" customHeight="1">
      <c r="Q110" s="24"/>
      <c r="R110" s="24"/>
      <c r="S110" s="24"/>
      <c r="T110" s="24"/>
      <c r="U110" s="24"/>
    </row>
    <row r="111" spans="17:21" ht="14.25" customHeight="1">
      <c r="Q111" s="24"/>
      <c r="R111" s="24"/>
      <c r="S111" s="24"/>
      <c r="T111" s="24"/>
      <c r="U111" s="24"/>
    </row>
    <row r="112" spans="17:21" ht="14.25" customHeight="1">
      <c r="Q112" s="24"/>
      <c r="R112" s="24"/>
      <c r="S112" s="24"/>
      <c r="T112" s="24"/>
      <c r="U112" s="24"/>
    </row>
    <row r="113" spans="17:21" ht="14.25" customHeight="1">
      <c r="Q113" s="24"/>
      <c r="R113" s="24"/>
      <c r="S113" s="24"/>
      <c r="T113" s="24"/>
      <c r="U113" s="24"/>
    </row>
    <row r="114" spans="17:21" ht="14.25" customHeight="1">
      <c r="Q114" s="24"/>
      <c r="R114" s="24"/>
      <c r="S114" s="24"/>
      <c r="T114" s="24"/>
      <c r="U114" s="24"/>
    </row>
    <row r="115" spans="17:21" ht="14.25" customHeight="1">
      <c r="Q115" s="24"/>
      <c r="R115" s="24"/>
      <c r="S115" s="24"/>
      <c r="T115" s="24"/>
      <c r="U115" s="24"/>
    </row>
    <row r="116" spans="17:21" ht="14.25" customHeight="1">
      <c r="Q116" s="24"/>
      <c r="R116" s="24"/>
      <c r="S116" s="24"/>
      <c r="T116" s="24"/>
      <c r="U116" s="24"/>
    </row>
    <row r="117" spans="17:21" ht="14.25" customHeight="1">
      <c r="Q117" s="24"/>
      <c r="R117" s="24"/>
      <c r="S117" s="24"/>
      <c r="T117" s="24"/>
      <c r="U117" s="24"/>
    </row>
    <row r="118" spans="17:21" ht="14.25" customHeight="1">
      <c r="Q118" s="24"/>
      <c r="R118" s="24"/>
      <c r="S118" s="24"/>
      <c r="T118" s="24"/>
      <c r="U118" s="24"/>
    </row>
    <row r="119" spans="17:21" ht="14.25" customHeight="1">
      <c r="Q119" s="24"/>
      <c r="R119" s="24"/>
      <c r="S119" s="24"/>
      <c r="T119" s="24"/>
      <c r="U119" s="24"/>
    </row>
    <row r="120" spans="17:21" ht="14.25" customHeight="1">
      <c r="Q120" s="24"/>
      <c r="R120" s="24"/>
      <c r="S120" s="24"/>
      <c r="T120" s="24"/>
      <c r="U120" s="24"/>
    </row>
    <row r="121" spans="17:21" ht="14.25" customHeight="1">
      <c r="Q121" s="24"/>
      <c r="R121" s="24"/>
      <c r="S121" s="24"/>
      <c r="T121" s="24"/>
      <c r="U121" s="24"/>
    </row>
    <row r="122" spans="17:21" ht="14.25" customHeight="1">
      <c r="Q122" s="24"/>
      <c r="R122" s="24"/>
      <c r="S122" s="24"/>
      <c r="T122" s="24"/>
      <c r="U122" s="24"/>
    </row>
    <row r="123" spans="17:21" ht="14.25" customHeight="1">
      <c r="Q123" s="24"/>
      <c r="R123" s="24"/>
      <c r="S123" s="24"/>
      <c r="T123" s="24"/>
      <c r="U123" s="24"/>
    </row>
    <row r="124" spans="17:21" ht="14.25" customHeight="1">
      <c r="Q124" s="24"/>
      <c r="R124" s="24"/>
      <c r="S124" s="24"/>
      <c r="T124" s="24"/>
      <c r="U124" s="24"/>
    </row>
    <row r="125" spans="17:21" ht="14.25" customHeight="1">
      <c r="Q125" s="24"/>
      <c r="R125" s="24"/>
      <c r="S125" s="24"/>
      <c r="T125" s="24"/>
      <c r="U125" s="24"/>
    </row>
    <row r="126" spans="17:21" ht="14.25" customHeight="1">
      <c r="Q126" s="24"/>
      <c r="R126" s="24"/>
      <c r="S126" s="24"/>
      <c r="T126" s="24"/>
      <c r="U126" s="24"/>
    </row>
    <row r="127" spans="17:21" ht="14.25" customHeight="1">
      <c r="Q127" s="24"/>
      <c r="R127" s="24"/>
      <c r="S127" s="24"/>
      <c r="T127" s="24"/>
      <c r="U127" s="24"/>
    </row>
    <row r="128" spans="17:21" ht="14.25" customHeight="1">
      <c r="Q128" s="24"/>
      <c r="R128" s="24"/>
      <c r="S128" s="24"/>
      <c r="T128" s="24"/>
      <c r="U128" s="24"/>
    </row>
    <row r="129" spans="17:21" ht="14.25" customHeight="1">
      <c r="Q129" s="24"/>
      <c r="R129" s="24"/>
      <c r="S129" s="24"/>
      <c r="T129" s="24"/>
      <c r="U129" s="24"/>
    </row>
    <row r="130" spans="17:21" ht="14.25" customHeight="1">
      <c r="Q130" s="24"/>
      <c r="R130" s="24"/>
      <c r="S130" s="24"/>
      <c r="T130" s="24"/>
      <c r="U130" s="24"/>
    </row>
    <row r="131" spans="17:21" ht="14.25" customHeight="1">
      <c r="Q131" s="24"/>
      <c r="R131" s="24"/>
      <c r="S131" s="24"/>
      <c r="T131" s="24"/>
      <c r="U131" s="24"/>
    </row>
    <row r="132" spans="17:21" ht="14.25" customHeight="1">
      <c r="Q132" s="24"/>
      <c r="R132" s="24"/>
      <c r="S132" s="24"/>
      <c r="T132" s="24"/>
      <c r="U132" s="24"/>
    </row>
    <row r="133" spans="17:21" ht="14.25" customHeight="1">
      <c r="Q133" s="24"/>
      <c r="R133" s="24"/>
      <c r="S133" s="24"/>
      <c r="T133" s="24"/>
      <c r="U133" s="24"/>
    </row>
    <row r="134" spans="17:21" ht="14.25" customHeight="1">
      <c r="Q134" s="24"/>
      <c r="R134" s="24"/>
      <c r="S134" s="24"/>
      <c r="T134" s="24"/>
      <c r="U134" s="24"/>
    </row>
    <row r="135" spans="17:21" ht="14.25" customHeight="1">
      <c r="Q135" s="24"/>
      <c r="R135" s="24"/>
      <c r="S135" s="24"/>
      <c r="T135" s="24"/>
      <c r="U135" s="24"/>
    </row>
    <row r="136" spans="17:21" ht="14.25" customHeight="1">
      <c r="Q136" s="24"/>
      <c r="R136" s="24"/>
      <c r="S136" s="24"/>
      <c r="T136" s="24"/>
      <c r="U136" s="24"/>
    </row>
    <row r="137" spans="17:21" ht="14.25" customHeight="1">
      <c r="Q137" s="24"/>
      <c r="R137" s="24"/>
      <c r="S137" s="24"/>
      <c r="T137" s="24"/>
      <c r="U137" s="24"/>
    </row>
    <row r="138" spans="17:21" ht="14.25" customHeight="1">
      <c r="Q138" s="24"/>
      <c r="R138" s="24"/>
      <c r="S138" s="24"/>
      <c r="T138" s="24"/>
      <c r="U138" s="24"/>
    </row>
    <row r="139" spans="17:21" ht="14.25" customHeight="1">
      <c r="Q139" s="24"/>
      <c r="R139" s="24"/>
      <c r="S139" s="24"/>
      <c r="T139" s="24"/>
      <c r="U139" s="24"/>
    </row>
    <row r="140" spans="17:21" ht="14.25" customHeight="1">
      <c r="Q140" s="24"/>
      <c r="R140" s="24"/>
      <c r="S140" s="24"/>
      <c r="T140" s="24"/>
      <c r="U140" s="24"/>
    </row>
    <row r="141" spans="17:21" ht="14.25" customHeight="1">
      <c r="Q141" s="24"/>
      <c r="R141" s="24"/>
      <c r="S141" s="24"/>
      <c r="T141" s="24"/>
      <c r="U141" s="24"/>
    </row>
    <row r="142" spans="17:21" ht="14.25" customHeight="1">
      <c r="Q142" s="24"/>
      <c r="R142" s="24"/>
      <c r="S142" s="24"/>
      <c r="T142" s="24"/>
      <c r="U142" s="24"/>
    </row>
    <row r="143" spans="17:21" ht="14.25" customHeight="1">
      <c r="Q143" s="24"/>
      <c r="R143" s="24"/>
      <c r="S143" s="24"/>
      <c r="T143" s="24"/>
      <c r="U143" s="24"/>
    </row>
    <row r="144" spans="17:21" ht="14.25" customHeight="1">
      <c r="Q144" s="24"/>
      <c r="R144" s="24"/>
      <c r="S144" s="24"/>
      <c r="T144" s="24"/>
      <c r="U144" s="24"/>
    </row>
    <row r="145" spans="17:21" ht="14.25" customHeight="1">
      <c r="Q145" s="24"/>
      <c r="R145" s="24"/>
      <c r="S145" s="24"/>
      <c r="T145" s="24"/>
      <c r="U145" s="24"/>
    </row>
    <row r="146" spans="17:21" ht="14.25" customHeight="1">
      <c r="Q146" s="24"/>
      <c r="R146" s="24"/>
      <c r="S146" s="24"/>
      <c r="T146" s="24"/>
      <c r="U146" s="24"/>
    </row>
    <row r="147" spans="17:21" ht="14.25" customHeight="1">
      <c r="Q147" s="24"/>
      <c r="R147" s="24"/>
      <c r="S147" s="24"/>
      <c r="T147" s="24"/>
      <c r="U147" s="24"/>
    </row>
    <row r="148" spans="17:21" ht="14.25" customHeight="1">
      <c r="Q148" s="24"/>
      <c r="R148" s="24"/>
      <c r="S148" s="24"/>
      <c r="T148" s="24"/>
      <c r="U148" s="24"/>
    </row>
    <row r="149" spans="17:21" ht="14.25" customHeight="1">
      <c r="Q149" s="24"/>
      <c r="R149" s="24"/>
      <c r="S149" s="24"/>
      <c r="T149" s="24"/>
      <c r="U149" s="24"/>
    </row>
    <row r="150" spans="17:21" ht="14.25" customHeight="1">
      <c r="Q150" s="24"/>
      <c r="R150" s="24"/>
      <c r="S150" s="24"/>
      <c r="T150" s="24"/>
      <c r="U150" s="24"/>
    </row>
    <row r="151" spans="17:21" ht="14.25" customHeight="1">
      <c r="Q151" s="24"/>
      <c r="R151" s="24"/>
      <c r="S151" s="24"/>
      <c r="T151" s="24"/>
      <c r="U151" s="24"/>
    </row>
    <row r="152" spans="17:21" ht="14.25" customHeight="1">
      <c r="Q152" s="24"/>
      <c r="R152" s="24"/>
      <c r="S152" s="24"/>
      <c r="T152" s="24"/>
      <c r="U152" s="24"/>
    </row>
    <row r="153" spans="17:21" ht="14.25" customHeight="1">
      <c r="Q153" s="24"/>
      <c r="R153" s="24"/>
      <c r="S153" s="24"/>
      <c r="T153" s="24"/>
      <c r="U153" s="24"/>
    </row>
    <row r="154" spans="17:21" ht="14.25" customHeight="1">
      <c r="Q154" s="24"/>
      <c r="R154" s="24"/>
      <c r="S154" s="24"/>
      <c r="T154" s="24"/>
      <c r="U154" s="24"/>
    </row>
    <row r="155" spans="17:21" ht="14.25" customHeight="1">
      <c r="Q155" s="24"/>
      <c r="R155" s="24"/>
      <c r="S155" s="24"/>
      <c r="T155" s="24"/>
      <c r="U155" s="24"/>
    </row>
    <row r="156" spans="17:21" ht="14.25" customHeight="1">
      <c r="Q156" s="24"/>
      <c r="R156" s="24"/>
      <c r="S156" s="24"/>
      <c r="T156" s="24"/>
      <c r="U156" s="24"/>
    </row>
    <row r="157" spans="17:21" ht="14.25" customHeight="1">
      <c r="Q157" s="24"/>
      <c r="R157" s="24"/>
      <c r="S157" s="24"/>
      <c r="T157" s="24"/>
      <c r="U157" s="24"/>
    </row>
    <row r="158" spans="17:21" ht="14.25" customHeight="1">
      <c r="Q158" s="24"/>
      <c r="R158" s="24"/>
      <c r="S158" s="24"/>
      <c r="T158" s="24"/>
      <c r="U158" s="24"/>
    </row>
    <row r="159" spans="17:21" ht="14.25" customHeight="1">
      <c r="Q159" s="24"/>
      <c r="R159" s="24"/>
      <c r="S159" s="24"/>
      <c r="T159" s="24"/>
      <c r="U159" s="24"/>
    </row>
    <row r="160" spans="17:21" ht="14.25" customHeight="1">
      <c r="Q160" s="24"/>
      <c r="R160" s="24"/>
      <c r="S160" s="24"/>
      <c r="T160" s="24"/>
      <c r="U160" s="24"/>
    </row>
    <row r="161" spans="17:21" ht="14.25" customHeight="1">
      <c r="Q161" s="24"/>
      <c r="R161" s="24"/>
      <c r="S161" s="24"/>
      <c r="T161" s="24"/>
      <c r="U161" s="24"/>
    </row>
    <row r="162" spans="17:21" ht="14.25" customHeight="1">
      <c r="Q162" s="24"/>
      <c r="R162" s="24"/>
      <c r="S162" s="24"/>
      <c r="T162" s="24"/>
      <c r="U162" s="24"/>
    </row>
    <row r="163" spans="17:21" ht="14.25" customHeight="1">
      <c r="Q163" s="24"/>
      <c r="R163" s="24"/>
      <c r="S163" s="24"/>
      <c r="T163" s="24"/>
      <c r="U163" s="24"/>
    </row>
    <row r="164" spans="17:21" ht="14.25" customHeight="1">
      <c r="Q164" s="24"/>
      <c r="R164" s="24"/>
      <c r="S164" s="24"/>
      <c r="T164" s="24"/>
      <c r="U164" s="24"/>
    </row>
    <row r="165" spans="17:21" ht="14.25" customHeight="1">
      <c r="Q165" s="24"/>
      <c r="R165" s="24"/>
      <c r="S165" s="24"/>
      <c r="T165" s="24"/>
      <c r="U165" s="24"/>
    </row>
    <row r="166" spans="17:21" ht="14.25" customHeight="1">
      <c r="Q166" s="24"/>
      <c r="R166" s="24"/>
      <c r="S166" s="24"/>
      <c r="T166" s="24"/>
      <c r="U166" s="24"/>
    </row>
    <row r="167" spans="17:21" ht="14.25" customHeight="1">
      <c r="Q167" s="24"/>
      <c r="R167" s="24"/>
      <c r="S167" s="24"/>
      <c r="T167" s="24"/>
      <c r="U167" s="24"/>
    </row>
    <row r="168" spans="17:21" ht="14.25" customHeight="1">
      <c r="Q168" s="24"/>
      <c r="R168" s="24"/>
      <c r="S168" s="24"/>
      <c r="T168" s="24"/>
      <c r="U168" s="24"/>
    </row>
    <row r="169" spans="17:21" ht="14.25" customHeight="1">
      <c r="Q169" s="24"/>
      <c r="R169" s="24"/>
      <c r="S169" s="24"/>
      <c r="T169" s="24"/>
      <c r="U169" s="24"/>
    </row>
    <row r="170" spans="17:21" ht="14.25" customHeight="1">
      <c r="Q170" s="24"/>
      <c r="R170" s="24"/>
      <c r="S170" s="24"/>
      <c r="T170" s="24"/>
      <c r="U170" s="24"/>
    </row>
    <row r="171" spans="17:21" ht="14.25" customHeight="1">
      <c r="Q171" s="24"/>
      <c r="R171" s="24"/>
      <c r="S171" s="24"/>
      <c r="T171" s="24"/>
      <c r="U171" s="24"/>
    </row>
    <row r="172" spans="17:21" ht="14.25" customHeight="1">
      <c r="Q172" s="24"/>
      <c r="R172" s="24"/>
      <c r="S172" s="24"/>
      <c r="T172" s="24"/>
      <c r="U172" s="24"/>
    </row>
    <row r="173" spans="17:21" ht="14.25" customHeight="1">
      <c r="Q173" s="24"/>
      <c r="R173" s="24"/>
      <c r="S173" s="24"/>
      <c r="T173" s="24"/>
      <c r="U173" s="24"/>
    </row>
    <row r="174" spans="17:21" ht="14.25" customHeight="1">
      <c r="Q174" s="24"/>
      <c r="R174" s="24"/>
      <c r="S174" s="24"/>
      <c r="T174" s="24"/>
      <c r="U174" s="24"/>
    </row>
    <row r="175" spans="17:21" ht="14.25" customHeight="1">
      <c r="Q175" s="24"/>
      <c r="R175" s="24"/>
      <c r="S175" s="24"/>
      <c r="T175" s="24"/>
      <c r="U175" s="24"/>
    </row>
    <row r="176" spans="17:21" ht="14.25" customHeight="1">
      <c r="Q176" s="24"/>
      <c r="R176" s="24"/>
      <c r="S176" s="24"/>
      <c r="T176" s="24"/>
      <c r="U176" s="24"/>
    </row>
    <row r="177" spans="17:21" ht="14.25" customHeight="1">
      <c r="Q177" s="24"/>
      <c r="R177" s="24"/>
      <c r="S177" s="24"/>
      <c r="T177" s="24"/>
      <c r="U177" s="24"/>
    </row>
    <row r="178" spans="17:21" ht="14.25" customHeight="1">
      <c r="Q178" s="24"/>
      <c r="R178" s="24"/>
      <c r="S178" s="24"/>
      <c r="T178" s="24"/>
      <c r="U178" s="24"/>
    </row>
    <row r="179" spans="17:21" ht="14.25" customHeight="1">
      <c r="Q179" s="24"/>
      <c r="R179" s="24"/>
      <c r="S179" s="24"/>
      <c r="T179" s="24"/>
      <c r="U179" s="24"/>
    </row>
    <row r="180" spans="17:21" ht="14.25" customHeight="1">
      <c r="Q180" s="24"/>
      <c r="R180" s="24"/>
      <c r="S180" s="24"/>
      <c r="T180" s="24"/>
      <c r="U180" s="24"/>
    </row>
    <row r="181" spans="17:21" ht="14.25" customHeight="1">
      <c r="Q181" s="24"/>
      <c r="R181" s="24"/>
      <c r="S181" s="24"/>
      <c r="T181" s="24"/>
      <c r="U181" s="24"/>
    </row>
    <row r="182" spans="17:21" ht="14.25" customHeight="1">
      <c r="Q182" s="24"/>
      <c r="R182" s="24"/>
      <c r="S182" s="24"/>
      <c r="T182" s="24"/>
      <c r="U182" s="24"/>
    </row>
    <row r="183" spans="17:21" ht="14.25" customHeight="1">
      <c r="Q183" s="24"/>
      <c r="R183" s="24"/>
      <c r="S183" s="24"/>
      <c r="T183" s="24"/>
      <c r="U183" s="24"/>
    </row>
    <row r="184" spans="17:21" ht="14.25" customHeight="1">
      <c r="Q184" s="24"/>
      <c r="R184" s="24"/>
      <c r="S184" s="24"/>
      <c r="T184" s="24"/>
      <c r="U184" s="24"/>
    </row>
    <row r="185" spans="17:21" ht="14.25" customHeight="1">
      <c r="Q185" s="24"/>
      <c r="R185" s="24"/>
      <c r="S185" s="24"/>
      <c r="T185" s="24"/>
      <c r="U185" s="24"/>
    </row>
    <row r="186" spans="17:21" ht="14.25" customHeight="1">
      <c r="Q186" s="24"/>
      <c r="R186" s="24"/>
      <c r="S186" s="24"/>
      <c r="T186" s="24"/>
      <c r="U186" s="24"/>
    </row>
    <row r="187" spans="17:21" ht="14.25" customHeight="1">
      <c r="Q187" s="24"/>
      <c r="R187" s="24"/>
      <c r="S187" s="24"/>
      <c r="T187" s="24"/>
      <c r="U187" s="24"/>
    </row>
    <row r="188" spans="17:21" ht="14.25" customHeight="1">
      <c r="Q188" s="24"/>
      <c r="R188" s="24"/>
      <c r="S188" s="24"/>
      <c r="T188" s="24"/>
      <c r="U188" s="24"/>
    </row>
    <row r="189" spans="17:21" ht="14.25" customHeight="1">
      <c r="Q189" s="24"/>
      <c r="R189" s="24"/>
      <c r="S189" s="24"/>
      <c r="T189" s="24"/>
      <c r="U189" s="24"/>
    </row>
    <row r="190" spans="17:21" ht="14.25" customHeight="1">
      <c r="Q190" s="24"/>
      <c r="R190" s="24"/>
      <c r="S190" s="24"/>
      <c r="T190" s="24"/>
      <c r="U190" s="24"/>
    </row>
    <row r="191" spans="17:21" ht="14.25" customHeight="1">
      <c r="Q191" s="24"/>
      <c r="R191" s="24"/>
      <c r="S191" s="24"/>
      <c r="T191" s="24"/>
      <c r="U191" s="24"/>
    </row>
    <row r="192" spans="17:21" ht="14.25" customHeight="1">
      <c r="Q192" s="24"/>
      <c r="R192" s="24"/>
      <c r="S192" s="24"/>
      <c r="T192" s="24"/>
      <c r="U192" s="24"/>
    </row>
    <row r="193" spans="17:21" ht="14.25" customHeight="1">
      <c r="Q193" s="24"/>
      <c r="R193" s="24"/>
      <c r="S193" s="24"/>
      <c r="T193" s="24"/>
      <c r="U193" s="24"/>
    </row>
    <row r="194" spans="17:21" ht="14.25" customHeight="1">
      <c r="Q194" s="24"/>
      <c r="R194" s="24"/>
      <c r="S194" s="24"/>
      <c r="T194" s="24"/>
      <c r="U194" s="24"/>
    </row>
    <row r="195" spans="17:21" ht="14.25" customHeight="1">
      <c r="Q195" s="24"/>
      <c r="R195" s="24"/>
      <c r="S195" s="24"/>
      <c r="T195" s="24"/>
      <c r="U195" s="24"/>
    </row>
    <row r="196" spans="17:21" ht="14.25" customHeight="1">
      <c r="Q196" s="24"/>
      <c r="R196" s="24"/>
      <c r="S196" s="24"/>
      <c r="T196" s="24"/>
      <c r="U196" s="24"/>
    </row>
    <row r="197" spans="17:21" ht="14.25" customHeight="1">
      <c r="Q197" s="24"/>
      <c r="R197" s="24"/>
      <c r="S197" s="24"/>
      <c r="T197" s="24"/>
      <c r="U197" s="24"/>
    </row>
    <row r="198" spans="17:21" ht="14.25" customHeight="1">
      <c r="Q198" s="24"/>
      <c r="R198" s="24"/>
      <c r="S198" s="24"/>
      <c r="T198" s="24"/>
      <c r="U198" s="24"/>
    </row>
    <row r="199" spans="17:21" ht="14.25" customHeight="1">
      <c r="Q199" s="24"/>
      <c r="R199" s="24"/>
      <c r="S199" s="24"/>
      <c r="T199" s="24"/>
      <c r="U199" s="24"/>
    </row>
    <row r="200" spans="17:21" ht="14.25" customHeight="1">
      <c r="Q200" s="24"/>
      <c r="R200" s="24"/>
      <c r="S200" s="24"/>
      <c r="T200" s="24"/>
      <c r="U200" s="24"/>
    </row>
    <row r="201" spans="17:21" ht="14.25" customHeight="1">
      <c r="Q201" s="24"/>
      <c r="R201" s="24"/>
      <c r="S201" s="24"/>
      <c r="T201" s="24"/>
      <c r="U201" s="24"/>
    </row>
    <row r="202" spans="17:21" ht="14.25" customHeight="1">
      <c r="Q202" s="24"/>
      <c r="R202" s="24"/>
      <c r="S202" s="24"/>
      <c r="T202" s="24"/>
      <c r="U202" s="24"/>
    </row>
    <row r="203" spans="17:21" ht="14.25" customHeight="1">
      <c r="Q203" s="24"/>
      <c r="R203" s="24"/>
      <c r="S203" s="24"/>
      <c r="T203" s="24"/>
      <c r="U203" s="24"/>
    </row>
    <row r="204" spans="17:21" ht="14.25" customHeight="1">
      <c r="Q204" s="24"/>
      <c r="R204" s="24"/>
      <c r="S204" s="24"/>
      <c r="T204" s="24"/>
      <c r="U204" s="24"/>
    </row>
    <row r="205" spans="17:21" ht="14.25" customHeight="1">
      <c r="Q205" s="24"/>
      <c r="R205" s="24"/>
      <c r="S205" s="24"/>
      <c r="T205" s="24"/>
      <c r="U205" s="24"/>
    </row>
    <row r="206" spans="17:21" ht="14.25" customHeight="1">
      <c r="Q206" s="24"/>
      <c r="R206" s="24"/>
      <c r="S206" s="24"/>
      <c r="T206" s="24"/>
      <c r="U206" s="24"/>
    </row>
    <row r="207" spans="17:21" ht="14.25" customHeight="1">
      <c r="Q207" s="24"/>
      <c r="R207" s="24"/>
      <c r="S207" s="24"/>
      <c r="T207" s="24"/>
      <c r="U207" s="24"/>
    </row>
    <row r="208" spans="17:21" ht="14.25" customHeight="1">
      <c r="Q208" s="24"/>
      <c r="R208" s="24"/>
      <c r="S208" s="24"/>
      <c r="T208" s="24"/>
      <c r="U208" s="24"/>
    </row>
    <row r="209" spans="17:21" ht="14.25" customHeight="1">
      <c r="Q209" s="24"/>
      <c r="R209" s="24"/>
      <c r="S209" s="24"/>
      <c r="T209" s="24"/>
      <c r="U209" s="24"/>
    </row>
    <row r="210" spans="17:21" ht="14.25" customHeight="1">
      <c r="Q210" s="24"/>
      <c r="R210" s="24"/>
      <c r="S210" s="24"/>
      <c r="T210" s="24"/>
      <c r="U210" s="24"/>
    </row>
    <row r="211" spans="17:21" ht="14.25" customHeight="1">
      <c r="Q211" s="24"/>
      <c r="R211" s="24"/>
      <c r="S211" s="24"/>
      <c r="T211" s="24"/>
      <c r="U211" s="24"/>
    </row>
    <row r="212" spans="17:21" ht="14.25" customHeight="1">
      <c r="Q212" s="24"/>
      <c r="R212" s="24"/>
      <c r="S212" s="24"/>
      <c r="T212" s="24"/>
      <c r="U212" s="24"/>
    </row>
    <row r="213" spans="17:21" ht="14.25" customHeight="1">
      <c r="Q213" s="24"/>
      <c r="R213" s="24"/>
      <c r="S213" s="24"/>
      <c r="T213" s="24"/>
      <c r="U213" s="24"/>
    </row>
    <row r="214" spans="17:21" ht="14.25" customHeight="1">
      <c r="Q214" s="24"/>
      <c r="R214" s="24"/>
      <c r="S214" s="24"/>
      <c r="T214" s="24"/>
      <c r="U214" s="24"/>
    </row>
    <row r="215" spans="17:21" ht="14.25" customHeight="1">
      <c r="Q215" s="24"/>
      <c r="R215" s="24"/>
      <c r="S215" s="24"/>
      <c r="T215" s="24"/>
      <c r="U215" s="24"/>
    </row>
    <row r="216" spans="17:21" ht="14.25" customHeight="1">
      <c r="Q216" s="24"/>
      <c r="R216" s="24"/>
      <c r="S216" s="24"/>
      <c r="T216" s="24"/>
      <c r="U216" s="24"/>
    </row>
    <row r="217" spans="17:21" ht="14.25" customHeight="1">
      <c r="Q217" s="24"/>
      <c r="R217" s="24"/>
      <c r="S217" s="24"/>
      <c r="T217" s="24"/>
      <c r="U217" s="24"/>
    </row>
    <row r="218" spans="17:21" ht="14.25" customHeight="1">
      <c r="Q218" s="24"/>
      <c r="R218" s="24"/>
      <c r="S218" s="24"/>
      <c r="T218" s="24"/>
      <c r="U218" s="24"/>
    </row>
    <row r="219" spans="17:21" ht="14.25" customHeight="1">
      <c r="Q219" s="24"/>
      <c r="R219" s="24"/>
      <c r="S219" s="24"/>
      <c r="T219" s="24"/>
      <c r="U219" s="24"/>
    </row>
    <row r="220" spans="17:21" ht="14.25" customHeight="1">
      <c r="Q220" s="24"/>
      <c r="R220" s="24"/>
      <c r="S220" s="24"/>
      <c r="T220" s="24"/>
      <c r="U220" s="24"/>
    </row>
    <row r="221" spans="17:21" ht="14.25" customHeight="1">
      <c r="Q221" s="24"/>
      <c r="R221" s="24"/>
      <c r="S221" s="24"/>
      <c r="T221" s="24"/>
      <c r="U221" s="24"/>
    </row>
    <row r="222" spans="17:21" ht="14.25" customHeight="1">
      <c r="Q222" s="24"/>
      <c r="R222" s="24"/>
      <c r="S222" s="24"/>
      <c r="T222" s="24"/>
      <c r="U222" s="24"/>
    </row>
    <row r="223" spans="17:21" ht="14.25" customHeight="1">
      <c r="Q223" s="24"/>
      <c r="R223" s="24"/>
      <c r="S223" s="24"/>
      <c r="T223" s="24"/>
      <c r="U223" s="24"/>
    </row>
    <row r="224" spans="17:21" ht="14.25" customHeight="1">
      <c r="Q224" s="24"/>
      <c r="R224" s="24"/>
      <c r="S224" s="24"/>
      <c r="T224" s="24"/>
      <c r="U224" s="24"/>
    </row>
    <row r="225" spans="17:21" ht="14.25" customHeight="1">
      <c r="Q225" s="24"/>
      <c r="R225" s="24"/>
      <c r="S225" s="24"/>
      <c r="T225" s="24"/>
      <c r="U225" s="24"/>
    </row>
    <row r="226" spans="17:21" ht="14.25" customHeight="1">
      <c r="Q226" s="24"/>
      <c r="R226" s="24"/>
      <c r="S226" s="24"/>
      <c r="T226" s="24"/>
      <c r="U226" s="24"/>
    </row>
    <row r="227" spans="17:21" ht="14.25" customHeight="1">
      <c r="Q227" s="24"/>
      <c r="R227" s="24"/>
      <c r="S227" s="24"/>
      <c r="T227" s="24"/>
      <c r="U227" s="24"/>
    </row>
    <row r="228" spans="17:21" ht="14.25" customHeight="1">
      <c r="Q228" s="24"/>
      <c r="R228" s="24"/>
      <c r="S228" s="24"/>
      <c r="T228" s="24"/>
      <c r="U228" s="24"/>
    </row>
    <row r="229" spans="17:21" ht="14.25" customHeight="1">
      <c r="Q229" s="24"/>
      <c r="R229" s="24"/>
      <c r="S229" s="24"/>
      <c r="T229" s="24"/>
      <c r="U229" s="24"/>
    </row>
    <row r="230" spans="17:21" ht="14.25" customHeight="1">
      <c r="Q230" s="24"/>
      <c r="R230" s="24"/>
      <c r="S230" s="24"/>
      <c r="T230" s="24"/>
      <c r="U230" s="24"/>
    </row>
    <row r="231" spans="17:21" ht="14.25" customHeight="1">
      <c r="Q231" s="24"/>
      <c r="R231" s="24"/>
      <c r="S231" s="24"/>
      <c r="T231" s="24"/>
      <c r="U231" s="24"/>
    </row>
    <row r="232" spans="17:21" ht="14.25" customHeight="1">
      <c r="Q232" s="24"/>
      <c r="R232" s="24"/>
      <c r="S232" s="24"/>
      <c r="T232" s="24"/>
      <c r="U232" s="24"/>
    </row>
    <row r="233" spans="17:21" ht="14.25" customHeight="1">
      <c r="Q233" s="24"/>
      <c r="R233" s="24"/>
      <c r="S233" s="24"/>
      <c r="T233" s="24"/>
      <c r="U233" s="24"/>
    </row>
    <row r="234" spans="17:21" ht="14.25" customHeight="1">
      <c r="Q234" s="24"/>
      <c r="R234" s="24"/>
      <c r="S234" s="24"/>
      <c r="T234" s="24"/>
      <c r="U234" s="24"/>
    </row>
    <row r="235" spans="17:21" ht="14.25" customHeight="1">
      <c r="Q235" s="24"/>
      <c r="R235" s="24"/>
      <c r="S235" s="24"/>
      <c r="T235" s="24"/>
      <c r="U235" s="24"/>
    </row>
    <row r="236" spans="17:21" ht="14.25" customHeight="1">
      <c r="Q236" s="24"/>
      <c r="R236" s="24"/>
      <c r="S236" s="24"/>
      <c r="T236" s="24"/>
      <c r="U236" s="24"/>
    </row>
    <row r="237" spans="17:21" ht="14.25" customHeight="1">
      <c r="Q237" s="24"/>
      <c r="R237" s="24"/>
      <c r="S237" s="24"/>
      <c r="T237" s="24"/>
      <c r="U237" s="24"/>
    </row>
    <row r="238" spans="17:21" ht="14.25" customHeight="1">
      <c r="Q238" s="24"/>
      <c r="R238" s="24"/>
      <c r="S238" s="24"/>
      <c r="T238" s="24"/>
      <c r="U238" s="24"/>
    </row>
    <row r="239" spans="17:21" ht="14.25" customHeight="1">
      <c r="Q239" s="24"/>
      <c r="R239" s="24"/>
      <c r="S239" s="24"/>
      <c r="T239" s="24"/>
      <c r="U239" s="24"/>
    </row>
    <row r="240" spans="17:21" ht="14.25" customHeight="1">
      <c r="Q240" s="24"/>
      <c r="R240" s="24"/>
      <c r="S240" s="24"/>
      <c r="T240" s="24"/>
      <c r="U240" s="24"/>
    </row>
    <row r="241" spans="17:21" ht="14.25" customHeight="1">
      <c r="Q241" s="24"/>
      <c r="R241" s="24"/>
      <c r="S241" s="24"/>
      <c r="T241" s="24"/>
      <c r="U241" s="24"/>
    </row>
    <row r="242" spans="17:21" ht="14.25" customHeight="1">
      <c r="Q242" s="24"/>
      <c r="R242" s="24"/>
      <c r="S242" s="24"/>
      <c r="T242" s="24"/>
      <c r="U242" s="24"/>
    </row>
    <row r="243" spans="17:21" ht="14.25" customHeight="1">
      <c r="Q243" s="24"/>
      <c r="R243" s="24"/>
      <c r="S243" s="24"/>
      <c r="T243" s="24"/>
      <c r="U243" s="24"/>
    </row>
    <row r="244" spans="17:21" ht="14.25" customHeight="1">
      <c r="Q244" s="24"/>
      <c r="R244" s="24"/>
      <c r="S244" s="24"/>
      <c r="T244" s="24"/>
      <c r="U244" s="24"/>
    </row>
    <row r="245" spans="17:21" ht="14.25" customHeight="1">
      <c r="Q245" s="24"/>
      <c r="R245" s="24"/>
      <c r="S245" s="24"/>
      <c r="T245" s="24"/>
      <c r="U245" s="24"/>
    </row>
    <row r="246" spans="17:21" ht="14.25" customHeight="1">
      <c r="Q246" s="24"/>
      <c r="R246" s="24"/>
      <c r="S246" s="24"/>
      <c r="T246" s="24"/>
      <c r="U246" s="24"/>
    </row>
    <row r="247" spans="17:21" ht="14.25" customHeight="1">
      <c r="Q247" s="24"/>
      <c r="R247" s="24"/>
      <c r="S247" s="24"/>
      <c r="T247" s="24"/>
      <c r="U247" s="24"/>
    </row>
    <row r="248" spans="17:21" ht="14.25" customHeight="1">
      <c r="Q248" s="24"/>
      <c r="R248" s="24"/>
      <c r="S248" s="24"/>
      <c r="T248" s="24"/>
      <c r="U248" s="24"/>
    </row>
    <row r="249" spans="17:21" ht="14.25" customHeight="1">
      <c r="Q249" s="24"/>
      <c r="R249" s="24"/>
      <c r="S249" s="24"/>
      <c r="T249" s="24"/>
      <c r="U249" s="24"/>
    </row>
    <row r="250" spans="17:21" ht="14.25" customHeight="1">
      <c r="Q250" s="24"/>
      <c r="R250" s="24"/>
      <c r="S250" s="24"/>
      <c r="T250" s="24"/>
      <c r="U250" s="24"/>
    </row>
    <row r="251" spans="17:21" ht="14.25" customHeight="1">
      <c r="Q251" s="24"/>
      <c r="R251" s="24"/>
      <c r="S251" s="24"/>
      <c r="T251" s="24"/>
      <c r="U251" s="24"/>
    </row>
    <row r="252" spans="17:21" ht="14.25" customHeight="1">
      <c r="Q252" s="24"/>
      <c r="R252" s="24"/>
      <c r="S252" s="24"/>
      <c r="T252" s="24"/>
      <c r="U252" s="24"/>
    </row>
    <row r="253" spans="17:21" ht="14.25" customHeight="1">
      <c r="Q253" s="24"/>
      <c r="R253" s="24"/>
      <c r="S253" s="24"/>
      <c r="T253" s="24"/>
      <c r="U253" s="24"/>
    </row>
    <row r="254" spans="17:21" ht="14.25" customHeight="1">
      <c r="Q254" s="24"/>
      <c r="R254" s="24"/>
      <c r="S254" s="24"/>
      <c r="T254" s="24"/>
      <c r="U254" s="24"/>
    </row>
    <row r="255" spans="17:21" ht="14.25" customHeight="1">
      <c r="Q255" s="24"/>
      <c r="R255" s="24"/>
      <c r="S255" s="24"/>
      <c r="T255" s="24"/>
      <c r="U255" s="24"/>
    </row>
    <row r="256" spans="17:21" ht="14.25" customHeight="1">
      <c r="Q256" s="24"/>
      <c r="R256" s="24"/>
      <c r="S256" s="24"/>
      <c r="T256" s="24"/>
      <c r="U256" s="24"/>
    </row>
    <row r="257" spans="17:21" ht="14.25" customHeight="1">
      <c r="Q257" s="24"/>
      <c r="R257" s="24"/>
      <c r="S257" s="24"/>
      <c r="T257" s="24"/>
      <c r="U257" s="24"/>
    </row>
    <row r="258" spans="17:21" ht="14.25" customHeight="1">
      <c r="Q258" s="24"/>
      <c r="R258" s="24"/>
      <c r="S258" s="24"/>
      <c r="T258" s="24"/>
      <c r="U258" s="24"/>
    </row>
    <row r="259" spans="17:21" ht="14.25" customHeight="1">
      <c r="Q259" s="24"/>
      <c r="R259" s="24"/>
      <c r="S259" s="24"/>
      <c r="T259" s="24"/>
      <c r="U259" s="24"/>
    </row>
    <row r="260" spans="17:21" ht="14.25" customHeight="1">
      <c r="Q260" s="24"/>
      <c r="R260" s="24"/>
      <c r="S260" s="24"/>
      <c r="T260" s="24"/>
      <c r="U260" s="24"/>
    </row>
    <row r="261" spans="17:21" ht="14.25" customHeight="1">
      <c r="Q261" s="24"/>
      <c r="R261" s="24"/>
      <c r="S261" s="24"/>
      <c r="T261" s="24"/>
      <c r="U261" s="24"/>
    </row>
    <row r="262" spans="17:21" ht="14.25" customHeight="1">
      <c r="Q262" s="24"/>
      <c r="R262" s="24"/>
      <c r="S262" s="24"/>
      <c r="T262" s="24"/>
      <c r="U262" s="24"/>
    </row>
    <row r="263" spans="17:21" ht="14.25" customHeight="1">
      <c r="Q263" s="24"/>
      <c r="R263" s="24"/>
      <c r="S263" s="24"/>
      <c r="T263" s="24"/>
      <c r="U263" s="24"/>
    </row>
    <row r="264" spans="17:21" ht="14.25" customHeight="1">
      <c r="Q264" s="24"/>
      <c r="R264" s="24"/>
      <c r="S264" s="24"/>
      <c r="T264" s="24"/>
      <c r="U264" s="24"/>
    </row>
    <row r="265" spans="17:21" ht="14.25" customHeight="1">
      <c r="Q265" s="24"/>
      <c r="R265" s="24"/>
      <c r="S265" s="24"/>
      <c r="T265" s="24"/>
      <c r="U265" s="24"/>
    </row>
    <row r="266" spans="17:21" ht="14.25" customHeight="1">
      <c r="Q266" s="24"/>
      <c r="R266" s="24"/>
      <c r="S266" s="24"/>
      <c r="T266" s="24"/>
      <c r="U266" s="24"/>
    </row>
    <row r="267" spans="17:21" ht="14.25" customHeight="1">
      <c r="Q267" s="24"/>
      <c r="R267" s="24"/>
      <c r="S267" s="24"/>
      <c r="T267" s="24"/>
      <c r="U267" s="24"/>
    </row>
    <row r="268" spans="17:21" ht="14.25" customHeight="1">
      <c r="Q268" s="24"/>
      <c r="R268" s="24"/>
      <c r="S268" s="24"/>
      <c r="T268" s="24"/>
      <c r="U268" s="24"/>
    </row>
    <row r="269" spans="17:21" ht="14.25" customHeight="1">
      <c r="Q269" s="24"/>
      <c r="R269" s="24"/>
      <c r="S269" s="24"/>
      <c r="T269" s="24"/>
      <c r="U269" s="24"/>
    </row>
    <row r="270" spans="17:21" ht="14.25" customHeight="1">
      <c r="Q270" s="24"/>
      <c r="R270" s="24"/>
      <c r="S270" s="24"/>
      <c r="T270" s="24"/>
      <c r="U270" s="24"/>
    </row>
    <row r="271" spans="17:21" ht="14.25" customHeight="1">
      <c r="Q271" s="24"/>
      <c r="R271" s="24"/>
      <c r="S271" s="24"/>
      <c r="T271" s="24"/>
      <c r="U271" s="24"/>
    </row>
    <row r="272" spans="17:21" ht="14.25" customHeight="1">
      <c r="Q272" s="24"/>
      <c r="R272" s="24"/>
      <c r="S272" s="24"/>
      <c r="T272" s="24"/>
      <c r="U272" s="24"/>
    </row>
    <row r="273" spans="17:21" ht="14.25" customHeight="1">
      <c r="Q273" s="24"/>
      <c r="R273" s="24"/>
      <c r="S273" s="24"/>
      <c r="T273" s="24"/>
      <c r="U273" s="24"/>
    </row>
    <row r="274" spans="17:21" ht="14.25" customHeight="1">
      <c r="Q274" s="24"/>
      <c r="R274" s="24"/>
      <c r="S274" s="24"/>
      <c r="T274" s="24"/>
      <c r="U274" s="24"/>
    </row>
    <row r="275" spans="17:21" ht="14.25" customHeight="1">
      <c r="Q275" s="24"/>
      <c r="R275" s="24"/>
      <c r="S275" s="24"/>
      <c r="T275" s="24"/>
      <c r="U275" s="24"/>
    </row>
    <row r="276" spans="17:21" ht="14.25" customHeight="1">
      <c r="Q276" s="24"/>
      <c r="R276" s="24"/>
      <c r="S276" s="24"/>
      <c r="T276" s="24"/>
      <c r="U276" s="24"/>
    </row>
    <row r="277" spans="17:21" ht="14.25" customHeight="1">
      <c r="Q277" s="24"/>
      <c r="R277" s="24"/>
      <c r="S277" s="24"/>
      <c r="T277" s="24"/>
      <c r="U277" s="24"/>
    </row>
    <row r="278" spans="17:21" ht="14.25" customHeight="1">
      <c r="Q278" s="24"/>
      <c r="R278" s="24"/>
      <c r="S278" s="24"/>
      <c r="T278" s="24"/>
      <c r="U278" s="24"/>
    </row>
    <row r="279" spans="17:21" ht="14.25" customHeight="1">
      <c r="Q279" s="24"/>
      <c r="R279" s="24"/>
      <c r="S279" s="24"/>
      <c r="T279" s="24"/>
      <c r="U279" s="24"/>
    </row>
    <row r="280" spans="17:21" ht="14.25" customHeight="1">
      <c r="Q280" s="24"/>
      <c r="R280" s="24"/>
      <c r="S280" s="24"/>
      <c r="T280" s="24"/>
      <c r="U280" s="24"/>
    </row>
    <row r="281" spans="17:21" ht="14.25" customHeight="1">
      <c r="Q281" s="24"/>
      <c r="R281" s="24"/>
      <c r="S281" s="24"/>
      <c r="T281" s="24"/>
      <c r="U281" s="24"/>
    </row>
    <row r="282" spans="17:21" ht="14.25" customHeight="1">
      <c r="Q282" s="24"/>
      <c r="R282" s="24"/>
      <c r="S282" s="24"/>
      <c r="T282" s="24"/>
      <c r="U282" s="24"/>
    </row>
    <row r="283" spans="17:21" ht="14.25" customHeight="1">
      <c r="Q283" s="24"/>
      <c r="R283" s="24"/>
      <c r="S283" s="24"/>
      <c r="T283" s="24"/>
      <c r="U283" s="24"/>
    </row>
    <row r="284" spans="17:21" ht="14.25" customHeight="1">
      <c r="Q284" s="24"/>
      <c r="R284" s="24"/>
      <c r="S284" s="24"/>
      <c r="T284" s="24"/>
      <c r="U284" s="24"/>
    </row>
    <row r="285" spans="17:21" ht="14.25" customHeight="1">
      <c r="Q285" s="24"/>
      <c r="R285" s="24"/>
      <c r="S285" s="24"/>
      <c r="T285" s="24"/>
      <c r="U285" s="24"/>
    </row>
    <row r="286" spans="17:21" ht="14.25" customHeight="1">
      <c r="Q286" s="24"/>
      <c r="R286" s="24"/>
      <c r="S286" s="24"/>
      <c r="T286" s="24"/>
      <c r="U286" s="24"/>
    </row>
    <row r="287" spans="17:21" ht="14.25" customHeight="1">
      <c r="Q287" s="24"/>
      <c r="R287" s="24"/>
      <c r="S287" s="24"/>
      <c r="T287" s="24"/>
      <c r="U287" s="24"/>
    </row>
    <row r="288" spans="17:21" ht="14.25" customHeight="1">
      <c r="Q288" s="24"/>
      <c r="R288" s="24"/>
      <c r="S288" s="24"/>
      <c r="T288" s="24"/>
      <c r="U288" s="24"/>
    </row>
    <row r="289" spans="17:21" ht="14.25" customHeight="1">
      <c r="Q289" s="24"/>
      <c r="R289" s="24"/>
      <c r="S289" s="24"/>
      <c r="T289" s="24"/>
      <c r="U289" s="24"/>
    </row>
    <row r="290" spans="17:21" ht="14.25" customHeight="1">
      <c r="Q290" s="24"/>
      <c r="R290" s="24"/>
      <c r="S290" s="24"/>
      <c r="T290" s="24"/>
      <c r="U290" s="24"/>
    </row>
    <row r="291" spans="17:21" ht="14.25" customHeight="1">
      <c r="Q291" s="24"/>
      <c r="R291" s="24"/>
      <c r="S291" s="24"/>
      <c r="T291" s="24"/>
      <c r="U291" s="24"/>
    </row>
    <row r="292" spans="17:21" ht="14.25" customHeight="1">
      <c r="Q292" s="24"/>
      <c r="R292" s="24"/>
      <c r="S292" s="24"/>
      <c r="T292" s="24"/>
      <c r="U292" s="24"/>
    </row>
    <row r="293" spans="17:21" ht="14.25" customHeight="1">
      <c r="Q293" s="24"/>
      <c r="R293" s="24"/>
      <c r="S293" s="24"/>
      <c r="T293" s="24"/>
      <c r="U293" s="24"/>
    </row>
    <row r="294" spans="17:21" ht="14.25" customHeight="1">
      <c r="Q294" s="24"/>
      <c r="R294" s="24"/>
      <c r="S294" s="24"/>
      <c r="T294" s="24"/>
      <c r="U294" s="24"/>
    </row>
    <row r="295" spans="17:21" ht="14.25" customHeight="1">
      <c r="Q295" s="24"/>
      <c r="R295" s="24"/>
      <c r="S295" s="24"/>
      <c r="T295" s="24"/>
      <c r="U295" s="24"/>
    </row>
    <row r="296" spans="17:21" ht="14.25" customHeight="1">
      <c r="Q296" s="24"/>
      <c r="R296" s="24"/>
      <c r="S296" s="24"/>
      <c r="T296" s="24"/>
      <c r="U296" s="24"/>
    </row>
    <row r="297" spans="17:21" ht="14.25" customHeight="1">
      <c r="Q297" s="24"/>
      <c r="R297" s="24"/>
      <c r="S297" s="24"/>
      <c r="T297" s="24"/>
      <c r="U297" s="24"/>
    </row>
    <row r="298" spans="17:21" ht="14.25" customHeight="1">
      <c r="Q298" s="24"/>
      <c r="R298" s="24"/>
      <c r="S298" s="24"/>
      <c r="T298" s="24"/>
      <c r="U298" s="24"/>
    </row>
    <row r="299" spans="17:21" ht="14.25" customHeight="1">
      <c r="Q299" s="24"/>
      <c r="R299" s="24"/>
      <c r="S299" s="24"/>
      <c r="T299" s="24"/>
      <c r="U299" s="24"/>
    </row>
    <row r="300" spans="17:21" ht="14.25" customHeight="1">
      <c r="Q300" s="24"/>
      <c r="R300" s="24"/>
      <c r="S300" s="24"/>
      <c r="T300" s="24"/>
      <c r="U300" s="24"/>
    </row>
    <row r="301" spans="17:21" ht="14.25" customHeight="1">
      <c r="Q301" s="24"/>
      <c r="R301" s="24"/>
      <c r="S301" s="24"/>
      <c r="T301" s="24"/>
      <c r="U301" s="24"/>
    </row>
    <row r="302" spans="17:21" ht="14.25" customHeight="1">
      <c r="Q302" s="24"/>
      <c r="R302" s="24"/>
      <c r="S302" s="24"/>
      <c r="T302" s="24"/>
      <c r="U302" s="24"/>
    </row>
    <row r="303" spans="17:21" ht="14.25" customHeight="1">
      <c r="Q303" s="24"/>
      <c r="R303" s="24"/>
      <c r="S303" s="24"/>
      <c r="T303" s="24"/>
      <c r="U303" s="24"/>
    </row>
    <row r="304" spans="17:21" ht="14.25" customHeight="1">
      <c r="Q304" s="24"/>
      <c r="R304" s="24"/>
      <c r="S304" s="24"/>
      <c r="T304" s="24"/>
      <c r="U304" s="24"/>
    </row>
    <row r="305" spans="17:21" ht="14.25" customHeight="1">
      <c r="Q305" s="24"/>
      <c r="R305" s="24"/>
      <c r="S305" s="24"/>
      <c r="T305" s="24"/>
      <c r="U305" s="24"/>
    </row>
    <row r="306" spans="17:21" ht="14.25" customHeight="1">
      <c r="Q306" s="24"/>
      <c r="R306" s="24"/>
      <c r="S306" s="24"/>
      <c r="T306" s="24"/>
      <c r="U306" s="24"/>
    </row>
    <row r="307" spans="17:21" ht="14.25" customHeight="1">
      <c r="Q307" s="24"/>
      <c r="R307" s="24"/>
      <c r="S307" s="24"/>
      <c r="T307" s="24"/>
      <c r="U307" s="24"/>
    </row>
    <row r="308" spans="17:21" ht="14.25" customHeight="1">
      <c r="Q308" s="24"/>
      <c r="R308" s="24"/>
      <c r="S308" s="24"/>
      <c r="T308" s="24"/>
      <c r="U308" s="24"/>
    </row>
    <row r="309" spans="17:21" ht="14.25" customHeight="1">
      <c r="Q309" s="24"/>
      <c r="R309" s="24"/>
      <c r="S309" s="24"/>
      <c r="T309" s="24"/>
      <c r="U309" s="24"/>
    </row>
    <row r="310" spans="17:21" ht="14.25" customHeight="1">
      <c r="Q310" s="24"/>
      <c r="R310" s="24"/>
      <c r="S310" s="24"/>
      <c r="T310" s="24"/>
      <c r="U310" s="24"/>
    </row>
    <row r="311" spans="17:21" ht="14.25" customHeight="1">
      <c r="Q311" s="24"/>
      <c r="R311" s="24"/>
      <c r="S311" s="24"/>
      <c r="T311" s="24"/>
      <c r="U311" s="24"/>
    </row>
    <row r="312" spans="17:21" ht="14.25" customHeight="1">
      <c r="Q312" s="24"/>
      <c r="R312" s="24"/>
      <c r="S312" s="24"/>
      <c r="T312" s="24"/>
      <c r="U312" s="24"/>
    </row>
    <row r="313" spans="17:21" ht="14.25" customHeight="1">
      <c r="Q313" s="24"/>
      <c r="R313" s="24"/>
      <c r="S313" s="24"/>
      <c r="T313" s="24"/>
      <c r="U313" s="24"/>
    </row>
    <row r="314" spans="17:21" ht="14.25" customHeight="1">
      <c r="Q314" s="24"/>
      <c r="R314" s="24"/>
      <c r="S314" s="24"/>
      <c r="T314" s="24"/>
      <c r="U314" s="24"/>
    </row>
    <row r="315" spans="17:21" ht="14.25" customHeight="1">
      <c r="Q315" s="24"/>
      <c r="R315" s="24"/>
      <c r="S315" s="24"/>
      <c r="T315" s="24"/>
      <c r="U315" s="24"/>
    </row>
    <row r="316" spans="17:21" ht="14.25" customHeight="1">
      <c r="Q316" s="24"/>
      <c r="R316" s="24"/>
      <c r="S316" s="24"/>
      <c r="T316" s="24"/>
      <c r="U316" s="24"/>
    </row>
    <row r="317" spans="17:21" ht="14.25" customHeight="1">
      <c r="Q317" s="24"/>
      <c r="R317" s="24"/>
      <c r="S317" s="24"/>
      <c r="T317" s="24"/>
      <c r="U317" s="24"/>
    </row>
    <row r="318" spans="17:21" ht="14.25" customHeight="1">
      <c r="Q318" s="24"/>
      <c r="R318" s="24"/>
      <c r="S318" s="24"/>
      <c r="T318" s="24"/>
      <c r="U318" s="24"/>
    </row>
    <row r="319" spans="17:21" ht="14.25" customHeight="1">
      <c r="Q319" s="24"/>
      <c r="R319" s="24"/>
      <c r="S319" s="24"/>
      <c r="T319" s="24"/>
      <c r="U319" s="24"/>
    </row>
    <row r="320" spans="17:21" ht="14.25" customHeight="1">
      <c r="Q320" s="24"/>
      <c r="R320" s="24"/>
      <c r="S320" s="24"/>
      <c r="T320" s="24"/>
      <c r="U320" s="24"/>
    </row>
    <row r="321" spans="17:21" ht="14.25" customHeight="1">
      <c r="Q321" s="24"/>
      <c r="R321" s="24"/>
      <c r="S321" s="24"/>
      <c r="T321" s="24"/>
      <c r="U321" s="24"/>
    </row>
    <row r="322" spans="17:21" ht="14.25" customHeight="1">
      <c r="Q322" s="24"/>
      <c r="R322" s="24"/>
      <c r="S322" s="24"/>
      <c r="T322" s="24"/>
      <c r="U322" s="24"/>
    </row>
    <row r="323" spans="17:21" ht="14.25" customHeight="1">
      <c r="Q323" s="24"/>
      <c r="R323" s="24"/>
      <c r="S323" s="24"/>
      <c r="T323" s="24"/>
      <c r="U323" s="24"/>
    </row>
    <row r="324" spans="17:21" ht="14.25" customHeight="1">
      <c r="Q324" s="24"/>
      <c r="R324" s="24"/>
      <c r="S324" s="24"/>
      <c r="T324" s="24"/>
      <c r="U324" s="24"/>
    </row>
    <row r="325" spans="17:21" ht="14.25" customHeight="1">
      <c r="Q325" s="24"/>
      <c r="R325" s="24"/>
      <c r="S325" s="24"/>
      <c r="T325" s="24"/>
      <c r="U325" s="24"/>
    </row>
    <row r="326" spans="17:21" ht="14.25" customHeight="1">
      <c r="Q326" s="24"/>
      <c r="R326" s="24"/>
      <c r="S326" s="24"/>
      <c r="T326" s="24"/>
      <c r="U326" s="24"/>
    </row>
    <row r="327" spans="17:21" ht="14.25" customHeight="1">
      <c r="Q327" s="24"/>
      <c r="R327" s="24"/>
      <c r="S327" s="24"/>
      <c r="T327" s="24"/>
      <c r="U327" s="24"/>
    </row>
    <row r="328" spans="17:21" ht="14.25" customHeight="1">
      <c r="Q328" s="24"/>
      <c r="R328" s="24"/>
      <c r="S328" s="24"/>
      <c r="T328" s="24"/>
      <c r="U328" s="24"/>
    </row>
    <row r="329" spans="17:21" ht="14.25" customHeight="1">
      <c r="Q329" s="24"/>
      <c r="R329" s="24"/>
      <c r="S329" s="24"/>
      <c r="T329" s="24"/>
      <c r="U329" s="24"/>
    </row>
    <row r="330" spans="17:21" ht="14.25" customHeight="1">
      <c r="Q330" s="24"/>
      <c r="R330" s="24"/>
      <c r="S330" s="24"/>
      <c r="T330" s="24"/>
      <c r="U330" s="24"/>
    </row>
    <row r="331" spans="17:21" ht="14.25" customHeight="1">
      <c r="Q331" s="24"/>
      <c r="R331" s="24"/>
      <c r="S331" s="24"/>
      <c r="T331" s="24"/>
      <c r="U331" s="24"/>
    </row>
    <row r="332" spans="17:21" ht="14.25" customHeight="1">
      <c r="Q332" s="24"/>
      <c r="R332" s="24"/>
      <c r="S332" s="24"/>
      <c r="T332" s="24"/>
      <c r="U332" s="24"/>
    </row>
    <row r="333" spans="17:21" ht="14.25" customHeight="1">
      <c r="Q333" s="24"/>
      <c r="R333" s="24"/>
      <c r="S333" s="24"/>
      <c r="T333" s="24"/>
      <c r="U333" s="24"/>
    </row>
    <row r="334" spans="17:21" ht="14.25" customHeight="1">
      <c r="Q334" s="24"/>
      <c r="R334" s="24"/>
      <c r="S334" s="24"/>
      <c r="T334" s="24"/>
      <c r="U334" s="24"/>
    </row>
    <row r="335" spans="17:21" ht="14.25" customHeight="1">
      <c r="Q335" s="24"/>
      <c r="R335" s="24"/>
      <c r="S335" s="24"/>
      <c r="T335" s="24"/>
      <c r="U335" s="24"/>
    </row>
    <row r="336" spans="17:21" ht="14.25" customHeight="1">
      <c r="Q336" s="24"/>
      <c r="R336" s="24"/>
      <c r="S336" s="24"/>
      <c r="T336" s="24"/>
      <c r="U336" s="24"/>
    </row>
    <row r="337" spans="17:21" ht="14.25" customHeight="1">
      <c r="Q337" s="24"/>
      <c r="R337" s="24"/>
      <c r="S337" s="24"/>
      <c r="T337" s="24"/>
      <c r="U337" s="24"/>
    </row>
    <row r="338" spans="17:21" ht="14.25" customHeight="1">
      <c r="Q338" s="24"/>
      <c r="R338" s="24"/>
      <c r="S338" s="24"/>
      <c r="T338" s="24"/>
      <c r="U338" s="24"/>
    </row>
    <row r="339" spans="17:21" ht="14.25" customHeight="1">
      <c r="Q339" s="24"/>
      <c r="R339" s="24"/>
      <c r="S339" s="24"/>
      <c r="T339" s="24"/>
      <c r="U339" s="24"/>
    </row>
    <row r="340" spans="17:21" ht="14.25" customHeight="1">
      <c r="Q340" s="24"/>
      <c r="R340" s="24"/>
      <c r="S340" s="24"/>
      <c r="T340" s="24"/>
      <c r="U340" s="24"/>
    </row>
    <row r="341" spans="17:21" ht="14.25" customHeight="1">
      <c r="Q341" s="24"/>
      <c r="R341" s="24"/>
      <c r="S341" s="24"/>
      <c r="T341" s="24"/>
      <c r="U341" s="24"/>
    </row>
    <row r="342" spans="17:21" ht="14.25" customHeight="1">
      <c r="Q342" s="24"/>
      <c r="R342" s="24"/>
      <c r="S342" s="24"/>
      <c r="T342" s="24"/>
      <c r="U342" s="24"/>
    </row>
    <row r="343" spans="17:21" ht="14.25" customHeight="1">
      <c r="Q343" s="24"/>
      <c r="R343" s="24"/>
      <c r="S343" s="24"/>
      <c r="T343" s="24"/>
      <c r="U343" s="24"/>
    </row>
    <row r="344" spans="17:21" ht="14.25" customHeight="1">
      <c r="Q344" s="24"/>
      <c r="R344" s="24"/>
      <c r="S344" s="24"/>
      <c r="T344" s="24"/>
      <c r="U344" s="24"/>
    </row>
    <row r="345" spans="17:21" ht="14.25" customHeight="1">
      <c r="Q345" s="24"/>
      <c r="R345" s="24"/>
      <c r="S345" s="24"/>
      <c r="T345" s="24"/>
      <c r="U345" s="24"/>
    </row>
    <row r="346" spans="17:21" ht="14.25" customHeight="1">
      <c r="Q346" s="24"/>
      <c r="R346" s="24"/>
      <c r="S346" s="24"/>
      <c r="T346" s="24"/>
      <c r="U346" s="24"/>
    </row>
    <row r="347" spans="17:21" ht="14.25" customHeight="1">
      <c r="Q347" s="24"/>
      <c r="R347" s="24"/>
      <c r="S347" s="24"/>
      <c r="T347" s="24"/>
      <c r="U347" s="24"/>
    </row>
    <row r="348" spans="17:21" ht="14.25" customHeight="1">
      <c r="Q348" s="24"/>
      <c r="R348" s="24"/>
      <c r="S348" s="24"/>
      <c r="T348" s="24"/>
      <c r="U348" s="24"/>
    </row>
    <row r="349" spans="17:21" ht="14.25" customHeight="1">
      <c r="Q349" s="24"/>
      <c r="R349" s="24"/>
      <c r="S349" s="24"/>
      <c r="T349" s="24"/>
      <c r="U349" s="24"/>
    </row>
    <row r="350" spans="17:21" ht="14.25" customHeight="1">
      <c r="Q350" s="24"/>
      <c r="R350" s="24"/>
      <c r="S350" s="24"/>
      <c r="T350" s="24"/>
      <c r="U350" s="24"/>
    </row>
    <row r="351" spans="17:21" ht="14.25" customHeight="1">
      <c r="Q351" s="24"/>
      <c r="R351" s="24"/>
      <c r="S351" s="24"/>
      <c r="T351" s="24"/>
      <c r="U351" s="24"/>
    </row>
    <row r="352" spans="17:21" ht="14.25" customHeight="1">
      <c r="Q352" s="24"/>
      <c r="R352" s="24"/>
      <c r="S352" s="24"/>
      <c r="T352" s="24"/>
      <c r="U352" s="24"/>
    </row>
    <row r="353" spans="17:21" ht="14.25" customHeight="1">
      <c r="Q353" s="24"/>
      <c r="R353" s="24"/>
      <c r="S353" s="24"/>
      <c r="T353" s="24"/>
      <c r="U353" s="24"/>
    </row>
    <row r="354" spans="17:21" ht="14.25" customHeight="1">
      <c r="Q354" s="24"/>
      <c r="R354" s="24"/>
      <c r="S354" s="24"/>
      <c r="T354" s="24"/>
      <c r="U354" s="24"/>
    </row>
    <row r="355" spans="17:21" ht="14.25" customHeight="1">
      <c r="Q355" s="24"/>
      <c r="R355" s="24"/>
      <c r="S355" s="24"/>
      <c r="T355" s="24"/>
      <c r="U355" s="24"/>
    </row>
    <row r="356" spans="17:21" ht="14.25" customHeight="1">
      <c r="Q356" s="24"/>
      <c r="R356" s="24"/>
      <c r="S356" s="24"/>
      <c r="T356" s="24"/>
      <c r="U356" s="24"/>
    </row>
    <row r="357" spans="17:21" ht="14.25" customHeight="1">
      <c r="Q357" s="24"/>
      <c r="R357" s="24"/>
      <c r="S357" s="24"/>
      <c r="T357" s="24"/>
      <c r="U357" s="24"/>
    </row>
    <row r="358" spans="17:21" ht="14.25" customHeight="1">
      <c r="Q358" s="24"/>
      <c r="R358" s="24"/>
      <c r="S358" s="24"/>
      <c r="T358" s="24"/>
      <c r="U358" s="24"/>
    </row>
    <row r="359" spans="17:21" ht="14.25" customHeight="1">
      <c r="Q359" s="24"/>
      <c r="R359" s="24"/>
      <c r="S359" s="24"/>
      <c r="T359" s="24"/>
      <c r="U359" s="24"/>
    </row>
    <row r="360" spans="17:21" ht="14.25" customHeight="1">
      <c r="Q360" s="24"/>
      <c r="R360" s="24"/>
      <c r="S360" s="24"/>
      <c r="T360" s="24"/>
      <c r="U360" s="24"/>
    </row>
    <row r="361" spans="17:21" ht="14.25" customHeight="1">
      <c r="Q361" s="24"/>
      <c r="R361" s="24"/>
      <c r="S361" s="24"/>
      <c r="T361" s="24"/>
      <c r="U361" s="24"/>
    </row>
    <row r="362" spans="17:21" ht="14.25" customHeight="1">
      <c r="Q362" s="24"/>
      <c r="R362" s="24"/>
      <c r="S362" s="24"/>
      <c r="T362" s="24"/>
      <c r="U362" s="24"/>
    </row>
    <row r="363" spans="17:21" ht="14.25" customHeight="1">
      <c r="Q363" s="24"/>
      <c r="R363" s="24"/>
      <c r="S363" s="24"/>
      <c r="T363" s="24"/>
      <c r="U363" s="24"/>
    </row>
    <row r="364" spans="17:21" ht="14.25" customHeight="1">
      <c r="Q364" s="24"/>
      <c r="R364" s="24"/>
      <c r="S364" s="24"/>
      <c r="T364" s="24"/>
      <c r="U364" s="24"/>
    </row>
    <row r="365" spans="17:21" ht="14.25" customHeight="1">
      <c r="Q365" s="24"/>
      <c r="R365" s="24"/>
      <c r="S365" s="24"/>
      <c r="T365" s="24"/>
      <c r="U365" s="24"/>
    </row>
    <row r="366" spans="17:21" ht="14.25" customHeight="1">
      <c r="Q366" s="24"/>
      <c r="R366" s="24"/>
      <c r="S366" s="24"/>
      <c r="T366" s="24"/>
      <c r="U366" s="24"/>
    </row>
    <row r="367" spans="17:21" ht="14.25" customHeight="1">
      <c r="Q367" s="24"/>
      <c r="R367" s="24"/>
      <c r="S367" s="24"/>
      <c r="T367" s="24"/>
      <c r="U367" s="24"/>
    </row>
    <row r="368" spans="17:21" ht="14.25" customHeight="1">
      <c r="Q368" s="24"/>
      <c r="R368" s="24"/>
      <c r="S368" s="24"/>
      <c r="T368" s="24"/>
      <c r="U368" s="24"/>
    </row>
    <row r="369" spans="17:21" ht="14.25" customHeight="1">
      <c r="Q369" s="24"/>
      <c r="R369" s="24"/>
      <c r="S369" s="24"/>
      <c r="T369" s="24"/>
      <c r="U369" s="24"/>
    </row>
    <row r="370" spans="17:21" ht="14.25" customHeight="1">
      <c r="Q370" s="24"/>
      <c r="R370" s="24"/>
      <c r="S370" s="24"/>
      <c r="T370" s="24"/>
      <c r="U370" s="24"/>
    </row>
    <row r="371" spans="17:21" ht="14.25" customHeight="1">
      <c r="Q371" s="24"/>
      <c r="R371" s="24"/>
      <c r="S371" s="24"/>
      <c r="T371" s="24"/>
      <c r="U371" s="24"/>
    </row>
    <row r="372" spans="17:21" ht="14.25" customHeight="1">
      <c r="Q372" s="24"/>
      <c r="R372" s="24"/>
      <c r="S372" s="24"/>
      <c r="T372" s="24"/>
      <c r="U372" s="24"/>
    </row>
    <row r="373" spans="17:21" ht="14.25" customHeight="1">
      <c r="Q373" s="24"/>
      <c r="R373" s="24"/>
      <c r="S373" s="24"/>
      <c r="T373" s="24"/>
      <c r="U373" s="24"/>
    </row>
    <row r="374" spans="17:21" ht="14.25" customHeight="1">
      <c r="Q374" s="24"/>
      <c r="R374" s="24"/>
      <c r="S374" s="24"/>
      <c r="T374" s="24"/>
      <c r="U374" s="24"/>
    </row>
    <row r="375" spans="17:21" ht="14.25" customHeight="1">
      <c r="Q375" s="24"/>
      <c r="R375" s="24"/>
      <c r="S375" s="24"/>
      <c r="T375" s="24"/>
      <c r="U375" s="24"/>
    </row>
    <row r="376" spans="17:21" ht="14.25" customHeight="1">
      <c r="Q376" s="24"/>
      <c r="R376" s="24"/>
      <c r="S376" s="24"/>
      <c r="T376" s="24"/>
      <c r="U376" s="24"/>
    </row>
    <row r="377" spans="17:21" ht="14.25" customHeight="1">
      <c r="Q377" s="24"/>
      <c r="R377" s="24"/>
      <c r="S377" s="24"/>
      <c r="T377" s="24"/>
      <c r="U377" s="24"/>
    </row>
    <row r="378" spans="17:21" ht="14.25" customHeight="1">
      <c r="Q378" s="24"/>
      <c r="R378" s="24"/>
      <c r="S378" s="24"/>
      <c r="T378" s="24"/>
      <c r="U378" s="24"/>
    </row>
    <row r="379" spans="17:21" ht="14.25" customHeight="1">
      <c r="Q379" s="24"/>
      <c r="R379" s="24"/>
      <c r="S379" s="24"/>
      <c r="T379" s="24"/>
      <c r="U379" s="24"/>
    </row>
    <row r="380" spans="17:21" ht="14.25" customHeight="1">
      <c r="Q380" s="24"/>
      <c r="R380" s="24"/>
      <c r="S380" s="24"/>
      <c r="T380" s="24"/>
      <c r="U380" s="24"/>
    </row>
    <row r="381" spans="17:21" ht="14.25" customHeight="1">
      <c r="Q381" s="24"/>
      <c r="R381" s="24"/>
      <c r="S381" s="24"/>
      <c r="T381" s="24"/>
      <c r="U381" s="24"/>
    </row>
    <row r="382" spans="17:21" ht="14.25" customHeight="1">
      <c r="Q382" s="24"/>
      <c r="R382" s="24"/>
      <c r="S382" s="24"/>
      <c r="T382" s="24"/>
      <c r="U382" s="24"/>
    </row>
    <row r="383" spans="17:21" ht="14.25" customHeight="1">
      <c r="Q383" s="24"/>
      <c r="R383" s="24"/>
      <c r="S383" s="24"/>
      <c r="T383" s="24"/>
      <c r="U383" s="24"/>
    </row>
    <row r="384" spans="17:21" ht="14.25" customHeight="1">
      <c r="Q384" s="24"/>
      <c r="R384" s="24"/>
      <c r="S384" s="24"/>
      <c r="T384" s="24"/>
      <c r="U384" s="24"/>
    </row>
    <row r="385" spans="17:21" ht="14.25" customHeight="1">
      <c r="Q385" s="24"/>
      <c r="R385" s="24"/>
      <c r="S385" s="24"/>
      <c r="T385" s="24"/>
      <c r="U385" s="24"/>
    </row>
    <row r="386" spans="17:21" ht="14.25" customHeight="1">
      <c r="Q386" s="24"/>
      <c r="R386" s="24"/>
      <c r="S386" s="24"/>
      <c r="T386" s="24"/>
      <c r="U386" s="24"/>
    </row>
    <row r="387" spans="17:21" ht="14.25" customHeight="1">
      <c r="Q387" s="24"/>
      <c r="R387" s="24"/>
      <c r="S387" s="24"/>
      <c r="T387" s="24"/>
      <c r="U387" s="24"/>
    </row>
    <row r="388" spans="17:21" ht="14.25" customHeight="1">
      <c r="Q388" s="24"/>
      <c r="R388" s="24"/>
      <c r="S388" s="24"/>
      <c r="T388" s="24"/>
      <c r="U388" s="24"/>
    </row>
    <row r="389" spans="17:21" ht="14.25" customHeight="1">
      <c r="Q389" s="24"/>
      <c r="R389" s="24"/>
      <c r="S389" s="24"/>
      <c r="T389" s="24"/>
      <c r="U389" s="24"/>
    </row>
    <row r="390" spans="17:21" ht="14.25" customHeight="1">
      <c r="Q390" s="24"/>
      <c r="R390" s="24"/>
      <c r="S390" s="24"/>
      <c r="T390" s="24"/>
      <c r="U390" s="24"/>
    </row>
    <row r="391" spans="17:21" ht="14.25" customHeight="1">
      <c r="Q391" s="24"/>
      <c r="R391" s="24"/>
      <c r="S391" s="24"/>
      <c r="T391" s="24"/>
      <c r="U391" s="24"/>
    </row>
    <row r="392" spans="17:21" ht="14.25" customHeight="1">
      <c r="Q392" s="24"/>
      <c r="R392" s="24"/>
      <c r="S392" s="24"/>
      <c r="T392" s="24"/>
      <c r="U392" s="24"/>
    </row>
    <row r="393" spans="17:21" ht="14.25" customHeight="1">
      <c r="Q393" s="24"/>
      <c r="R393" s="24"/>
      <c r="S393" s="24"/>
      <c r="T393" s="24"/>
      <c r="U393" s="24"/>
    </row>
    <row r="394" spans="17:21" ht="14.25" customHeight="1">
      <c r="Q394" s="24"/>
      <c r="R394" s="24"/>
      <c r="S394" s="24"/>
      <c r="T394" s="24"/>
      <c r="U394" s="24"/>
    </row>
    <row r="395" spans="17:21" ht="14.25" customHeight="1">
      <c r="Q395" s="24"/>
      <c r="R395" s="24"/>
      <c r="S395" s="24"/>
      <c r="T395" s="24"/>
      <c r="U395" s="24"/>
    </row>
    <row r="396" spans="17:21" ht="14.25" customHeight="1">
      <c r="Q396" s="24"/>
      <c r="R396" s="24"/>
      <c r="S396" s="24"/>
      <c r="T396" s="24"/>
      <c r="U396" s="24"/>
    </row>
    <row r="397" spans="17:21" ht="14.25" customHeight="1">
      <c r="Q397" s="24"/>
      <c r="R397" s="24"/>
      <c r="S397" s="24"/>
      <c r="T397" s="24"/>
      <c r="U397" s="24"/>
    </row>
    <row r="398" spans="17:21" ht="14.25" customHeight="1">
      <c r="Q398" s="24"/>
      <c r="R398" s="24"/>
      <c r="S398" s="24"/>
      <c r="T398" s="24"/>
      <c r="U398" s="24"/>
    </row>
    <row r="399" spans="17:21" ht="14.25" customHeight="1">
      <c r="Q399" s="24"/>
      <c r="R399" s="24"/>
      <c r="S399" s="24"/>
      <c r="T399" s="24"/>
      <c r="U399" s="24"/>
    </row>
    <row r="400" spans="17:21" ht="14.25" customHeight="1">
      <c r="Q400" s="24"/>
      <c r="R400" s="24"/>
      <c r="S400" s="24"/>
      <c r="T400" s="24"/>
      <c r="U400" s="24"/>
    </row>
    <row r="401" spans="17:21" ht="14.25" customHeight="1">
      <c r="Q401" s="24"/>
      <c r="R401" s="24"/>
      <c r="S401" s="24"/>
      <c r="T401" s="24"/>
      <c r="U401" s="24"/>
    </row>
    <row r="402" spans="17:21" ht="14.25" customHeight="1">
      <c r="Q402" s="24"/>
      <c r="R402" s="24"/>
      <c r="S402" s="24"/>
      <c r="T402" s="24"/>
      <c r="U402" s="24"/>
    </row>
    <row r="403" spans="17:21" ht="14.25" customHeight="1">
      <c r="Q403" s="24"/>
      <c r="R403" s="24"/>
      <c r="S403" s="24"/>
      <c r="T403" s="24"/>
      <c r="U403" s="24"/>
    </row>
    <row r="404" spans="17:21" ht="14.25" customHeight="1">
      <c r="Q404" s="24"/>
      <c r="R404" s="24"/>
      <c r="S404" s="24"/>
      <c r="T404" s="24"/>
      <c r="U404" s="24"/>
    </row>
    <row r="405" spans="17:21" ht="14.25" customHeight="1">
      <c r="Q405" s="24"/>
      <c r="R405" s="24"/>
      <c r="S405" s="24"/>
      <c r="T405" s="24"/>
      <c r="U405" s="24"/>
    </row>
    <row r="406" spans="17:21" ht="14.25" customHeight="1">
      <c r="Q406" s="24"/>
      <c r="R406" s="24"/>
      <c r="S406" s="24"/>
      <c r="T406" s="24"/>
      <c r="U406" s="24"/>
    </row>
    <row r="407" spans="17:21" ht="14.25" customHeight="1">
      <c r="Q407" s="24"/>
      <c r="R407" s="24"/>
      <c r="S407" s="24"/>
      <c r="T407" s="24"/>
      <c r="U407" s="24"/>
    </row>
    <row r="408" spans="17:21" ht="14.25" customHeight="1">
      <c r="Q408" s="24"/>
      <c r="R408" s="24"/>
      <c r="S408" s="24"/>
      <c r="T408" s="24"/>
      <c r="U408" s="24"/>
    </row>
    <row r="409" spans="17:21" ht="14.25" customHeight="1">
      <c r="Q409" s="24"/>
      <c r="R409" s="24"/>
      <c r="S409" s="24"/>
      <c r="T409" s="24"/>
      <c r="U409" s="24"/>
    </row>
    <row r="410" spans="17:21" ht="14.25" customHeight="1">
      <c r="Q410" s="24"/>
      <c r="R410" s="24"/>
      <c r="S410" s="24"/>
      <c r="T410" s="24"/>
      <c r="U410" s="24"/>
    </row>
    <row r="411" spans="17:21" ht="14.25" customHeight="1">
      <c r="Q411" s="24"/>
      <c r="R411" s="24"/>
      <c r="S411" s="24"/>
      <c r="T411" s="24"/>
      <c r="U411" s="24"/>
    </row>
    <row r="412" spans="17:21" ht="14.25" customHeight="1">
      <c r="Q412" s="24"/>
      <c r="R412" s="24"/>
      <c r="S412" s="24"/>
      <c r="T412" s="24"/>
      <c r="U412" s="24"/>
    </row>
    <row r="413" spans="17:21" ht="14.25" customHeight="1">
      <c r="Q413" s="24"/>
      <c r="R413" s="24"/>
      <c r="S413" s="24"/>
      <c r="T413" s="24"/>
      <c r="U413" s="24"/>
    </row>
    <row r="414" spans="17:21" ht="14.25" customHeight="1">
      <c r="Q414" s="24"/>
      <c r="R414" s="24"/>
      <c r="S414" s="24"/>
      <c r="T414" s="24"/>
      <c r="U414" s="24"/>
    </row>
    <row r="415" spans="17:21" ht="14.25" customHeight="1">
      <c r="Q415" s="24"/>
      <c r="R415" s="24"/>
      <c r="S415" s="24"/>
      <c r="T415" s="24"/>
      <c r="U415" s="24"/>
    </row>
    <row r="416" spans="17:21" ht="14.25" customHeight="1">
      <c r="Q416" s="24"/>
      <c r="R416" s="24"/>
      <c r="S416" s="24"/>
      <c r="T416" s="24"/>
      <c r="U416" s="24"/>
    </row>
    <row r="417" spans="17:21" ht="14.25" customHeight="1">
      <c r="Q417" s="24"/>
      <c r="R417" s="24"/>
      <c r="S417" s="24"/>
      <c r="T417" s="24"/>
      <c r="U417" s="24"/>
    </row>
    <row r="418" spans="17:21" ht="14.25" customHeight="1">
      <c r="Q418" s="24"/>
      <c r="R418" s="24"/>
      <c r="S418" s="24"/>
      <c r="T418" s="24"/>
      <c r="U418" s="24"/>
    </row>
    <row r="419" spans="17:21" ht="14.25" customHeight="1">
      <c r="Q419" s="24"/>
      <c r="R419" s="24"/>
      <c r="S419" s="24"/>
      <c r="T419" s="24"/>
      <c r="U419" s="24"/>
    </row>
    <row r="420" spans="17:21" ht="14.25" customHeight="1">
      <c r="Q420" s="24"/>
      <c r="R420" s="24"/>
      <c r="S420" s="24"/>
      <c r="T420" s="24"/>
      <c r="U420" s="24"/>
    </row>
    <row r="421" spans="17:21" ht="14.25" customHeight="1">
      <c r="Q421" s="24"/>
      <c r="R421" s="24"/>
      <c r="S421" s="24"/>
      <c r="T421" s="24"/>
      <c r="U421" s="24"/>
    </row>
    <row r="422" spans="17:21" ht="14.25" customHeight="1">
      <c r="Q422" s="24"/>
      <c r="R422" s="24"/>
      <c r="S422" s="24"/>
      <c r="T422" s="24"/>
      <c r="U422" s="24"/>
    </row>
    <row r="423" spans="17:21" ht="14.25" customHeight="1">
      <c r="Q423" s="24"/>
      <c r="R423" s="24"/>
      <c r="S423" s="24"/>
      <c r="T423" s="24"/>
      <c r="U423" s="24"/>
    </row>
    <row r="424" spans="17:21" ht="14.25" customHeight="1">
      <c r="Q424" s="24"/>
      <c r="R424" s="24"/>
      <c r="S424" s="24"/>
      <c r="T424" s="24"/>
      <c r="U424" s="24"/>
    </row>
    <row r="425" spans="17:21" ht="14.25" customHeight="1">
      <c r="Q425" s="24"/>
      <c r="R425" s="24"/>
      <c r="S425" s="24"/>
      <c r="T425" s="24"/>
      <c r="U425" s="24"/>
    </row>
    <row r="426" spans="17:21" ht="14.25" customHeight="1">
      <c r="Q426" s="24"/>
      <c r="R426" s="24"/>
      <c r="S426" s="24"/>
      <c r="T426" s="24"/>
      <c r="U426" s="24"/>
    </row>
    <row r="427" spans="17:21" ht="14.25" customHeight="1">
      <c r="Q427" s="24"/>
      <c r="R427" s="24"/>
      <c r="S427" s="24"/>
      <c r="T427" s="24"/>
      <c r="U427" s="24"/>
    </row>
    <row r="428" spans="17:21" ht="14.25" customHeight="1">
      <c r="Q428" s="24"/>
      <c r="R428" s="24"/>
      <c r="S428" s="24"/>
      <c r="T428" s="24"/>
      <c r="U428" s="24"/>
    </row>
    <row r="429" spans="17:21" ht="14.25" customHeight="1">
      <c r="Q429" s="24"/>
      <c r="R429" s="24"/>
      <c r="S429" s="24"/>
      <c r="T429" s="24"/>
      <c r="U429" s="24"/>
    </row>
    <row r="430" spans="17:21" ht="14.25" customHeight="1">
      <c r="Q430" s="24"/>
      <c r="R430" s="24"/>
      <c r="S430" s="24"/>
      <c r="T430" s="24"/>
      <c r="U430" s="24"/>
    </row>
    <row r="431" spans="17:21" ht="14.25" customHeight="1">
      <c r="Q431" s="24"/>
      <c r="R431" s="24"/>
      <c r="S431" s="24"/>
      <c r="T431" s="24"/>
      <c r="U431" s="24"/>
    </row>
    <row r="432" spans="17:21" ht="14.25" customHeight="1">
      <c r="Q432" s="24"/>
      <c r="R432" s="24"/>
      <c r="S432" s="24"/>
      <c r="T432" s="24"/>
      <c r="U432" s="24"/>
    </row>
    <row r="433" spans="17:21" ht="14.25" customHeight="1">
      <c r="Q433" s="24"/>
      <c r="R433" s="24"/>
      <c r="S433" s="24"/>
      <c r="T433" s="24"/>
      <c r="U433" s="24"/>
    </row>
    <row r="434" spans="17:21" ht="14.25" customHeight="1">
      <c r="Q434" s="24"/>
      <c r="R434" s="24"/>
      <c r="S434" s="24"/>
      <c r="T434" s="24"/>
      <c r="U434" s="24"/>
    </row>
    <row r="435" spans="17:21" ht="14.25" customHeight="1">
      <c r="Q435" s="24"/>
      <c r="R435" s="24"/>
      <c r="S435" s="24"/>
      <c r="T435" s="24"/>
      <c r="U435" s="24"/>
    </row>
    <row r="436" spans="17:21" ht="14.25" customHeight="1">
      <c r="Q436" s="24"/>
      <c r="R436" s="24"/>
      <c r="S436" s="24"/>
      <c r="T436" s="24"/>
      <c r="U436" s="24"/>
    </row>
    <row r="437" spans="17:21" ht="14.25" customHeight="1">
      <c r="Q437" s="24"/>
      <c r="R437" s="24"/>
      <c r="S437" s="24"/>
      <c r="T437" s="24"/>
      <c r="U437" s="24"/>
    </row>
    <row r="438" spans="17:21" ht="14.25" customHeight="1">
      <c r="Q438" s="24"/>
      <c r="R438" s="24"/>
      <c r="S438" s="24"/>
      <c r="T438" s="24"/>
      <c r="U438" s="24"/>
    </row>
    <row r="439" spans="17:21" ht="14.25" customHeight="1">
      <c r="Q439" s="24"/>
      <c r="R439" s="24"/>
      <c r="S439" s="24"/>
      <c r="T439" s="24"/>
      <c r="U439" s="24"/>
    </row>
    <row r="440" spans="17:21" ht="14.25" customHeight="1">
      <c r="Q440" s="24"/>
      <c r="R440" s="24"/>
      <c r="S440" s="24"/>
      <c r="T440" s="24"/>
      <c r="U440" s="24"/>
    </row>
    <row r="441" spans="17:21" ht="14.25" customHeight="1">
      <c r="Q441" s="24"/>
      <c r="R441" s="24"/>
      <c r="S441" s="24"/>
      <c r="T441" s="24"/>
      <c r="U441" s="24"/>
    </row>
    <row r="442" spans="17:21" ht="14.25" customHeight="1">
      <c r="Q442" s="24"/>
      <c r="R442" s="24"/>
      <c r="S442" s="24"/>
      <c r="T442" s="24"/>
      <c r="U442" s="24"/>
    </row>
    <row r="443" spans="17:21" ht="14.25" customHeight="1">
      <c r="Q443" s="24"/>
      <c r="R443" s="24"/>
      <c r="S443" s="24"/>
      <c r="T443" s="24"/>
      <c r="U443" s="24"/>
    </row>
    <row r="444" spans="17:21" ht="14.25" customHeight="1">
      <c r="Q444" s="24"/>
      <c r="R444" s="24"/>
      <c r="S444" s="24"/>
      <c r="T444" s="24"/>
      <c r="U444" s="24"/>
    </row>
    <row r="445" spans="17:21" ht="14.25" customHeight="1">
      <c r="Q445" s="24"/>
      <c r="R445" s="24"/>
      <c r="S445" s="24"/>
      <c r="T445" s="24"/>
      <c r="U445" s="24"/>
    </row>
    <row r="446" spans="17:21" ht="14.25" customHeight="1">
      <c r="Q446" s="24"/>
      <c r="R446" s="24"/>
      <c r="S446" s="24"/>
      <c r="T446" s="24"/>
      <c r="U446" s="24"/>
    </row>
    <row r="447" spans="17:21" ht="14.25" customHeight="1">
      <c r="Q447" s="24"/>
      <c r="R447" s="24"/>
      <c r="S447" s="24"/>
      <c r="T447" s="24"/>
      <c r="U447" s="24"/>
    </row>
    <row r="448" spans="17:21" ht="14.25" customHeight="1">
      <c r="Q448" s="24"/>
      <c r="R448" s="24"/>
      <c r="S448" s="24"/>
      <c r="T448" s="24"/>
      <c r="U448" s="24"/>
    </row>
    <row r="449" spans="17:21" ht="14.25" customHeight="1">
      <c r="Q449" s="24"/>
      <c r="R449" s="24"/>
      <c r="S449" s="24"/>
      <c r="T449" s="24"/>
      <c r="U449" s="24"/>
    </row>
    <row r="450" spans="17:21" ht="14.25" customHeight="1">
      <c r="Q450" s="24"/>
      <c r="R450" s="24"/>
      <c r="S450" s="24"/>
      <c r="T450" s="24"/>
      <c r="U450" s="24"/>
    </row>
    <row r="451" spans="17:21" ht="14.25" customHeight="1">
      <c r="Q451" s="24"/>
      <c r="R451" s="24"/>
      <c r="S451" s="24"/>
      <c r="T451" s="24"/>
      <c r="U451" s="24"/>
    </row>
    <row r="452" spans="17:21" ht="14.25" customHeight="1">
      <c r="Q452" s="24"/>
      <c r="R452" s="24"/>
      <c r="S452" s="24"/>
      <c r="T452" s="24"/>
      <c r="U452" s="24"/>
    </row>
    <row r="453" spans="17:21" ht="14.25" customHeight="1">
      <c r="Q453" s="24"/>
      <c r="R453" s="24"/>
      <c r="S453" s="24"/>
      <c r="T453" s="24"/>
      <c r="U453" s="24"/>
    </row>
    <row r="454" spans="17:21" ht="14.25" customHeight="1">
      <c r="Q454" s="24"/>
      <c r="R454" s="24"/>
      <c r="S454" s="24"/>
      <c r="T454" s="24"/>
      <c r="U454" s="24"/>
    </row>
    <row r="455" spans="17:21" ht="14.25" customHeight="1">
      <c r="Q455" s="24"/>
      <c r="R455" s="24"/>
      <c r="S455" s="24"/>
      <c r="T455" s="24"/>
      <c r="U455" s="24"/>
    </row>
    <row r="456" spans="17:21" ht="14.25" customHeight="1">
      <c r="Q456" s="24"/>
      <c r="R456" s="24"/>
      <c r="S456" s="24"/>
      <c r="T456" s="24"/>
      <c r="U456" s="24"/>
    </row>
    <row r="457" spans="17:21" ht="14.25" customHeight="1">
      <c r="Q457" s="24"/>
      <c r="R457" s="24"/>
      <c r="S457" s="24"/>
      <c r="T457" s="24"/>
      <c r="U457" s="24"/>
    </row>
    <row r="458" spans="17:21" ht="14.25" customHeight="1">
      <c r="Q458" s="24"/>
      <c r="R458" s="24"/>
      <c r="S458" s="24"/>
      <c r="T458" s="24"/>
      <c r="U458" s="24"/>
    </row>
    <row r="459" spans="17:21" ht="14.25" customHeight="1">
      <c r="Q459" s="24"/>
      <c r="R459" s="24"/>
      <c r="S459" s="24"/>
      <c r="T459" s="24"/>
      <c r="U459" s="24"/>
    </row>
    <row r="460" spans="17:21" ht="14.25" customHeight="1">
      <c r="Q460" s="24"/>
      <c r="R460" s="24"/>
      <c r="S460" s="24"/>
      <c r="T460" s="24"/>
      <c r="U460" s="24"/>
    </row>
    <row r="461" spans="17:21" ht="14.25" customHeight="1">
      <c r="Q461" s="24"/>
      <c r="R461" s="24"/>
      <c r="S461" s="24"/>
      <c r="T461" s="24"/>
      <c r="U461" s="24"/>
    </row>
    <row r="462" spans="17:21" ht="14.25" customHeight="1">
      <c r="Q462" s="24"/>
      <c r="R462" s="24"/>
      <c r="S462" s="24"/>
      <c r="T462" s="24"/>
      <c r="U462" s="24"/>
    </row>
    <row r="463" spans="17:21" ht="14.25" customHeight="1">
      <c r="Q463" s="24"/>
      <c r="R463" s="24"/>
      <c r="S463" s="24"/>
      <c r="T463" s="24"/>
      <c r="U463" s="24"/>
    </row>
    <row r="464" spans="17:21" ht="14.25" customHeight="1">
      <c r="Q464" s="24"/>
      <c r="R464" s="24"/>
      <c r="S464" s="24"/>
      <c r="T464" s="24"/>
      <c r="U464" s="24"/>
    </row>
    <row r="465" spans="17:21" ht="14.25" customHeight="1">
      <c r="Q465" s="24"/>
      <c r="R465" s="24"/>
      <c r="S465" s="24"/>
      <c r="T465" s="24"/>
      <c r="U465" s="24"/>
    </row>
    <row r="466" spans="17:21" ht="14.25" customHeight="1">
      <c r="Q466" s="24"/>
      <c r="R466" s="24"/>
      <c r="S466" s="24"/>
      <c r="T466" s="24"/>
      <c r="U466" s="24"/>
    </row>
    <row r="467" spans="17:21" ht="14.25" customHeight="1">
      <c r="Q467" s="24"/>
      <c r="R467" s="24"/>
      <c r="S467" s="24"/>
      <c r="T467" s="24"/>
      <c r="U467" s="24"/>
    </row>
    <row r="468" spans="17:21" ht="14.25" customHeight="1">
      <c r="Q468" s="24"/>
      <c r="R468" s="24"/>
      <c r="S468" s="24"/>
      <c r="T468" s="24"/>
      <c r="U468" s="24"/>
    </row>
    <row r="469" spans="17:21" ht="14.25" customHeight="1">
      <c r="Q469" s="24"/>
      <c r="R469" s="24"/>
      <c r="S469" s="24"/>
      <c r="T469" s="24"/>
      <c r="U469" s="24"/>
    </row>
    <row r="470" spans="17:21" ht="14.25" customHeight="1">
      <c r="Q470" s="24"/>
      <c r="R470" s="24"/>
      <c r="S470" s="24"/>
      <c r="T470" s="24"/>
      <c r="U470" s="24"/>
    </row>
    <row r="471" spans="17:21" ht="14.25" customHeight="1">
      <c r="Q471" s="24"/>
      <c r="R471" s="24"/>
      <c r="S471" s="24"/>
      <c r="T471" s="24"/>
      <c r="U471" s="24"/>
    </row>
    <row r="472" spans="17:21" ht="14.25" customHeight="1">
      <c r="Q472" s="24"/>
      <c r="R472" s="24"/>
      <c r="S472" s="24"/>
      <c r="T472" s="24"/>
      <c r="U472" s="24"/>
    </row>
    <row r="473" spans="17:21" ht="14.25" customHeight="1">
      <c r="Q473" s="24"/>
      <c r="R473" s="24"/>
      <c r="S473" s="24"/>
      <c r="T473" s="24"/>
      <c r="U473" s="24"/>
    </row>
    <row r="474" spans="17:21" ht="14.25" customHeight="1">
      <c r="Q474" s="24"/>
      <c r="R474" s="24"/>
      <c r="S474" s="24"/>
      <c r="T474" s="24"/>
      <c r="U474" s="24"/>
    </row>
    <row r="475" spans="17:21" ht="14.25" customHeight="1">
      <c r="Q475" s="24"/>
      <c r="R475" s="24"/>
      <c r="S475" s="24"/>
      <c r="T475" s="24"/>
      <c r="U475" s="24"/>
    </row>
    <row r="476" spans="17:21" ht="14.25" customHeight="1">
      <c r="Q476" s="24"/>
      <c r="R476" s="24"/>
      <c r="S476" s="24"/>
      <c r="T476" s="24"/>
      <c r="U476" s="24"/>
    </row>
    <row r="477" spans="17:21" ht="14.25" customHeight="1">
      <c r="Q477" s="24"/>
      <c r="R477" s="24"/>
      <c r="S477" s="24"/>
      <c r="T477" s="24"/>
      <c r="U477" s="24"/>
    </row>
    <row r="478" spans="17:21" ht="14.25" customHeight="1">
      <c r="Q478" s="24"/>
      <c r="R478" s="24"/>
      <c r="S478" s="24"/>
      <c r="T478" s="24"/>
      <c r="U478" s="24"/>
    </row>
    <row r="479" spans="17:21" ht="14.25" customHeight="1">
      <c r="Q479" s="24"/>
      <c r="R479" s="24"/>
      <c r="S479" s="24"/>
      <c r="T479" s="24"/>
      <c r="U479" s="24"/>
    </row>
    <row r="480" spans="17:21" ht="14.25" customHeight="1">
      <c r="Q480" s="24"/>
      <c r="R480" s="24"/>
      <c r="S480" s="24"/>
      <c r="T480" s="24"/>
      <c r="U480" s="24"/>
    </row>
    <row r="481" spans="17:21" ht="14.25" customHeight="1">
      <c r="Q481" s="24"/>
      <c r="R481" s="24"/>
      <c r="S481" s="24"/>
      <c r="T481" s="24"/>
      <c r="U481" s="24"/>
    </row>
    <row r="482" spans="17:21" ht="14.25" customHeight="1">
      <c r="Q482" s="24"/>
      <c r="R482" s="24"/>
      <c r="S482" s="24"/>
      <c r="T482" s="24"/>
      <c r="U482" s="24"/>
    </row>
    <row r="483" spans="17:21" ht="14.25" customHeight="1">
      <c r="Q483" s="24"/>
      <c r="R483" s="24"/>
      <c r="S483" s="24"/>
      <c r="T483" s="24"/>
      <c r="U483" s="24"/>
    </row>
    <row r="484" spans="17:21" ht="14.25" customHeight="1">
      <c r="Q484" s="24"/>
      <c r="R484" s="24"/>
      <c r="S484" s="24"/>
      <c r="T484" s="24"/>
      <c r="U484" s="24"/>
    </row>
    <row r="485" spans="17:21" ht="14.25" customHeight="1">
      <c r="Q485" s="24"/>
      <c r="R485" s="24"/>
      <c r="S485" s="24"/>
      <c r="T485" s="24"/>
      <c r="U485" s="24"/>
    </row>
    <row r="486" spans="17:21" ht="14.25" customHeight="1">
      <c r="Q486" s="24"/>
      <c r="R486" s="24"/>
      <c r="S486" s="24"/>
      <c r="T486" s="24"/>
      <c r="U486" s="24"/>
    </row>
    <row r="487" spans="17:21" ht="14.25" customHeight="1">
      <c r="Q487" s="24"/>
      <c r="R487" s="24"/>
      <c r="S487" s="24"/>
      <c r="T487" s="24"/>
      <c r="U487" s="24"/>
    </row>
    <row r="488" spans="17:21" ht="14.25" customHeight="1">
      <c r="Q488" s="24"/>
      <c r="R488" s="24"/>
      <c r="S488" s="24"/>
      <c r="T488" s="24"/>
      <c r="U488" s="24"/>
    </row>
    <row r="489" spans="17:21" ht="14.25" customHeight="1">
      <c r="Q489" s="24"/>
      <c r="R489" s="24"/>
      <c r="S489" s="24"/>
      <c r="T489" s="24"/>
      <c r="U489" s="24"/>
    </row>
    <row r="490" spans="17:21" ht="14.25" customHeight="1">
      <c r="Q490" s="24"/>
      <c r="R490" s="24"/>
      <c r="S490" s="24"/>
      <c r="T490" s="24"/>
      <c r="U490" s="24"/>
    </row>
    <row r="491" spans="17:21" ht="14.25" customHeight="1">
      <c r="Q491" s="24"/>
      <c r="R491" s="24"/>
      <c r="S491" s="24"/>
      <c r="T491" s="24"/>
      <c r="U491" s="24"/>
    </row>
    <row r="492" spans="17:21" ht="14.25" customHeight="1">
      <c r="Q492" s="24"/>
      <c r="R492" s="24"/>
      <c r="S492" s="24"/>
      <c r="T492" s="24"/>
      <c r="U492" s="24"/>
    </row>
    <row r="493" spans="17:21" ht="14.25" customHeight="1">
      <c r="Q493" s="24"/>
      <c r="R493" s="24"/>
      <c r="S493" s="24"/>
      <c r="T493" s="24"/>
      <c r="U493" s="24"/>
    </row>
    <row r="494" spans="17:21" ht="14.25" customHeight="1">
      <c r="Q494" s="24"/>
      <c r="R494" s="24"/>
      <c r="S494" s="24"/>
      <c r="T494" s="24"/>
      <c r="U494" s="24"/>
    </row>
    <row r="495" spans="17:21" ht="14.25" customHeight="1">
      <c r="Q495" s="24"/>
      <c r="R495" s="24"/>
      <c r="S495" s="24"/>
      <c r="T495" s="24"/>
      <c r="U495" s="24"/>
    </row>
    <row r="496" spans="17:21" ht="14.25" customHeight="1">
      <c r="Q496" s="24"/>
      <c r="R496" s="24"/>
      <c r="S496" s="24"/>
      <c r="T496" s="24"/>
      <c r="U496" s="24"/>
    </row>
    <row r="497" spans="17:21" ht="14.25" customHeight="1">
      <c r="Q497" s="24"/>
      <c r="R497" s="24"/>
      <c r="S497" s="24"/>
      <c r="T497" s="24"/>
      <c r="U497" s="24"/>
    </row>
    <row r="498" spans="17:21" ht="14.25" customHeight="1">
      <c r="Q498" s="24"/>
      <c r="R498" s="24"/>
      <c r="S498" s="24"/>
      <c r="T498" s="24"/>
      <c r="U498" s="24"/>
    </row>
    <row r="499" spans="17:21" ht="14.25" customHeight="1">
      <c r="Q499" s="24"/>
      <c r="R499" s="24"/>
      <c r="S499" s="24"/>
      <c r="T499" s="24"/>
      <c r="U499" s="24"/>
    </row>
    <row r="500" spans="17:21" ht="14.25" customHeight="1">
      <c r="Q500" s="24"/>
      <c r="R500" s="24"/>
      <c r="S500" s="24"/>
      <c r="T500" s="24"/>
      <c r="U500" s="24"/>
    </row>
    <row r="501" spans="17:21" ht="14.25" customHeight="1">
      <c r="Q501" s="24"/>
      <c r="R501" s="24"/>
      <c r="S501" s="24"/>
      <c r="T501" s="24"/>
      <c r="U501" s="24"/>
    </row>
    <row r="502" spans="17:21" ht="14.25" customHeight="1">
      <c r="Q502" s="24"/>
      <c r="R502" s="24"/>
      <c r="S502" s="24"/>
      <c r="T502" s="24"/>
      <c r="U502" s="24"/>
    </row>
    <row r="503" spans="17:21" ht="14.25" customHeight="1">
      <c r="Q503" s="24"/>
      <c r="R503" s="24"/>
      <c r="S503" s="24"/>
      <c r="T503" s="24"/>
      <c r="U503" s="24"/>
    </row>
    <row r="504" spans="17:21" ht="14.25" customHeight="1">
      <c r="Q504" s="24"/>
      <c r="R504" s="24"/>
      <c r="S504" s="24"/>
      <c r="T504" s="24"/>
      <c r="U504" s="24"/>
    </row>
    <row r="505" spans="17:21" ht="14.25" customHeight="1">
      <c r="Q505" s="24"/>
      <c r="R505" s="24"/>
      <c r="S505" s="24"/>
      <c r="T505" s="24"/>
      <c r="U505" s="24"/>
    </row>
    <row r="506" spans="17:21" ht="14.25" customHeight="1">
      <c r="Q506" s="24"/>
      <c r="R506" s="24"/>
      <c r="S506" s="24"/>
      <c r="T506" s="24"/>
      <c r="U506" s="24"/>
    </row>
    <row r="507" spans="17:21" ht="14.25" customHeight="1">
      <c r="Q507" s="24"/>
      <c r="R507" s="24"/>
      <c r="S507" s="24"/>
      <c r="T507" s="24"/>
      <c r="U507" s="24"/>
    </row>
    <row r="508" spans="17:21" ht="14.25" customHeight="1">
      <c r="Q508" s="24"/>
      <c r="R508" s="24"/>
      <c r="S508" s="24"/>
      <c r="T508" s="24"/>
      <c r="U508" s="24"/>
    </row>
    <row r="509" spans="17:21" ht="14.25" customHeight="1">
      <c r="Q509" s="24"/>
      <c r="R509" s="24"/>
      <c r="S509" s="24"/>
      <c r="T509" s="24"/>
      <c r="U509" s="24"/>
    </row>
    <row r="510" spans="17:21" ht="14.25" customHeight="1">
      <c r="Q510" s="24"/>
      <c r="R510" s="24"/>
      <c r="S510" s="24"/>
      <c r="T510" s="24"/>
      <c r="U510" s="24"/>
    </row>
    <row r="511" spans="17:21" ht="14.25" customHeight="1">
      <c r="Q511" s="24"/>
      <c r="R511" s="24"/>
      <c r="S511" s="24"/>
      <c r="T511" s="24"/>
      <c r="U511" s="24"/>
    </row>
    <row r="512" spans="17:21" ht="14.25" customHeight="1">
      <c r="Q512" s="24"/>
      <c r="R512" s="24"/>
      <c r="S512" s="24"/>
      <c r="T512" s="24"/>
      <c r="U512" s="24"/>
    </row>
    <row r="513" spans="17:21" ht="14.25" customHeight="1">
      <c r="Q513" s="24"/>
      <c r="R513" s="24"/>
      <c r="S513" s="24"/>
      <c r="T513" s="24"/>
      <c r="U513" s="24"/>
    </row>
    <row r="514" spans="17:21" ht="14.25" customHeight="1">
      <c r="Q514" s="24"/>
      <c r="R514" s="24"/>
      <c r="S514" s="24"/>
      <c r="T514" s="24"/>
      <c r="U514" s="24"/>
    </row>
    <row r="515" spans="17:21" ht="14.25" customHeight="1">
      <c r="Q515" s="24"/>
      <c r="R515" s="24"/>
      <c r="S515" s="24"/>
      <c r="T515" s="24"/>
      <c r="U515" s="24"/>
    </row>
    <row r="516" spans="17:21" ht="14.25" customHeight="1">
      <c r="Q516" s="24"/>
      <c r="R516" s="24"/>
      <c r="S516" s="24"/>
      <c r="T516" s="24"/>
      <c r="U516" s="24"/>
    </row>
    <row r="517" spans="17:21" ht="14.25" customHeight="1">
      <c r="Q517" s="24"/>
      <c r="R517" s="24"/>
      <c r="S517" s="24"/>
      <c r="T517" s="24"/>
      <c r="U517" s="24"/>
    </row>
    <row r="518" spans="17:21" ht="14.25" customHeight="1">
      <c r="Q518" s="24"/>
      <c r="R518" s="24"/>
      <c r="S518" s="24"/>
      <c r="T518" s="24"/>
      <c r="U518" s="24"/>
    </row>
    <row r="519" spans="17:21" ht="14.25" customHeight="1">
      <c r="Q519" s="24"/>
      <c r="R519" s="24"/>
      <c r="S519" s="24"/>
      <c r="T519" s="24"/>
      <c r="U519" s="24"/>
    </row>
    <row r="520" spans="17:21" ht="14.25" customHeight="1">
      <c r="Q520" s="24"/>
      <c r="R520" s="24"/>
      <c r="S520" s="24"/>
      <c r="T520" s="24"/>
      <c r="U520" s="24"/>
    </row>
    <row r="521" spans="17:21" ht="14.25" customHeight="1">
      <c r="Q521" s="24"/>
      <c r="R521" s="24"/>
      <c r="S521" s="24"/>
      <c r="T521" s="24"/>
      <c r="U521" s="24"/>
    </row>
    <row r="522" spans="17:21" ht="14.25" customHeight="1">
      <c r="Q522" s="24"/>
      <c r="R522" s="24"/>
      <c r="S522" s="24"/>
      <c r="T522" s="24"/>
      <c r="U522" s="24"/>
    </row>
    <row r="523" spans="17:21" ht="14.25" customHeight="1">
      <c r="Q523" s="24"/>
      <c r="R523" s="24"/>
      <c r="S523" s="24"/>
      <c r="T523" s="24"/>
      <c r="U523" s="24"/>
    </row>
    <row r="524" spans="17:21" ht="14.25" customHeight="1">
      <c r="Q524" s="24"/>
      <c r="R524" s="24"/>
      <c r="S524" s="24"/>
      <c r="T524" s="24"/>
      <c r="U524" s="24"/>
    </row>
    <row r="525" spans="17:21" ht="14.25" customHeight="1">
      <c r="Q525" s="24"/>
      <c r="R525" s="24"/>
      <c r="S525" s="24"/>
      <c r="T525" s="24"/>
      <c r="U525" s="24"/>
    </row>
    <row r="526" spans="17:21" ht="14.25" customHeight="1">
      <c r="Q526" s="24"/>
      <c r="R526" s="24"/>
      <c r="S526" s="24"/>
      <c r="T526" s="24"/>
      <c r="U526" s="24"/>
    </row>
    <row r="527" spans="17:21" ht="14.25" customHeight="1">
      <c r="Q527" s="24"/>
      <c r="R527" s="24"/>
      <c r="S527" s="24"/>
      <c r="T527" s="24"/>
      <c r="U527" s="24"/>
    </row>
    <row r="528" spans="17:21" ht="14.25" customHeight="1">
      <c r="Q528" s="24"/>
      <c r="R528" s="24"/>
      <c r="S528" s="24"/>
      <c r="T528" s="24"/>
      <c r="U528" s="24"/>
    </row>
    <row r="529" spans="17:21" ht="14.25" customHeight="1">
      <c r="Q529" s="24"/>
      <c r="R529" s="24"/>
      <c r="S529" s="24"/>
      <c r="T529" s="24"/>
      <c r="U529" s="24"/>
    </row>
    <row r="530" spans="17:21" ht="14.25" customHeight="1">
      <c r="Q530" s="24"/>
      <c r="R530" s="24"/>
      <c r="S530" s="24"/>
      <c r="T530" s="24"/>
      <c r="U530" s="24"/>
    </row>
    <row r="531" spans="17:21" ht="14.25" customHeight="1">
      <c r="Q531" s="24"/>
      <c r="R531" s="24"/>
      <c r="S531" s="24"/>
      <c r="T531" s="24"/>
      <c r="U531" s="24"/>
    </row>
    <row r="532" spans="17:21" ht="14.25" customHeight="1">
      <c r="Q532" s="24"/>
      <c r="R532" s="24"/>
      <c r="S532" s="24"/>
      <c r="T532" s="24"/>
      <c r="U532" s="24"/>
    </row>
    <row r="533" spans="17:21" ht="14.25" customHeight="1">
      <c r="Q533" s="24"/>
      <c r="R533" s="24"/>
      <c r="S533" s="24"/>
      <c r="T533" s="24"/>
      <c r="U533" s="24"/>
    </row>
    <row r="534" spans="17:21" ht="14.25" customHeight="1">
      <c r="Q534" s="24"/>
      <c r="R534" s="24"/>
      <c r="S534" s="24"/>
      <c r="T534" s="24"/>
      <c r="U534" s="24"/>
    </row>
    <row r="535" spans="17:21" ht="14.25" customHeight="1">
      <c r="Q535" s="24"/>
      <c r="R535" s="24"/>
      <c r="S535" s="24"/>
      <c r="T535" s="24"/>
      <c r="U535" s="24"/>
    </row>
    <row r="536" spans="17:21" ht="14.25" customHeight="1">
      <c r="Q536" s="24"/>
      <c r="R536" s="24"/>
      <c r="S536" s="24"/>
      <c r="T536" s="24"/>
      <c r="U536" s="24"/>
    </row>
    <row r="537" spans="17:21" ht="14.25" customHeight="1">
      <c r="Q537" s="24"/>
      <c r="R537" s="24"/>
      <c r="S537" s="24"/>
      <c r="T537" s="24"/>
      <c r="U537" s="24"/>
    </row>
    <row r="538" spans="17:21" ht="14.25" customHeight="1">
      <c r="Q538" s="24"/>
      <c r="R538" s="24"/>
      <c r="S538" s="24"/>
      <c r="T538" s="24"/>
      <c r="U538" s="24"/>
    </row>
    <row r="539" spans="17:21" ht="14.25" customHeight="1">
      <c r="Q539" s="24"/>
      <c r="R539" s="24"/>
      <c r="S539" s="24"/>
      <c r="T539" s="24"/>
      <c r="U539" s="24"/>
    </row>
    <row r="540" spans="17:21" ht="14.25" customHeight="1">
      <c r="Q540" s="24"/>
      <c r="R540" s="24"/>
      <c r="S540" s="24"/>
      <c r="T540" s="24"/>
      <c r="U540" s="24"/>
    </row>
    <row r="541" spans="17:21" ht="14.25" customHeight="1">
      <c r="Q541" s="24"/>
      <c r="R541" s="24"/>
      <c r="S541" s="24"/>
      <c r="T541" s="24"/>
      <c r="U541" s="24"/>
    </row>
    <row r="542" spans="17:21" ht="14.25" customHeight="1">
      <c r="Q542" s="24"/>
      <c r="R542" s="24"/>
      <c r="S542" s="24"/>
      <c r="T542" s="24"/>
      <c r="U542" s="24"/>
    </row>
    <row r="543" spans="17:21" ht="14.25" customHeight="1">
      <c r="Q543" s="24"/>
      <c r="R543" s="24"/>
      <c r="S543" s="24"/>
      <c r="T543" s="24"/>
      <c r="U543" s="24"/>
    </row>
    <row r="544" spans="17:21" ht="14.25" customHeight="1">
      <c r="Q544" s="24"/>
      <c r="R544" s="24"/>
      <c r="S544" s="24"/>
      <c r="T544" s="24"/>
      <c r="U544" s="24"/>
    </row>
    <row r="545" spans="17:21" ht="14.25" customHeight="1">
      <c r="Q545" s="24"/>
      <c r="R545" s="24"/>
      <c r="S545" s="24"/>
      <c r="T545" s="24"/>
      <c r="U545" s="24"/>
    </row>
    <row r="546" spans="17:21" ht="14.25" customHeight="1">
      <c r="Q546" s="24"/>
      <c r="R546" s="24"/>
      <c r="S546" s="24"/>
      <c r="T546" s="24"/>
      <c r="U546" s="24"/>
    </row>
    <row r="547" spans="17:21" ht="14.25" customHeight="1">
      <c r="Q547" s="24"/>
      <c r="R547" s="24"/>
      <c r="S547" s="24"/>
      <c r="T547" s="24"/>
      <c r="U547" s="24"/>
    </row>
    <row r="548" spans="17:21" ht="14.25" customHeight="1">
      <c r="Q548" s="24"/>
      <c r="R548" s="24"/>
      <c r="S548" s="24"/>
      <c r="T548" s="24"/>
      <c r="U548" s="24"/>
    </row>
    <row r="549" spans="17:21" ht="14.25" customHeight="1">
      <c r="Q549" s="24"/>
      <c r="R549" s="24"/>
      <c r="S549" s="24"/>
      <c r="T549" s="24"/>
      <c r="U549" s="24"/>
    </row>
    <row r="550" spans="17:21" ht="14.25" customHeight="1">
      <c r="Q550" s="24"/>
      <c r="R550" s="24"/>
      <c r="S550" s="24"/>
      <c r="T550" s="24"/>
      <c r="U550" s="24"/>
    </row>
    <row r="551" spans="17:21" ht="14.25" customHeight="1">
      <c r="Q551" s="24"/>
      <c r="R551" s="24"/>
      <c r="S551" s="24"/>
      <c r="T551" s="24"/>
      <c r="U551" s="24"/>
    </row>
    <row r="552" spans="17:21" ht="14.25" customHeight="1">
      <c r="Q552" s="24"/>
      <c r="R552" s="24"/>
      <c r="S552" s="24"/>
      <c r="T552" s="24"/>
      <c r="U552" s="24"/>
    </row>
    <row r="553" spans="17:21" ht="14.25" customHeight="1">
      <c r="Q553" s="24"/>
      <c r="R553" s="24"/>
      <c r="S553" s="24"/>
      <c r="T553" s="24"/>
      <c r="U553" s="24"/>
    </row>
    <row r="554" spans="17:21" ht="14.25" customHeight="1">
      <c r="Q554" s="24"/>
      <c r="R554" s="24"/>
      <c r="S554" s="24"/>
      <c r="T554" s="24"/>
      <c r="U554" s="24"/>
    </row>
    <row r="555" spans="17:21" ht="14.25" customHeight="1">
      <c r="Q555" s="24"/>
      <c r="R555" s="24"/>
      <c r="S555" s="24"/>
      <c r="T555" s="24"/>
      <c r="U555" s="24"/>
    </row>
    <row r="556" spans="17:21" ht="14.25" customHeight="1">
      <c r="Q556" s="24"/>
      <c r="R556" s="24"/>
      <c r="S556" s="24"/>
      <c r="T556" s="24"/>
      <c r="U556" s="24"/>
    </row>
    <row r="557" spans="17:21" ht="14.25" customHeight="1">
      <c r="Q557" s="24"/>
      <c r="R557" s="24"/>
      <c r="S557" s="24"/>
      <c r="T557" s="24"/>
      <c r="U557" s="24"/>
    </row>
    <row r="558" spans="17:21" ht="14.25" customHeight="1">
      <c r="Q558" s="24"/>
      <c r="R558" s="24"/>
      <c r="S558" s="24"/>
      <c r="T558" s="24"/>
      <c r="U558" s="24"/>
    </row>
    <row r="559" spans="17:21" ht="14.25" customHeight="1">
      <c r="Q559" s="24"/>
      <c r="R559" s="24"/>
      <c r="S559" s="24"/>
      <c r="T559" s="24"/>
      <c r="U559" s="24"/>
    </row>
    <row r="560" spans="17:21" ht="14.25" customHeight="1">
      <c r="Q560" s="24"/>
      <c r="R560" s="24"/>
      <c r="S560" s="24"/>
      <c r="T560" s="24"/>
      <c r="U560" s="24"/>
    </row>
    <row r="561" spans="17:21" ht="14.25" customHeight="1">
      <c r="Q561" s="24"/>
      <c r="R561" s="24"/>
      <c r="S561" s="24"/>
      <c r="T561" s="24"/>
      <c r="U561" s="24"/>
    </row>
    <row r="562" spans="17:21" ht="14.25" customHeight="1">
      <c r="Q562" s="24"/>
      <c r="R562" s="24"/>
      <c r="S562" s="24"/>
      <c r="T562" s="24"/>
      <c r="U562" s="24"/>
    </row>
    <row r="563" spans="17:21" ht="14.25" customHeight="1">
      <c r="Q563" s="24"/>
      <c r="R563" s="24"/>
      <c r="S563" s="24"/>
      <c r="T563" s="24"/>
      <c r="U563" s="24"/>
    </row>
    <row r="564" spans="17:21" ht="14.25" customHeight="1">
      <c r="Q564" s="24"/>
      <c r="R564" s="24"/>
      <c r="S564" s="24"/>
      <c r="T564" s="24"/>
      <c r="U564" s="24"/>
    </row>
    <row r="565" spans="17:21" ht="14.25" customHeight="1">
      <c r="Q565" s="24"/>
      <c r="R565" s="24"/>
      <c r="S565" s="24"/>
      <c r="T565" s="24"/>
      <c r="U565" s="24"/>
    </row>
    <row r="566" spans="17:21" ht="14.25" customHeight="1">
      <c r="Q566" s="24"/>
      <c r="R566" s="24"/>
      <c r="S566" s="24"/>
      <c r="T566" s="24"/>
      <c r="U566" s="24"/>
    </row>
    <row r="567" spans="17:21" ht="14.25" customHeight="1">
      <c r="Q567" s="24"/>
      <c r="R567" s="24"/>
      <c r="S567" s="24"/>
      <c r="T567" s="24"/>
      <c r="U567" s="24"/>
    </row>
    <row r="568" spans="17:21" ht="14.25" customHeight="1">
      <c r="Q568" s="24"/>
      <c r="R568" s="24"/>
      <c r="S568" s="24"/>
      <c r="T568" s="24"/>
      <c r="U568" s="24"/>
    </row>
    <row r="569" spans="17:21" ht="14.25" customHeight="1">
      <c r="Q569" s="24"/>
      <c r="R569" s="24"/>
      <c r="S569" s="24"/>
      <c r="T569" s="24"/>
      <c r="U569" s="24"/>
    </row>
    <row r="570" spans="17:21" ht="14.25" customHeight="1">
      <c r="Q570" s="24"/>
      <c r="R570" s="24"/>
      <c r="S570" s="24"/>
      <c r="T570" s="24"/>
      <c r="U570" s="24"/>
    </row>
    <row r="571" spans="17:21" ht="14.25" customHeight="1">
      <c r="Q571" s="24"/>
      <c r="R571" s="24"/>
      <c r="S571" s="24"/>
      <c r="T571" s="24"/>
      <c r="U571" s="24"/>
    </row>
    <row r="572" spans="17:21" ht="14.25" customHeight="1">
      <c r="Q572" s="24"/>
      <c r="R572" s="24"/>
      <c r="S572" s="24"/>
      <c r="T572" s="24"/>
      <c r="U572" s="24"/>
    </row>
    <row r="573" spans="17:21" ht="14.25" customHeight="1">
      <c r="Q573" s="24"/>
      <c r="R573" s="24"/>
      <c r="S573" s="24"/>
      <c r="T573" s="24"/>
      <c r="U573" s="24"/>
    </row>
    <row r="574" spans="17:21" ht="14.25" customHeight="1">
      <c r="Q574" s="24"/>
      <c r="R574" s="24"/>
      <c r="S574" s="24"/>
      <c r="T574" s="24"/>
      <c r="U574" s="24"/>
    </row>
    <row r="575" spans="17:21" ht="14.25" customHeight="1">
      <c r="Q575" s="24"/>
      <c r="R575" s="24"/>
      <c r="S575" s="24"/>
      <c r="T575" s="24"/>
      <c r="U575" s="24"/>
    </row>
    <row r="576" spans="17:21" ht="14.25" customHeight="1">
      <c r="Q576" s="24"/>
      <c r="R576" s="24"/>
      <c r="S576" s="24"/>
      <c r="T576" s="24"/>
      <c r="U576" s="24"/>
    </row>
    <row r="577" spans="17:21" ht="14.25" customHeight="1">
      <c r="Q577" s="24"/>
      <c r="R577" s="24"/>
      <c r="S577" s="24"/>
      <c r="T577" s="24"/>
      <c r="U577" s="24"/>
    </row>
    <row r="578" spans="17:21" ht="14.25" customHeight="1">
      <c r="Q578" s="24"/>
      <c r="R578" s="24"/>
      <c r="S578" s="24"/>
      <c r="T578" s="24"/>
      <c r="U578" s="24"/>
    </row>
    <row r="579" spans="17:21" ht="14.25" customHeight="1">
      <c r="Q579" s="24"/>
      <c r="R579" s="24"/>
      <c r="S579" s="24"/>
      <c r="T579" s="24"/>
      <c r="U579" s="24"/>
    </row>
    <row r="580" spans="17:21" ht="14.25" customHeight="1">
      <c r="Q580" s="24"/>
      <c r="R580" s="24"/>
      <c r="S580" s="24"/>
      <c r="T580" s="24"/>
      <c r="U580" s="24"/>
    </row>
    <row r="581" spans="17:21" ht="14.25" customHeight="1">
      <c r="Q581" s="24"/>
      <c r="R581" s="24"/>
      <c r="S581" s="24"/>
      <c r="T581" s="24"/>
      <c r="U581" s="24"/>
    </row>
    <row r="582" spans="17:21" ht="14.25" customHeight="1">
      <c r="Q582" s="24"/>
      <c r="R582" s="24"/>
      <c r="S582" s="24"/>
      <c r="T582" s="24"/>
      <c r="U582" s="24"/>
    </row>
    <row r="583" spans="17:21" ht="14.25" customHeight="1">
      <c r="Q583" s="24"/>
      <c r="R583" s="24"/>
      <c r="S583" s="24"/>
      <c r="T583" s="24"/>
      <c r="U583" s="24"/>
    </row>
    <row r="584" spans="17:21" ht="14.25" customHeight="1">
      <c r="Q584" s="24"/>
      <c r="R584" s="24"/>
      <c r="S584" s="24"/>
      <c r="T584" s="24"/>
      <c r="U584" s="24"/>
    </row>
    <row r="585" spans="17:21" ht="14.25" customHeight="1">
      <c r="Q585" s="24"/>
      <c r="R585" s="24"/>
      <c r="S585" s="24"/>
      <c r="T585" s="24"/>
      <c r="U585" s="24"/>
    </row>
    <row r="586" spans="17:21" ht="14.25" customHeight="1">
      <c r="Q586" s="24"/>
      <c r="R586" s="24"/>
      <c r="S586" s="24"/>
      <c r="T586" s="24"/>
      <c r="U586" s="24"/>
    </row>
    <row r="587" spans="17:21" ht="14.25" customHeight="1">
      <c r="Q587" s="24"/>
      <c r="R587" s="24"/>
      <c r="S587" s="24"/>
      <c r="T587" s="24"/>
      <c r="U587" s="24"/>
    </row>
    <row r="588" spans="17:21" ht="14.25" customHeight="1">
      <c r="Q588" s="24"/>
      <c r="R588" s="24"/>
      <c r="S588" s="24"/>
      <c r="T588" s="24"/>
      <c r="U588" s="24"/>
    </row>
    <row r="589" spans="17:21" ht="14.25" customHeight="1">
      <c r="Q589" s="24"/>
      <c r="R589" s="24"/>
      <c r="S589" s="24"/>
      <c r="T589" s="24"/>
      <c r="U589" s="24"/>
    </row>
    <row r="590" spans="17:21" ht="14.25" customHeight="1">
      <c r="Q590" s="24"/>
      <c r="R590" s="24"/>
      <c r="S590" s="24"/>
      <c r="T590" s="24"/>
      <c r="U590" s="24"/>
    </row>
    <row r="591" spans="17:21" ht="14.25" customHeight="1">
      <c r="Q591" s="24"/>
      <c r="R591" s="24"/>
      <c r="S591" s="24"/>
      <c r="T591" s="24"/>
      <c r="U591" s="24"/>
    </row>
    <row r="592" spans="17:21" ht="14.25" customHeight="1">
      <c r="Q592" s="24"/>
      <c r="R592" s="24"/>
      <c r="S592" s="24"/>
      <c r="T592" s="24"/>
      <c r="U592" s="24"/>
    </row>
    <row r="593" spans="17:21" ht="14.25" customHeight="1">
      <c r="Q593" s="24"/>
      <c r="R593" s="24"/>
      <c r="S593" s="24"/>
      <c r="T593" s="24"/>
      <c r="U593" s="24"/>
    </row>
    <row r="594" spans="17:21" ht="14.25" customHeight="1">
      <c r="Q594" s="24"/>
      <c r="R594" s="24"/>
      <c r="S594" s="24"/>
      <c r="T594" s="24"/>
      <c r="U594" s="24"/>
    </row>
    <row r="595" spans="17:21" ht="14.25" customHeight="1">
      <c r="Q595" s="24"/>
      <c r="R595" s="24"/>
      <c r="S595" s="24"/>
      <c r="T595" s="24"/>
      <c r="U595" s="24"/>
    </row>
    <row r="596" spans="17:21" ht="14.25" customHeight="1">
      <c r="Q596" s="24"/>
      <c r="R596" s="24"/>
      <c r="S596" s="24"/>
      <c r="T596" s="24"/>
      <c r="U596" s="24"/>
    </row>
    <row r="597" spans="17:21" ht="14.25" customHeight="1">
      <c r="Q597" s="24"/>
      <c r="R597" s="24"/>
      <c r="S597" s="24"/>
      <c r="T597" s="24"/>
      <c r="U597" s="24"/>
    </row>
    <row r="598" spans="17:21" ht="14.25" customHeight="1">
      <c r="Q598" s="24"/>
      <c r="R598" s="24"/>
      <c r="S598" s="24"/>
      <c r="T598" s="24"/>
      <c r="U598" s="24"/>
    </row>
    <row r="599" spans="17:21" ht="14.25" customHeight="1">
      <c r="Q599" s="24"/>
      <c r="R599" s="24"/>
      <c r="S599" s="24"/>
      <c r="T599" s="24"/>
      <c r="U599" s="24"/>
    </row>
    <row r="600" spans="17:21" ht="14.25" customHeight="1">
      <c r="Q600" s="24"/>
      <c r="R600" s="24"/>
      <c r="S600" s="24"/>
      <c r="T600" s="24"/>
      <c r="U600" s="24"/>
    </row>
    <row r="601" spans="17:21" ht="14.25" customHeight="1">
      <c r="Q601" s="24"/>
      <c r="R601" s="24"/>
      <c r="S601" s="24"/>
      <c r="T601" s="24"/>
      <c r="U601" s="24"/>
    </row>
    <row r="602" spans="17:21" ht="14.25" customHeight="1">
      <c r="Q602" s="24"/>
      <c r="R602" s="24"/>
      <c r="S602" s="24"/>
      <c r="T602" s="24"/>
      <c r="U602" s="24"/>
    </row>
    <row r="603" spans="17:21" ht="14.25" customHeight="1">
      <c r="Q603" s="24"/>
      <c r="R603" s="24"/>
      <c r="S603" s="24"/>
      <c r="T603" s="24"/>
      <c r="U603" s="24"/>
    </row>
    <row r="604" spans="17:21" ht="14.25" customHeight="1">
      <c r="Q604" s="24"/>
      <c r="R604" s="24"/>
      <c r="S604" s="24"/>
      <c r="T604" s="24"/>
      <c r="U604" s="24"/>
    </row>
    <row r="605" spans="17:21" ht="14.25" customHeight="1">
      <c r="Q605" s="24"/>
      <c r="R605" s="24"/>
      <c r="S605" s="24"/>
      <c r="T605" s="24"/>
      <c r="U605" s="24"/>
    </row>
    <row r="606" spans="17:21" ht="14.25" customHeight="1">
      <c r="Q606" s="24"/>
      <c r="R606" s="24"/>
      <c r="S606" s="24"/>
      <c r="T606" s="24"/>
      <c r="U606" s="24"/>
    </row>
    <row r="607" spans="17:21" ht="14.25" customHeight="1">
      <c r="Q607" s="24"/>
      <c r="R607" s="24"/>
      <c r="S607" s="24"/>
      <c r="T607" s="24"/>
      <c r="U607" s="24"/>
    </row>
    <row r="608" spans="17:21" ht="14.25" customHeight="1">
      <c r="Q608" s="24"/>
      <c r="R608" s="24"/>
      <c r="S608" s="24"/>
      <c r="T608" s="24"/>
      <c r="U608" s="24"/>
    </row>
    <row r="609" spans="17:21" ht="14.25" customHeight="1">
      <c r="Q609" s="24"/>
      <c r="R609" s="24"/>
      <c r="S609" s="24"/>
      <c r="T609" s="24"/>
      <c r="U609" s="24"/>
    </row>
    <row r="610" spans="17:21" ht="14.25" customHeight="1">
      <c r="Q610" s="24"/>
      <c r="R610" s="24"/>
      <c r="S610" s="24"/>
      <c r="T610" s="24"/>
      <c r="U610" s="24"/>
    </row>
    <row r="611" spans="17:21" ht="14.25" customHeight="1">
      <c r="Q611" s="24"/>
      <c r="R611" s="24"/>
      <c r="S611" s="24"/>
      <c r="T611" s="24"/>
      <c r="U611" s="24"/>
    </row>
    <row r="612" spans="17:21" ht="14.25" customHeight="1">
      <c r="Q612" s="24"/>
      <c r="R612" s="24"/>
      <c r="S612" s="24"/>
      <c r="T612" s="24"/>
      <c r="U612" s="24"/>
    </row>
    <row r="613" spans="17:21" ht="14.25" customHeight="1">
      <c r="Q613" s="24"/>
      <c r="R613" s="24"/>
      <c r="S613" s="24"/>
      <c r="T613" s="24"/>
      <c r="U613" s="24"/>
    </row>
    <row r="614" spans="17:21" ht="14.25" customHeight="1">
      <c r="Q614" s="24"/>
      <c r="R614" s="24"/>
      <c r="S614" s="24"/>
      <c r="T614" s="24"/>
      <c r="U614" s="24"/>
    </row>
    <row r="615" spans="17:21" ht="14.25" customHeight="1">
      <c r="Q615" s="24"/>
      <c r="R615" s="24"/>
      <c r="S615" s="24"/>
      <c r="T615" s="24"/>
      <c r="U615" s="24"/>
    </row>
    <row r="616" spans="17:21" ht="14.25" customHeight="1">
      <c r="Q616" s="24"/>
      <c r="R616" s="24"/>
      <c r="S616" s="24"/>
      <c r="T616" s="24"/>
      <c r="U616" s="24"/>
    </row>
    <row r="617" spans="17:21" ht="14.25" customHeight="1">
      <c r="Q617" s="24"/>
      <c r="R617" s="24"/>
      <c r="S617" s="24"/>
      <c r="T617" s="24"/>
      <c r="U617" s="24"/>
    </row>
    <row r="618" spans="17:21" ht="14.25" customHeight="1">
      <c r="Q618" s="24"/>
      <c r="R618" s="24"/>
      <c r="S618" s="24"/>
      <c r="T618" s="24"/>
      <c r="U618" s="24"/>
    </row>
    <row r="619" spans="17:21" ht="14.25" customHeight="1">
      <c r="Q619" s="24"/>
      <c r="R619" s="24"/>
      <c r="S619" s="24"/>
      <c r="T619" s="24"/>
      <c r="U619" s="24"/>
    </row>
    <row r="620" spans="17:21" ht="14.25" customHeight="1">
      <c r="Q620" s="24"/>
      <c r="R620" s="24"/>
      <c r="S620" s="24"/>
      <c r="T620" s="24"/>
      <c r="U620" s="24"/>
    </row>
    <row r="621" spans="17:21" ht="14.25" customHeight="1">
      <c r="Q621" s="24"/>
      <c r="R621" s="24"/>
      <c r="S621" s="24"/>
      <c r="T621" s="24"/>
      <c r="U621" s="24"/>
    </row>
    <row r="622" spans="17:21" ht="14.25" customHeight="1">
      <c r="Q622" s="24"/>
      <c r="R622" s="24"/>
      <c r="S622" s="24"/>
      <c r="T622" s="24"/>
      <c r="U622" s="24"/>
    </row>
    <row r="623" spans="17:21" ht="14.25" customHeight="1">
      <c r="Q623" s="24"/>
      <c r="R623" s="24"/>
      <c r="S623" s="24"/>
      <c r="T623" s="24"/>
      <c r="U623" s="24"/>
    </row>
    <row r="624" spans="17:21" ht="14.25" customHeight="1">
      <c r="Q624" s="24"/>
      <c r="R624" s="24"/>
      <c r="S624" s="24"/>
      <c r="T624" s="24"/>
      <c r="U624" s="24"/>
    </row>
    <row r="625" spans="17:21" ht="14.25" customHeight="1">
      <c r="Q625" s="24"/>
      <c r="R625" s="24"/>
      <c r="S625" s="24"/>
      <c r="T625" s="24"/>
      <c r="U625" s="24"/>
    </row>
    <row r="626" spans="17:21" ht="14.25" customHeight="1">
      <c r="Q626" s="24"/>
      <c r="R626" s="24"/>
      <c r="S626" s="24"/>
      <c r="T626" s="24"/>
      <c r="U626" s="24"/>
    </row>
    <row r="627" spans="17:21" ht="14.25" customHeight="1">
      <c r="Q627" s="24"/>
      <c r="R627" s="24"/>
      <c r="S627" s="24"/>
      <c r="T627" s="24"/>
      <c r="U627" s="24"/>
    </row>
    <row r="628" spans="17:21" ht="14.25" customHeight="1">
      <c r="Q628" s="24"/>
      <c r="R628" s="24"/>
      <c r="S628" s="24"/>
      <c r="T628" s="24"/>
      <c r="U628" s="24"/>
    </row>
    <row r="629" spans="17:21" ht="14.25" customHeight="1">
      <c r="Q629" s="24"/>
      <c r="R629" s="24"/>
      <c r="S629" s="24"/>
      <c r="T629" s="24"/>
      <c r="U629" s="24"/>
    </row>
    <row r="630" spans="17:21" ht="14.25" customHeight="1">
      <c r="Q630" s="24"/>
      <c r="R630" s="24"/>
      <c r="S630" s="24"/>
      <c r="T630" s="24"/>
      <c r="U630" s="24"/>
    </row>
    <row r="631" spans="17:21" ht="14.25" customHeight="1">
      <c r="Q631" s="24"/>
      <c r="R631" s="24"/>
      <c r="S631" s="24"/>
      <c r="T631" s="24"/>
      <c r="U631" s="24"/>
    </row>
    <row r="632" spans="17:21" ht="14.25" customHeight="1">
      <c r="Q632" s="24"/>
      <c r="R632" s="24"/>
      <c r="S632" s="24"/>
      <c r="T632" s="24"/>
      <c r="U632" s="24"/>
    </row>
    <row r="633" spans="17:21" ht="14.25" customHeight="1">
      <c r="Q633" s="24"/>
      <c r="R633" s="24"/>
      <c r="S633" s="24"/>
      <c r="T633" s="24"/>
      <c r="U633" s="24"/>
    </row>
    <row r="634" spans="17:21" ht="14.25" customHeight="1">
      <c r="Q634" s="24"/>
      <c r="R634" s="24"/>
      <c r="S634" s="24"/>
      <c r="T634" s="24"/>
      <c r="U634" s="24"/>
    </row>
    <row r="635" spans="17:21" ht="14.25" customHeight="1">
      <c r="Q635" s="24"/>
      <c r="R635" s="24"/>
      <c r="S635" s="24"/>
      <c r="T635" s="24"/>
      <c r="U635" s="24"/>
    </row>
    <row r="636" spans="17:21" ht="14.25" customHeight="1">
      <c r="Q636" s="24"/>
      <c r="R636" s="24"/>
      <c r="S636" s="24"/>
      <c r="T636" s="24"/>
      <c r="U636" s="24"/>
    </row>
    <row r="637" spans="17:21" ht="14.25" customHeight="1">
      <c r="Q637" s="24"/>
      <c r="R637" s="24"/>
      <c r="S637" s="24"/>
      <c r="T637" s="24"/>
      <c r="U637" s="24"/>
    </row>
    <row r="638" spans="17:21" ht="14.25" customHeight="1">
      <c r="Q638" s="24"/>
      <c r="R638" s="24"/>
      <c r="S638" s="24"/>
      <c r="T638" s="24"/>
      <c r="U638" s="24"/>
    </row>
    <row r="639" spans="17:21" ht="14.25" customHeight="1">
      <c r="Q639" s="24"/>
      <c r="R639" s="24"/>
      <c r="S639" s="24"/>
      <c r="T639" s="24"/>
      <c r="U639" s="24"/>
    </row>
    <row r="640" spans="17:21" ht="14.25" customHeight="1">
      <c r="Q640" s="24"/>
      <c r="R640" s="24"/>
      <c r="S640" s="24"/>
      <c r="T640" s="24"/>
      <c r="U640" s="24"/>
    </row>
    <row r="641" spans="17:21" ht="14.25" customHeight="1">
      <c r="Q641" s="24"/>
      <c r="R641" s="24"/>
      <c r="S641" s="24"/>
      <c r="T641" s="24"/>
      <c r="U641" s="24"/>
    </row>
    <row r="642" spans="17:21" ht="14.25" customHeight="1">
      <c r="Q642" s="24"/>
      <c r="R642" s="24"/>
      <c r="S642" s="24"/>
      <c r="T642" s="24"/>
      <c r="U642" s="24"/>
    </row>
    <row r="643" spans="17:21" ht="14.25" customHeight="1">
      <c r="Q643" s="24"/>
      <c r="R643" s="24"/>
      <c r="S643" s="24"/>
      <c r="T643" s="24"/>
      <c r="U643" s="24"/>
    </row>
    <row r="644" spans="17:21" ht="14.25" customHeight="1">
      <c r="Q644" s="24"/>
      <c r="R644" s="24"/>
      <c r="S644" s="24"/>
      <c r="T644" s="24"/>
      <c r="U644" s="24"/>
    </row>
    <row r="645" spans="17:21" ht="14.25" customHeight="1">
      <c r="Q645" s="24"/>
      <c r="R645" s="24"/>
      <c r="S645" s="24"/>
      <c r="T645" s="24"/>
      <c r="U645" s="24"/>
    </row>
    <row r="646" spans="17:21" ht="14.25" customHeight="1">
      <c r="Q646" s="24"/>
      <c r="R646" s="24"/>
      <c r="S646" s="24"/>
      <c r="T646" s="24"/>
      <c r="U646" s="24"/>
    </row>
    <row r="647" spans="17:21" ht="14.25" customHeight="1">
      <c r="Q647" s="24"/>
      <c r="R647" s="24"/>
      <c r="S647" s="24"/>
      <c r="T647" s="24"/>
      <c r="U647" s="24"/>
    </row>
    <row r="648" spans="17:21" ht="14.25" customHeight="1">
      <c r="Q648" s="24"/>
      <c r="R648" s="24"/>
      <c r="S648" s="24"/>
      <c r="T648" s="24"/>
      <c r="U648" s="24"/>
    </row>
    <row r="649" spans="17:21" ht="14.25" customHeight="1">
      <c r="Q649" s="24"/>
      <c r="R649" s="24"/>
      <c r="S649" s="24"/>
      <c r="T649" s="24"/>
      <c r="U649" s="24"/>
    </row>
    <row r="650" spans="17:21" ht="14.25" customHeight="1">
      <c r="Q650" s="24"/>
      <c r="R650" s="24"/>
      <c r="S650" s="24"/>
      <c r="T650" s="24"/>
      <c r="U650" s="24"/>
    </row>
    <row r="651" spans="17:21" ht="14.25" customHeight="1">
      <c r="Q651" s="24"/>
      <c r="R651" s="24"/>
      <c r="S651" s="24"/>
      <c r="T651" s="24"/>
      <c r="U651" s="24"/>
    </row>
    <row r="652" spans="17:21" ht="14.25" customHeight="1">
      <c r="Q652" s="24"/>
      <c r="R652" s="24"/>
      <c r="S652" s="24"/>
      <c r="T652" s="24"/>
      <c r="U652" s="24"/>
    </row>
    <row r="653" spans="17:21" ht="14.25" customHeight="1">
      <c r="Q653" s="24"/>
      <c r="R653" s="24"/>
      <c r="S653" s="24"/>
      <c r="T653" s="24"/>
      <c r="U653" s="24"/>
    </row>
    <row r="654" spans="17:21" ht="14.25" customHeight="1">
      <c r="Q654" s="24"/>
      <c r="R654" s="24"/>
      <c r="S654" s="24"/>
      <c r="T654" s="24"/>
      <c r="U654" s="24"/>
    </row>
    <row r="655" spans="17:21" ht="14.25" customHeight="1">
      <c r="Q655" s="24"/>
      <c r="R655" s="24"/>
      <c r="S655" s="24"/>
      <c r="T655" s="24"/>
      <c r="U655" s="24"/>
    </row>
    <row r="656" spans="17:21" ht="14.25" customHeight="1">
      <c r="Q656" s="24"/>
      <c r="R656" s="24"/>
      <c r="S656" s="24"/>
      <c r="T656" s="24"/>
      <c r="U656" s="24"/>
    </row>
    <row r="657" spans="17:21" ht="14.25" customHeight="1">
      <c r="Q657" s="24"/>
      <c r="R657" s="24"/>
      <c r="S657" s="24"/>
      <c r="T657" s="24"/>
      <c r="U657" s="24"/>
    </row>
    <row r="658" spans="17:21" ht="14.25" customHeight="1">
      <c r="Q658" s="24"/>
      <c r="R658" s="24"/>
      <c r="S658" s="24"/>
      <c r="T658" s="24"/>
      <c r="U658" s="24"/>
    </row>
    <row r="659" spans="17:21" ht="14.25" customHeight="1">
      <c r="Q659" s="24"/>
      <c r="R659" s="24"/>
      <c r="S659" s="24"/>
      <c r="T659" s="24"/>
      <c r="U659" s="24"/>
    </row>
    <row r="660" spans="17:21" ht="14.25" customHeight="1">
      <c r="Q660" s="24"/>
      <c r="R660" s="24"/>
      <c r="S660" s="24"/>
      <c r="T660" s="24"/>
      <c r="U660" s="24"/>
    </row>
    <row r="661" spans="17:21" ht="14.25" customHeight="1">
      <c r="Q661" s="24"/>
      <c r="R661" s="24"/>
      <c r="S661" s="24"/>
      <c r="T661" s="24"/>
      <c r="U661" s="24"/>
    </row>
    <row r="662" spans="17:21" ht="14.25" customHeight="1">
      <c r="Q662" s="24"/>
      <c r="R662" s="24"/>
      <c r="S662" s="24"/>
      <c r="T662" s="24"/>
      <c r="U662" s="24"/>
    </row>
    <row r="663" spans="17:21" ht="14.25" customHeight="1">
      <c r="Q663" s="24"/>
      <c r="R663" s="24"/>
      <c r="S663" s="24"/>
      <c r="T663" s="24"/>
      <c r="U663" s="24"/>
    </row>
    <row r="664" spans="17:21" ht="14.25" customHeight="1">
      <c r="Q664" s="24"/>
      <c r="R664" s="24"/>
      <c r="S664" s="24"/>
      <c r="T664" s="24"/>
      <c r="U664" s="24"/>
    </row>
    <row r="665" spans="17:21" ht="14.25" customHeight="1">
      <c r="Q665" s="24"/>
      <c r="R665" s="24"/>
      <c r="S665" s="24"/>
      <c r="T665" s="24"/>
      <c r="U665" s="24"/>
    </row>
    <row r="666" spans="17:21" ht="14.25" customHeight="1">
      <c r="Q666" s="24"/>
      <c r="R666" s="24"/>
      <c r="S666" s="24"/>
      <c r="T666" s="24"/>
      <c r="U666" s="24"/>
    </row>
    <row r="667" spans="17:21" ht="14.25" customHeight="1">
      <c r="Q667" s="24"/>
      <c r="R667" s="24"/>
      <c r="S667" s="24"/>
      <c r="T667" s="24"/>
      <c r="U667" s="24"/>
    </row>
    <row r="668" spans="17:21" ht="14.25" customHeight="1">
      <c r="Q668" s="24"/>
      <c r="R668" s="24"/>
      <c r="S668" s="24"/>
      <c r="T668" s="24"/>
      <c r="U668" s="24"/>
    </row>
    <row r="669" spans="17:21" ht="14.25" customHeight="1">
      <c r="Q669" s="24"/>
      <c r="R669" s="24"/>
      <c r="S669" s="24"/>
      <c r="T669" s="24"/>
      <c r="U669" s="24"/>
    </row>
    <row r="670" spans="17:21" ht="14.25" customHeight="1">
      <c r="Q670" s="24"/>
      <c r="R670" s="24"/>
      <c r="S670" s="24"/>
      <c r="T670" s="24"/>
      <c r="U670" s="24"/>
    </row>
    <row r="671" spans="17:21" ht="14.25" customHeight="1">
      <c r="Q671" s="24"/>
      <c r="R671" s="24"/>
      <c r="S671" s="24"/>
      <c r="T671" s="24"/>
      <c r="U671" s="24"/>
    </row>
    <row r="672" spans="17:21" ht="14.25" customHeight="1">
      <c r="Q672" s="24"/>
      <c r="R672" s="24"/>
      <c r="S672" s="24"/>
      <c r="T672" s="24"/>
      <c r="U672" s="24"/>
    </row>
    <row r="673" spans="17:21" ht="14.25" customHeight="1">
      <c r="Q673" s="24"/>
      <c r="R673" s="24"/>
      <c r="S673" s="24"/>
      <c r="T673" s="24"/>
      <c r="U673" s="24"/>
    </row>
    <row r="674" spans="17:21" ht="14.25" customHeight="1">
      <c r="Q674" s="24"/>
      <c r="R674" s="24"/>
      <c r="S674" s="24"/>
      <c r="T674" s="24"/>
      <c r="U674" s="24"/>
    </row>
    <row r="675" spans="17:21" ht="14.25" customHeight="1">
      <c r="Q675" s="24"/>
      <c r="R675" s="24"/>
      <c r="S675" s="24"/>
      <c r="T675" s="24"/>
      <c r="U675" s="24"/>
    </row>
    <row r="676" spans="17:21" ht="14.25" customHeight="1">
      <c r="Q676" s="24"/>
      <c r="R676" s="24"/>
      <c r="S676" s="24"/>
      <c r="T676" s="24"/>
      <c r="U676" s="24"/>
    </row>
    <row r="677" spans="17:21" ht="14.25" customHeight="1">
      <c r="Q677" s="24"/>
      <c r="R677" s="24"/>
      <c r="S677" s="24"/>
      <c r="T677" s="24"/>
      <c r="U677" s="24"/>
    </row>
    <row r="678" spans="17:21" ht="14.25" customHeight="1">
      <c r="Q678" s="24"/>
      <c r="R678" s="24"/>
      <c r="S678" s="24"/>
      <c r="T678" s="24"/>
      <c r="U678" s="24"/>
    </row>
    <row r="679" spans="17:21" ht="14.25" customHeight="1">
      <c r="Q679" s="24"/>
      <c r="R679" s="24"/>
      <c r="S679" s="24"/>
      <c r="T679" s="24"/>
      <c r="U679" s="24"/>
    </row>
    <row r="680" spans="17:21" ht="14.25" customHeight="1">
      <c r="Q680" s="24"/>
      <c r="R680" s="24"/>
      <c r="S680" s="24"/>
      <c r="T680" s="24"/>
      <c r="U680" s="24"/>
    </row>
    <row r="681" spans="17:21" ht="14.25" customHeight="1">
      <c r="Q681" s="24"/>
      <c r="R681" s="24"/>
      <c r="S681" s="24"/>
      <c r="T681" s="24"/>
      <c r="U681" s="24"/>
    </row>
    <row r="682" spans="17:21" ht="14.25" customHeight="1">
      <c r="Q682" s="24"/>
      <c r="R682" s="24"/>
      <c r="S682" s="24"/>
      <c r="T682" s="24"/>
      <c r="U682" s="24"/>
    </row>
    <row r="683" spans="17:21" ht="14.25" customHeight="1">
      <c r="Q683" s="24"/>
      <c r="R683" s="24"/>
      <c r="S683" s="24"/>
      <c r="T683" s="24"/>
      <c r="U683" s="24"/>
    </row>
    <row r="684" spans="17:21" ht="14.25" customHeight="1">
      <c r="Q684" s="24"/>
      <c r="R684" s="24"/>
      <c r="S684" s="24"/>
      <c r="T684" s="24"/>
      <c r="U684" s="24"/>
    </row>
    <row r="685" spans="17:21" ht="14.25" customHeight="1">
      <c r="Q685" s="24"/>
      <c r="R685" s="24"/>
      <c r="S685" s="24"/>
      <c r="T685" s="24"/>
      <c r="U685" s="24"/>
    </row>
    <row r="686" spans="17:21" ht="14.25" customHeight="1">
      <c r="Q686" s="24"/>
      <c r="R686" s="24"/>
      <c r="S686" s="24"/>
      <c r="T686" s="24"/>
      <c r="U686" s="24"/>
    </row>
    <row r="687" spans="17:21" ht="14.25" customHeight="1">
      <c r="Q687" s="24"/>
      <c r="R687" s="24"/>
      <c r="S687" s="24"/>
      <c r="T687" s="24"/>
      <c r="U687" s="24"/>
    </row>
    <row r="688" spans="17:21" ht="14.25" customHeight="1">
      <c r="Q688" s="24"/>
      <c r="R688" s="24"/>
      <c r="S688" s="24"/>
      <c r="T688" s="24"/>
      <c r="U688" s="24"/>
    </row>
    <row r="689" spans="17:21" ht="14.25" customHeight="1">
      <c r="Q689" s="24"/>
      <c r="R689" s="24"/>
      <c r="S689" s="24"/>
      <c r="T689" s="24"/>
      <c r="U689" s="24"/>
    </row>
    <row r="690" spans="17:21" ht="14.25" customHeight="1">
      <c r="Q690" s="24"/>
      <c r="R690" s="24"/>
      <c r="S690" s="24"/>
      <c r="T690" s="24"/>
      <c r="U690" s="24"/>
    </row>
    <row r="691" spans="17:21" ht="14.25" customHeight="1">
      <c r="Q691" s="24"/>
      <c r="R691" s="24"/>
      <c r="S691" s="24"/>
      <c r="T691" s="24"/>
      <c r="U691" s="24"/>
    </row>
    <row r="692" spans="17:21" ht="14.25" customHeight="1">
      <c r="Q692" s="24"/>
      <c r="R692" s="24"/>
      <c r="S692" s="24"/>
      <c r="T692" s="24"/>
      <c r="U692" s="24"/>
    </row>
    <row r="693" spans="17:21" ht="14.25" customHeight="1">
      <c r="Q693" s="24"/>
      <c r="R693" s="24"/>
      <c r="S693" s="24"/>
      <c r="T693" s="24"/>
      <c r="U693" s="24"/>
    </row>
    <row r="694" spans="17:21" ht="14.25" customHeight="1">
      <c r="Q694" s="24"/>
      <c r="R694" s="24"/>
      <c r="S694" s="24"/>
      <c r="T694" s="24"/>
      <c r="U694" s="24"/>
    </row>
    <row r="695" spans="17:21" ht="14.25" customHeight="1">
      <c r="Q695" s="24"/>
      <c r="R695" s="24"/>
      <c r="S695" s="24"/>
      <c r="T695" s="24"/>
      <c r="U695" s="24"/>
    </row>
    <row r="696" spans="17:21" ht="14.25" customHeight="1">
      <c r="Q696" s="24"/>
      <c r="R696" s="24"/>
      <c r="S696" s="24"/>
      <c r="T696" s="24"/>
      <c r="U696" s="24"/>
    </row>
    <row r="697" spans="17:21" ht="14.25" customHeight="1">
      <c r="Q697" s="24"/>
      <c r="R697" s="24"/>
      <c r="S697" s="24"/>
      <c r="T697" s="24"/>
      <c r="U697" s="24"/>
    </row>
    <row r="698" spans="17:21" ht="14.25" customHeight="1">
      <c r="Q698" s="24"/>
      <c r="R698" s="24"/>
      <c r="S698" s="24"/>
      <c r="T698" s="24"/>
      <c r="U698" s="24"/>
    </row>
    <row r="699" spans="17:21" ht="14.25" customHeight="1">
      <c r="Q699" s="24"/>
      <c r="R699" s="24"/>
      <c r="S699" s="24"/>
      <c r="T699" s="24"/>
      <c r="U699" s="24"/>
    </row>
    <row r="700" spans="17:21" ht="14.25" customHeight="1">
      <c r="Q700" s="24"/>
      <c r="R700" s="24"/>
      <c r="S700" s="24"/>
      <c r="T700" s="24"/>
      <c r="U700" s="24"/>
    </row>
    <row r="701" spans="17:21" ht="14.25" customHeight="1">
      <c r="Q701" s="24"/>
      <c r="R701" s="24"/>
      <c r="S701" s="24"/>
      <c r="T701" s="24"/>
      <c r="U701" s="24"/>
    </row>
    <row r="702" spans="17:21" ht="14.25" customHeight="1">
      <c r="Q702" s="24"/>
      <c r="R702" s="24"/>
      <c r="S702" s="24"/>
      <c r="T702" s="24"/>
      <c r="U702" s="24"/>
    </row>
    <row r="703" spans="17:21" ht="14.25" customHeight="1">
      <c r="Q703" s="24"/>
      <c r="R703" s="24"/>
      <c r="S703" s="24"/>
      <c r="T703" s="24"/>
      <c r="U703" s="24"/>
    </row>
    <row r="704" spans="17:21" ht="14.25" customHeight="1">
      <c r="Q704" s="24"/>
      <c r="R704" s="24"/>
      <c r="S704" s="24"/>
      <c r="T704" s="24"/>
      <c r="U704" s="24"/>
    </row>
    <row r="705" spans="17:21" ht="14.25" customHeight="1">
      <c r="Q705" s="24"/>
      <c r="R705" s="24"/>
      <c r="S705" s="24"/>
      <c r="T705" s="24"/>
      <c r="U705" s="24"/>
    </row>
    <row r="706" spans="17:21" ht="14.25" customHeight="1">
      <c r="Q706" s="24"/>
      <c r="R706" s="24"/>
      <c r="S706" s="24"/>
      <c r="T706" s="24"/>
      <c r="U706" s="24"/>
    </row>
    <row r="707" spans="17:21" ht="14.25" customHeight="1">
      <c r="Q707" s="24"/>
      <c r="R707" s="24"/>
      <c r="S707" s="24"/>
      <c r="T707" s="24"/>
      <c r="U707" s="24"/>
    </row>
    <row r="708" spans="17:21" ht="14.25" customHeight="1">
      <c r="Q708" s="24"/>
      <c r="R708" s="24"/>
      <c r="S708" s="24"/>
      <c r="T708" s="24"/>
      <c r="U708" s="24"/>
    </row>
    <row r="709" spans="17:21" ht="14.25" customHeight="1">
      <c r="Q709" s="24"/>
      <c r="R709" s="24"/>
      <c r="S709" s="24"/>
      <c r="T709" s="24"/>
      <c r="U709" s="24"/>
    </row>
    <row r="710" spans="17:21" ht="14.25" customHeight="1">
      <c r="Q710" s="24"/>
      <c r="R710" s="24"/>
      <c r="S710" s="24"/>
      <c r="T710" s="24"/>
      <c r="U710" s="24"/>
    </row>
    <row r="711" spans="17:21" ht="14.25" customHeight="1">
      <c r="Q711" s="24"/>
      <c r="R711" s="24"/>
      <c r="S711" s="24"/>
      <c r="T711" s="24"/>
      <c r="U711" s="24"/>
    </row>
    <row r="712" spans="17:21" ht="14.25" customHeight="1">
      <c r="Q712" s="24"/>
      <c r="R712" s="24"/>
      <c r="S712" s="24"/>
      <c r="T712" s="24"/>
      <c r="U712" s="24"/>
    </row>
    <row r="713" spans="17:21" ht="14.25" customHeight="1">
      <c r="Q713" s="24"/>
      <c r="R713" s="24"/>
      <c r="S713" s="24"/>
      <c r="T713" s="24"/>
      <c r="U713" s="24"/>
    </row>
    <row r="714" spans="17:21" ht="14.25" customHeight="1">
      <c r="Q714" s="24"/>
      <c r="R714" s="24"/>
      <c r="S714" s="24"/>
      <c r="T714" s="24"/>
      <c r="U714" s="24"/>
    </row>
    <row r="715" spans="17:21" ht="14.25" customHeight="1">
      <c r="Q715" s="24"/>
      <c r="R715" s="24"/>
      <c r="S715" s="24"/>
      <c r="T715" s="24"/>
      <c r="U715" s="24"/>
    </row>
    <row r="716" spans="17:21" ht="14.25" customHeight="1">
      <c r="Q716" s="24"/>
      <c r="R716" s="24"/>
      <c r="S716" s="24"/>
      <c r="T716" s="24"/>
      <c r="U716" s="24"/>
    </row>
    <row r="717" spans="17:21" ht="14.25" customHeight="1">
      <c r="Q717" s="24"/>
      <c r="R717" s="24"/>
      <c r="S717" s="24"/>
      <c r="T717" s="24"/>
      <c r="U717" s="24"/>
    </row>
    <row r="718" spans="17:21" ht="14.25" customHeight="1">
      <c r="Q718" s="24"/>
      <c r="R718" s="24"/>
      <c r="S718" s="24"/>
      <c r="T718" s="24"/>
      <c r="U718" s="24"/>
    </row>
    <row r="719" spans="17:21" ht="14.25" customHeight="1">
      <c r="Q719" s="24"/>
      <c r="R719" s="24"/>
      <c r="S719" s="24"/>
      <c r="T719" s="24"/>
      <c r="U719" s="24"/>
    </row>
    <row r="720" spans="17:21" ht="14.25" customHeight="1">
      <c r="Q720" s="24"/>
      <c r="R720" s="24"/>
      <c r="S720" s="24"/>
      <c r="T720" s="24"/>
      <c r="U720" s="24"/>
    </row>
    <row r="721" spans="17:21" ht="14.25" customHeight="1">
      <c r="Q721" s="24"/>
      <c r="R721" s="24"/>
      <c r="S721" s="24"/>
      <c r="T721" s="24"/>
      <c r="U721" s="24"/>
    </row>
    <row r="722" spans="17:21" ht="14.25" customHeight="1">
      <c r="Q722" s="24"/>
      <c r="R722" s="24"/>
      <c r="S722" s="24"/>
      <c r="T722" s="24"/>
      <c r="U722" s="24"/>
    </row>
    <row r="723" spans="17:21" ht="14.25" customHeight="1">
      <c r="Q723" s="24"/>
      <c r="R723" s="24"/>
      <c r="S723" s="24"/>
      <c r="T723" s="24"/>
      <c r="U723" s="24"/>
    </row>
    <row r="724" spans="17:21" ht="14.25" customHeight="1">
      <c r="Q724" s="24"/>
      <c r="R724" s="24"/>
      <c r="S724" s="24"/>
      <c r="T724" s="24"/>
      <c r="U724" s="24"/>
    </row>
    <row r="725" spans="17:21" ht="14.25" customHeight="1">
      <c r="Q725" s="24"/>
      <c r="R725" s="24"/>
      <c r="S725" s="24"/>
      <c r="T725" s="24"/>
      <c r="U725" s="24"/>
    </row>
    <row r="726" spans="17:21" ht="14.25" customHeight="1">
      <c r="Q726" s="24"/>
      <c r="R726" s="24"/>
      <c r="S726" s="24"/>
      <c r="T726" s="24"/>
      <c r="U726" s="24"/>
    </row>
    <row r="727" spans="17:21" ht="14.25" customHeight="1">
      <c r="Q727" s="24"/>
      <c r="R727" s="24"/>
      <c r="S727" s="24"/>
      <c r="T727" s="24"/>
      <c r="U727" s="24"/>
    </row>
    <row r="728" spans="17:21" ht="14.25" customHeight="1">
      <c r="Q728" s="24"/>
      <c r="R728" s="24"/>
      <c r="S728" s="24"/>
      <c r="T728" s="24"/>
      <c r="U728" s="24"/>
    </row>
    <row r="729" spans="17:21" ht="14.25" customHeight="1">
      <c r="Q729" s="24"/>
      <c r="R729" s="24"/>
      <c r="S729" s="24"/>
      <c r="T729" s="24"/>
      <c r="U729" s="24"/>
    </row>
    <row r="730" spans="17:21" ht="14.25" customHeight="1">
      <c r="Q730" s="24"/>
      <c r="R730" s="24"/>
      <c r="S730" s="24"/>
      <c r="T730" s="24"/>
      <c r="U730" s="24"/>
    </row>
    <row r="731" spans="17:21" ht="14.25" customHeight="1">
      <c r="Q731" s="24"/>
      <c r="R731" s="24"/>
      <c r="S731" s="24"/>
      <c r="T731" s="24"/>
      <c r="U731" s="24"/>
    </row>
    <row r="732" spans="17:21" ht="14.25" customHeight="1">
      <c r="Q732" s="24"/>
      <c r="R732" s="24"/>
      <c r="S732" s="24"/>
      <c r="T732" s="24"/>
      <c r="U732" s="24"/>
    </row>
    <row r="733" spans="17:21" ht="14.25" customHeight="1">
      <c r="Q733" s="24"/>
      <c r="R733" s="24"/>
      <c r="S733" s="24"/>
      <c r="T733" s="24"/>
      <c r="U733" s="24"/>
    </row>
    <row r="734" spans="17:21" ht="14.25" customHeight="1">
      <c r="Q734" s="24"/>
      <c r="R734" s="24"/>
      <c r="S734" s="24"/>
      <c r="T734" s="24"/>
      <c r="U734" s="24"/>
    </row>
    <row r="735" spans="17:21" ht="14.25" customHeight="1">
      <c r="Q735" s="24"/>
      <c r="R735" s="24"/>
      <c r="S735" s="24"/>
      <c r="T735" s="24"/>
      <c r="U735" s="24"/>
    </row>
    <row r="736" spans="17:21" ht="14.25" customHeight="1">
      <c r="Q736" s="24"/>
      <c r="R736" s="24"/>
      <c r="S736" s="24"/>
      <c r="T736" s="24"/>
      <c r="U736" s="24"/>
    </row>
    <row r="737" spans="17:21" ht="14.25" customHeight="1">
      <c r="Q737" s="24"/>
      <c r="R737" s="24"/>
      <c r="S737" s="24"/>
      <c r="T737" s="24"/>
      <c r="U737" s="24"/>
    </row>
    <row r="738" spans="17:21" ht="14.25" customHeight="1">
      <c r="Q738" s="24"/>
      <c r="R738" s="24"/>
      <c r="S738" s="24"/>
      <c r="T738" s="24"/>
      <c r="U738" s="24"/>
    </row>
    <row r="739" spans="17:21" ht="14.25" customHeight="1">
      <c r="Q739" s="24"/>
      <c r="R739" s="24"/>
      <c r="S739" s="24"/>
      <c r="T739" s="24"/>
      <c r="U739" s="24"/>
    </row>
    <row r="740" spans="17:21" ht="14.25" customHeight="1">
      <c r="Q740" s="24"/>
      <c r="R740" s="24"/>
      <c r="S740" s="24"/>
      <c r="T740" s="24"/>
      <c r="U740" s="24"/>
    </row>
    <row r="741" spans="17:21" ht="14.25" customHeight="1">
      <c r="Q741" s="24"/>
      <c r="R741" s="24"/>
      <c r="S741" s="24"/>
      <c r="T741" s="24"/>
      <c r="U741" s="24"/>
    </row>
    <row r="742" spans="17:21" ht="14.25" customHeight="1">
      <c r="Q742" s="24"/>
      <c r="R742" s="24"/>
      <c r="S742" s="24"/>
      <c r="T742" s="24"/>
      <c r="U742" s="24"/>
    </row>
    <row r="743" spans="17:21" ht="14.25" customHeight="1">
      <c r="Q743" s="24"/>
      <c r="R743" s="24"/>
      <c r="S743" s="24"/>
      <c r="T743" s="24"/>
      <c r="U743" s="24"/>
    </row>
    <row r="744" spans="17:21" ht="14.25" customHeight="1">
      <c r="Q744" s="24"/>
      <c r="R744" s="24"/>
      <c r="S744" s="24"/>
      <c r="T744" s="24"/>
      <c r="U744" s="24"/>
    </row>
    <row r="745" spans="17:21" ht="14.25" customHeight="1">
      <c r="Q745" s="24"/>
      <c r="R745" s="24"/>
      <c r="S745" s="24"/>
      <c r="T745" s="24"/>
      <c r="U745" s="24"/>
    </row>
    <row r="746" spans="17:21" ht="14.25" customHeight="1">
      <c r="Q746" s="24"/>
      <c r="R746" s="24"/>
      <c r="S746" s="24"/>
      <c r="T746" s="24"/>
      <c r="U746" s="24"/>
    </row>
    <row r="747" spans="17:21" ht="14.25" customHeight="1">
      <c r="Q747" s="24"/>
      <c r="R747" s="24"/>
      <c r="S747" s="24"/>
      <c r="T747" s="24"/>
      <c r="U747" s="24"/>
    </row>
    <row r="748" spans="17:21" ht="14.25" customHeight="1">
      <c r="Q748" s="24"/>
      <c r="R748" s="24"/>
      <c r="S748" s="24"/>
      <c r="T748" s="24"/>
      <c r="U748" s="24"/>
    </row>
    <row r="749" spans="17:21" ht="14.25" customHeight="1">
      <c r="Q749" s="24"/>
      <c r="R749" s="24"/>
      <c r="S749" s="24"/>
      <c r="T749" s="24"/>
      <c r="U749" s="24"/>
    </row>
    <row r="750" spans="17:21" ht="14.25" customHeight="1">
      <c r="Q750" s="24"/>
      <c r="R750" s="24"/>
      <c r="S750" s="24"/>
      <c r="T750" s="24"/>
      <c r="U750" s="24"/>
    </row>
    <row r="751" spans="17:21" ht="14.25" customHeight="1">
      <c r="Q751" s="24"/>
      <c r="R751" s="24"/>
      <c r="S751" s="24"/>
      <c r="T751" s="24"/>
      <c r="U751" s="24"/>
    </row>
    <row r="752" spans="17:21" ht="14.25" customHeight="1">
      <c r="Q752" s="24"/>
      <c r="R752" s="24"/>
      <c r="S752" s="24"/>
      <c r="T752" s="24"/>
      <c r="U752" s="24"/>
    </row>
    <row r="753" spans="17:21" ht="14.25" customHeight="1">
      <c r="Q753" s="24"/>
      <c r="R753" s="24"/>
      <c r="S753" s="24"/>
      <c r="T753" s="24"/>
      <c r="U753" s="24"/>
    </row>
    <row r="754" spans="17:21" ht="14.25" customHeight="1">
      <c r="Q754" s="24"/>
      <c r="R754" s="24"/>
      <c r="S754" s="24"/>
      <c r="T754" s="24"/>
      <c r="U754" s="24"/>
    </row>
    <row r="755" spans="17:21" ht="14.25" customHeight="1">
      <c r="Q755" s="24"/>
      <c r="R755" s="24"/>
      <c r="S755" s="24"/>
      <c r="T755" s="24"/>
      <c r="U755" s="24"/>
    </row>
    <row r="756" spans="17:21" ht="14.25" customHeight="1">
      <c r="Q756" s="24"/>
      <c r="R756" s="24"/>
      <c r="S756" s="24"/>
      <c r="T756" s="24"/>
      <c r="U756" s="24"/>
    </row>
    <row r="757" spans="17:21" ht="14.25" customHeight="1">
      <c r="Q757" s="24"/>
      <c r="R757" s="24"/>
      <c r="S757" s="24"/>
      <c r="T757" s="24"/>
      <c r="U757" s="24"/>
    </row>
    <row r="758" spans="17:21" ht="14.25" customHeight="1">
      <c r="Q758" s="24"/>
      <c r="R758" s="24"/>
      <c r="S758" s="24"/>
      <c r="T758" s="24"/>
      <c r="U758" s="24"/>
    </row>
    <row r="759" spans="17:21" ht="14.25" customHeight="1">
      <c r="Q759" s="24"/>
      <c r="R759" s="24"/>
      <c r="S759" s="24"/>
      <c r="T759" s="24"/>
      <c r="U759" s="24"/>
    </row>
    <row r="760" spans="17:21" ht="14.25" customHeight="1">
      <c r="Q760" s="24"/>
      <c r="R760" s="24"/>
      <c r="S760" s="24"/>
      <c r="T760" s="24"/>
      <c r="U760" s="24"/>
    </row>
    <row r="761" spans="17:21" ht="14.25" customHeight="1">
      <c r="Q761" s="24"/>
      <c r="R761" s="24"/>
      <c r="S761" s="24"/>
      <c r="T761" s="24"/>
      <c r="U761" s="24"/>
    </row>
    <row r="762" spans="17:21" ht="14.25" customHeight="1">
      <c r="Q762" s="24"/>
      <c r="R762" s="24"/>
      <c r="S762" s="24"/>
      <c r="T762" s="24"/>
      <c r="U762" s="24"/>
    </row>
    <row r="763" spans="17:21" ht="14.25" customHeight="1">
      <c r="Q763" s="24"/>
      <c r="R763" s="24"/>
      <c r="S763" s="24"/>
      <c r="T763" s="24"/>
      <c r="U763" s="24"/>
    </row>
    <row r="764" spans="17:21" ht="14.25" customHeight="1">
      <c r="Q764" s="24"/>
      <c r="R764" s="24"/>
      <c r="S764" s="24"/>
      <c r="T764" s="24"/>
      <c r="U764" s="24"/>
    </row>
    <row r="765" spans="17:21" ht="14.25" customHeight="1">
      <c r="Q765" s="24"/>
      <c r="R765" s="24"/>
      <c r="S765" s="24"/>
      <c r="T765" s="24"/>
      <c r="U765" s="24"/>
    </row>
    <row r="766" spans="17:21" ht="14.25" customHeight="1">
      <c r="Q766" s="24"/>
      <c r="R766" s="24"/>
      <c r="S766" s="24"/>
      <c r="T766" s="24"/>
      <c r="U766" s="24"/>
    </row>
    <row r="767" spans="17:21" ht="14.25" customHeight="1">
      <c r="Q767" s="24"/>
      <c r="R767" s="24"/>
      <c r="S767" s="24"/>
      <c r="T767" s="24"/>
      <c r="U767" s="24"/>
    </row>
    <row r="768" spans="17:21" ht="14.25" customHeight="1">
      <c r="Q768" s="24"/>
      <c r="R768" s="24"/>
      <c r="S768" s="24"/>
      <c r="T768" s="24"/>
      <c r="U768" s="24"/>
    </row>
    <row r="769" spans="17:21" ht="14.25" customHeight="1">
      <c r="Q769" s="24"/>
      <c r="R769" s="24"/>
      <c r="S769" s="24"/>
      <c r="T769" s="24"/>
      <c r="U769" s="24"/>
    </row>
    <row r="770" spans="17:21" ht="14.25" customHeight="1">
      <c r="Q770" s="24"/>
      <c r="R770" s="24"/>
      <c r="S770" s="24"/>
      <c r="T770" s="24"/>
      <c r="U770" s="24"/>
    </row>
    <row r="771" spans="17:21" ht="14.25" customHeight="1">
      <c r="Q771" s="24"/>
      <c r="R771" s="24"/>
      <c r="S771" s="24"/>
      <c r="T771" s="24"/>
      <c r="U771" s="24"/>
    </row>
    <row r="772" spans="17:21" ht="14.25" customHeight="1">
      <c r="Q772" s="24"/>
      <c r="R772" s="24"/>
      <c r="S772" s="24"/>
      <c r="T772" s="24"/>
      <c r="U772" s="24"/>
    </row>
    <row r="773" spans="17:21" ht="14.25" customHeight="1">
      <c r="Q773" s="24"/>
      <c r="R773" s="24"/>
      <c r="S773" s="24"/>
      <c r="T773" s="24"/>
      <c r="U773" s="24"/>
    </row>
    <row r="774" spans="17:21" ht="14.25" customHeight="1">
      <c r="Q774" s="24"/>
      <c r="R774" s="24"/>
      <c r="S774" s="24"/>
      <c r="T774" s="24"/>
      <c r="U774" s="24"/>
    </row>
    <row r="775" spans="17:21" ht="14.25" customHeight="1">
      <c r="Q775" s="24"/>
      <c r="R775" s="24"/>
      <c r="S775" s="24"/>
      <c r="T775" s="24"/>
      <c r="U775" s="24"/>
    </row>
    <row r="776" spans="17:21" ht="14.25" customHeight="1">
      <c r="Q776" s="24"/>
      <c r="R776" s="24"/>
      <c r="S776" s="24"/>
      <c r="T776" s="24"/>
      <c r="U776" s="24"/>
    </row>
    <row r="777" spans="17:21" ht="14.25" customHeight="1">
      <c r="Q777" s="24"/>
      <c r="R777" s="24"/>
      <c r="S777" s="24"/>
      <c r="T777" s="24"/>
      <c r="U777" s="24"/>
    </row>
    <row r="778" spans="17:21" ht="14.25" customHeight="1">
      <c r="Q778" s="24"/>
      <c r="R778" s="24"/>
      <c r="S778" s="24"/>
      <c r="T778" s="24"/>
      <c r="U778" s="24"/>
    </row>
    <row r="779" spans="17:21" ht="14.25" customHeight="1">
      <c r="Q779" s="24"/>
      <c r="R779" s="24"/>
      <c r="S779" s="24"/>
      <c r="T779" s="24"/>
      <c r="U779" s="24"/>
    </row>
    <row r="780" spans="17:21" ht="14.25" customHeight="1">
      <c r="Q780" s="24"/>
      <c r="R780" s="24"/>
      <c r="S780" s="24"/>
      <c r="T780" s="24"/>
      <c r="U780" s="24"/>
    </row>
    <row r="781" spans="17:21" ht="14.25" customHeight="1">
      <c r="Q781" s="24"/>
      <c r="R781" s="24"/>
      <c r="S781" s="24"/>
      <c r="T781" s="24"/>
      <c r="U781" s="24"/>
    </row>
    <row r="782" spans="17:21" ht="14.25" customHeight="1">
      <c r="Q782" s="24"/>
      <c r="R782" s="24"/>
      <c r="S782" s="24"/>
      <c r="T782" s="24"/>
      <c r="U782" s="24"/>
    </row>
    <row r="783" spans="17:21" ht="14.25" customHeight="1">
      <c r="Q783" s="24"/>
      <c r="R783" s="24"/>
      <c r="S783" s="24"/>
      <c r="T783" s="24"/>
      <c r="U783" s="24"/>
    </row>
    <row r="784" spans="17:21" ht="14.25" customHeight="1">
      <c r="Q784" s="24"/>
      <c r="R784" s="24"/>
      <c r="S784" s="24"/>
      <c r="T784" s="24"/>
      <c r="U784" s="24"/>
    </row>
    <row r="785" spans="17:21" ht="14.25" customHeight="1">
      <c r="Q785" s="24"/>
      <c r="R785" s="24"/>
      <c r="S785" s="24"/>
      <c r="T785" s="24"/>
      <c r="U785" s="24"/>
    </row>
    <row r="786" spans="17:21" ht="14.25" customHeight="1">
      <c r="Q786" s="24"/>
      <c r="R786" s="24"/>
      <c r="S786" s="24"/>
      <c r="T786" s="24"/>
      <c r="U786" s="24"/>
    </row>
    <row r="787" spans="17:21" ht="14.25" customHeight="1">
      <c r="Q787" s="24"/>
      <c r="R787" s="24"/>
      <c r="S787" s="24"/>
      <c r="T787" s="24"/>
      <c r="U787" s="24"/>
    </row>
    <row r="788" spans="17:21" ht="14.25" customHeight="1">
      <c r="Q788" s="24"/>
      <c r="R788" s="24"/>
      <c r="S788" s="24"/>
      <c r="T788" s="24"/>
      <c r="U788" s="24"/>
    </row>
    <row r="789" spans="17:21" ht="14.25" customHeight="1">
      <c r="Q789" s="24"/>
      <c r="R789" s="24"/>
      <c r="S789" s="24"/>
      <c r="T789" s="24"/>
      <c r="U789" s="24"/>
    </row>
    <row r="790" spans="17:21" ht="14.25" customHeight="1">
      <c r="Q790" s="24"/>
      <c r="R790" s="24"/>
      <c r="S790" s="24"/>
      <c r="T790" s="24"/>
      <c r="U790" s="24"/>
    </row>
    <row r="791" spans="17:21" ht="14.25" customHeight="1">
      <c r="Q791" s="24"/>
      <c r="R791" s="24"/>
      <c r="S791" s="24"/>
      <c r="T791" s="24"/>
      <c r="U791" s="24"/>
    </row>
    <row r="792" spans="17:21" ht="14.25" customHeight="1">
      <c r="Q792" s="24"/>
      <c r="R792" s="24"/>
      <c r="S792" s="24"/>
      <c r="T792" s="24"/>
      <c r="U792" s="24"/>
    </row>
    <row r="793" spans="17:21" ht="14.25" customHeight="1">
      <c r="Q793" s="24"/>
      <c r="R793" s="24"/>
      <c r="S793" s="24"/>
      <c r="T793" s="24"/>
      <c r="U793" s="24"/>
    </row>
    <row r="794" spans="17:21" ht="14.25" customHeight="1">
      <c r="Q794" s="24"/>
      <c r="R794" s="24"/>
      <c r="S794" s="24"/>
      <c r="T794" s="24"/>
      <c r="U794" s="24"/>
    </row>
    <row r="795" spans="17:21" ht="14.25" customHeight="1">
      <c r="Q795" s="24"/>
      <c r="R795" s="24"/>
      <c r="S795" s="24"/>
      <c r="T795" s="24"/>
      <c r="U795" s="24"/>
    </row>
    <row r="796" spans="17:21" ht="14.25" customHeight="1">
      <c r="Q796" s="24"/>
      <c r="R796" s="24"/>
      <c r="S796" s="24"/>
      <c r="T796" s="24"/>
      <c r="U796" s="24"/>
    </row>
    <row r="797" spans="17:21" ht="14.25" customHeight="1">
      <c r="Q797" s="24"/>
      <c r="R797" s="24"/>
      <c r="S797" s="24"/>
      <c r="T797" s="24"/>
      <c r="U797" s="24"/>
    </row>
    <row r="798" spans="17:21" ht="14.25" customHeight="1">
      <c r="Q798" s="24"/>
      <c r="R798" s="24"/>
      <c r="S798" s="24"/>
      <c r="T798" s="24"/>
      <c r="U798" s="24"/>
    </row>
    <row r="799" spans="17:21" ht="14.25" customHeight="1">
      <c r="Q799" s="24"/>
      <c r="R799" s="24"/>
      <c r="S799" s="24"/>
      <c r="T799" s="24"/>
      <c r="U799" s="24"/>
    </row>
    <row r="800" spans="17:21" ht="14.25" customHeight="1">
      <c r="Q800" s="24"/>
      <c r="R800" s="24"/>
      <c r="S800" s="24"/>
      <c r="T800" s="24"/>
      <c r="U800" s="24"/>
    </row>
    <row r="801" spans="17:21" ht="14.25" customHeight="1">
      <c r="Q801" s="24"/>
      <c r="R801" s="24"/>
      <c r="S801" s="24"/>
      <c r="T801" s="24"/>
      <c r="U801" s="24"/>
    </row>
    <row r="802" spans="17:21" ht="14.25" customHeight="1">
      <c r="Q802" s="24"/>
      <c r="R802" s="24"/>
      <c r="S802" s="24"/>
      <c r="T802" s="24"/>
      <c r="U802" s="24"/>
    </row>
    <row r="803" spans="17:21" ht="14.25" customHeight="1">
      <c r="Q803" s="24"/>
      <c r="R803" s="24"/>
      <c r="S803" s="24"/>
      <c r="T803" s="24"/>
      <c r="U803" s="24"/>
    </row>
    <row r="804" spans="17:21" ht="14.25" customHeight="1">
      <c r="Q804" s="24"/>
      <c r="R804" s="24"/>
      <c r="S804" s="24"/>
      <c r="T804" s="24"/>
      <c r="U804" s="24"/>
    </row>
    <row r="805" spans="17:21" ht="14.25" customHeight="1">
      <c r="Q805" s="24"/>
      <c r="R805" s="24"/>
      <c r="S805" s="24"/>
      <c r="T805" s="24"/>
      <c r="U805" s="24"/>
    </row>
    <row r="806" spans="17:21" ht="14.25" customHeight="1">
      <c r="Q806" s="24"/>
      <c r="R806" s="24"/>
      <c r="S806" s="24"/>
      <c r="T806" s="24"/>
      <c r="U806" s="24"/>
    </row>
    <row r="807" spans="17:21" ht="14.25" customHeight="1">
      <c r="Q807" s="24"/>
      <c r="R807" s="24"/>
      <c r="S807" s="24"/>
      <c r="T807" s="24"/>
      <c r="U807" s="24"/>
    </row>
    <row r="808" spans="17:21" ht="14.25" customHeight="1">
      <c r="Q808" s="24"/>
      <c r="R808" s="24"/>
      <c r="S808" s="24"/>
      <c r="T808" s="24"/>
      <c r="U808" s="24"/>
    </row>
    <row r="809" spans="17:21" ht="14.25" customHeight="1">
      <c r="Q809" s="24"/>
      <c r="R809" s="24"/>
      <c r="S809" s="24"/>
      <c r="T809" s="24"/>
      <c r="U809" s="24"/>
    </row>
    <row r="810" spans="17:21" ht="14.25" customHeight="1">
      <c r="Q810" s="24"/>
      <c r="R810" s="24"/>
      <c r="S810" s="24"/>
      <c r="T810" s="24"/>
      <c r="U810" s="24"/>
    </row>
    <row r="811" spans="17:21" ht="14.25" customHeight="1">
      <c r="Q811" s="24"/>
      <c r="R811" s="24"/>
      <c r="S811" s="24"/>
      <c r="T811" s="24"/>
      <c r="U811" s="24"/>
    </row>
    <row r="812" spans="17:21" ht="14.25" customHeight="1">
      <c r="Q812" s="24"/>
      <c r="R812" s="24"/>
      <c r="S812" s="24"/>
      <c r="T812" s="24"/>
      <c r="U812" s="24"/>
    </row>
    <row r="813" spans="17:21" ht="14.25" customHeight="1">
      <c r="Q813" s="24"/>
      <c r="R813" s="24"/>
      <c r="S813" s="24"/>
      <c r="T813" s="24"/>
      <c r="U813" s="24"/>
    </row>
    <row r="814" spans="17:21" ht="14.25" customHeight="1">
      <c r="Q814" s="24"/>
      <c r="R814" s="24"/>
      <c r="S814" s="24"/>
      <c r="T814" s="24"/>
      <c r="U814" s="24"/>
    </row>
    <row r="815" spans="17:21" ht="14.25" customHeight="1">
      <c r="Q815" s="24"/>
      <c r="R815" s="24"/>
      <c r="S815" s="24"/>
      <c r="T815" s="24"/>
      <c r="U815" s="24"/>
    </row>
    <row r="816" spans="17:21" ht="14.25" customHeight="1">
      <c r="Q816" s="24"/>
      <c r="R816" s="24"/>
      <c r="S816" s="24"/>
      <c r="T816" s="24"/>
      <c r="U816" s="24"/>
    </row>
    <row r="817" spans="17:21" ht="14.25" customHeight="1">
      <c r="Q817" s="24"/>
      <c r="R817" s="24"/>
      <c r="S817" s="24"/>
      <c r="T817" s="24"/>
      <c r="U817" s="24"/>
    </row>
    <row r="818" spans="17:21" ht="14.25" customHeight="1">
      <c r="Q818" s="24"/>
      <c r="R818" s="24"/>
      <c r="S818" s="24"/>
      <c r="T818" s="24"/>
      <c r="U818" s="24"/>
    </row>
    <row r="819" spans="17:21" ht="14.25" customHeight="1">
      <c r="Q819" s="24"/>
      <c r="R819" s="24"/>
      <c r="S819" s="24"/>
      <c r="T819" s="24"/>
      <c r="U819" s="24"/>
    </row>
    <row r="820" spans="17:21" ht="14.25" customHeight="1">
      <c r="Q820" s="24"/>
      <c r="R820" s="24"/>
      <c r="S820" s="24"/>
      <c r="T820" s="24"/>
      <c r="U820" s="24"/>
    </row>
    <row r="821" spans="17:21" ht="14.25" customHeight="1">
      <c r="Q821" s="24"/>
      <c r="R821" s="24"/>
      <c r="S821" s="24"/>
      <c r="T821" s="24"/>
      <c r="U821" s="24"/>
    </row>
    <row r="822" spans="17:21" ht="14.25" customHeight="1">
      <c r="Q822" s="24"/>
      <c r="R822" s="24"/>
      <c r="S822" s="24"/>
      <c r="T822" s="24"/>
      <c r="U822" s="24"/>
    </row>
    <row r="823" spans="17:21" ht="14.25" customHeight="1">
      <c r="Q823" s="24"/>
      <c r="R823" s="24"/>
      <c r="S823" s="24"/>
      <c r="T823" s="24"/>
      <c r="U823" s="24"/>
    </row>
    <row r="824" spans="17:21" ht="14.25" customHeight="1">
      <c r="Q824" s="24"/>
      <c r="R824" s="24"/>
      <c r="S824" s="24"/>
      <c r="T824" s="24"/>
      <c r="U824" s="24"/>
    </row>
    <row r="825" spans="17:21" ht="14.25" customHeight="1">
      <c r="Q825" s="24"/>
      <c r="R825" s="24"/>
      <c r="S825" s="24"/>
      <c r="T825" s="24"/>
      <c r="U825" s="24"/>
    </row>
    <row r="826" spans="17:21" ht="14.25" customHeight="1">
      <c r="Q826" s="24"/>
      <c r="R826" s="24"/>
      <c r="S826" s="24"/>
      <c r="T826" s="24"/>
      <c r="U826" s="24"/>
    </row>
    <row r="827" spans="17:21" ht="14.25" customHeight="1">
      <c r="Q827" s="24"/>
      <c r="R827" s="24"/>
      <c r="S827" s="24"/>
      <c r="T827" s="24"/>
      <c r="U827" s="24"/>
    </row>
    <row r="828" spans="17:21" ht="14.25" customHeight="1">
      <c r="Q828" s="24"/>
      <c r="R828" s="24"/>
      <c r="S828" s="24"/>
      <c r="T828" s="24"/>
      <c r="U828" s="24"/>
    </row>
    <row r="829" spans="17:21" ht="14.25" customHeight="1">
      <c r="Q829" s="24"/>
      <c r="R829" s="24"/>
      <c r="S829" s="24"/>
      <c r="T829" s="24"/>
      <c r="U829" s="24"/>
    </row>
    <row r="830" spans="17:21" ht="14.25" customHeight="1">
      <c r="Q830" s="24"/>
      <c r="R830" s="24"/>
      <c r="S830" s="24"/>
      <c r="T830" s="24"/>
      <c r="U830" s="24"/>
    </row>
    <row r="831" spans="17:21" ht="14.25" customHeight="1">
      <c r="Q831" s="24"/>
      <c r="R831" s="24"/>
      <c r="S831" s="24"/>
      <c r="T831" s="24"/>
      <c r="U831" s="24"/>
    </row>
    <row r="832" spans="17:21" ht="14.25" customHeight="1">
      <c r="Q832" s="24"/>
      <c r="R832" s="24"/>
      <c r="S832" s="24"/>
      <c r="T832" s="24"/>
      <c r="U832" s="24"/>
    </row>
    <row r="833" spans="17:21" ht="14.25" customHeight="1">
      <c r="Q833" s="24"/>
      <c r="R833" s="24"/>
      <c r="S833" s="24"/>
      <c r="T833" s="24"/>
      <c r="U833" s="24"/>
    </row>
    <row r="834" spans="17:21" ht="14.25" customHeight="1">
      <c r="Q834" s="24"/>
      <c r="R834" s="24"/>
      <c r="S834" s="24"/>
      <c r="T834" s="24"/>
      <c r="U834" s="24"/>
    </row>
    <row r="835" spans="17:21" ht="14.25" customHeight="1">
      <c r="Q835" s="24"/>
      <c r="R835" s="24"/>
      <c r="S835" s="24"/>
      <c r="T835" s="24"/>
      <c r="U835" s="24"/>
    </row>
    <row r="836" spans="17:21" ht="14.25" customHeight="1">
      <c r="Q836" s="24"/>
      <c r="R836" s="24"/>
      <c r="S836" s="24"/>
      <c r="T836" s="24"/>
      <c r="U836" s="24"/>
    </row>
    <row r="837" spans="17:21" ht="14.25" customHeight="1">
      <c r="Q837" s="24"/>
      <c r="R837" s="24"/>
      <c r="S837" s="24"/>
      <c r="T837" s="24"/>
      <c r="U837" s="24"/>
    </row>
    <row r="838" spans="17:21" ht="14.25" customHeight="1">
      <c r="Q838" s="24"/>
      <c r="R838" s="24"/>
      <c r="S838" s="24"/>
      <c r="T838" s="24"/>
      <c r="U838" s="24"/>
    </row>
    <row r="839" spans="17:21" ht="14.25" customHeight="1">
      <c r="Q839" s="24"/>
      <c r="R839" s="24"/>
      <c r="S839" s="24"/>
      <c r="T839" s="24"/>
      <c r="U839" s="24"/>
    </row>
    <row r="840" spans="17:21" ht="14.25" customHeight="1">
      <c r="Q840" s="24"/>
      <c r="R840" s="24"/>
      <c r="S840" s="24"/>
      <c r="T840" s="24"/>
      <c r="U840" s="24"/>
    </row>
    <row r="841" spans="17:21" ht="14.25" customHeight="1">
      <c r="Q841" s="24"/>
      <c r="R841" s="24"/>
      <c r="S841" s="24"/>
      <c r="T841" s="24"/>
      <c r="U841" s="24"/>
    </row>
    <row r="842" spans="17:21" ht="14.25" customHeight="1">
      <c r="Q842" s="24"/>
      <c r="R842" s="24"/>
      <c r="S842" s="24"/>
      <c r="T842" s="24"/>
      <c r="U842" s="24"/>
    </row>
    <row r="843" spans="17:21" ht="14.25" customHeight="1">
      <c r="Q843" s="24"/>
      <c r="R843" s="24"/>
      <c r="S843" s="24"/>
      <c r="T843" s="24"/>
      <c r="U843" s="24"/>
    </row>
    <row r="844" spans="17:21" ht="14.25" customHeight="1">
      <c r="Q844" s="24"/>
      <c r="R844" s="24"/>
      <c r="S844" s="24"/>
      <c r="T844" s="24"/>
      <c r="U844" s="24"/>
    </row>
    <row r="845" spans="17:21" ht="14.25" customHeight="1">
      <c r="Q845" s="24"/>
      <c r="R845" s="24"/>
      <c r="S845" s="24"/>
      <c r="T845" s="24"/>
      <c r="U845" s="24"/>
    </row>
    <row r="846" spans="17:21" ht="14.25" customHeight="1">
      <c r="Q846" s="24"/>
      <c r="R846" s="24"/>
      <c r="S846" s="24"/>
      <c r="T846" s="24"/>
      <c r="U846" s="24"/>
    </row>
    <row r="847" spans="17:21" ht="14.25" customHeight="1">
      <c r="Q847" s="24"/>
      <c r="R847" s="24"/>
      <c r="S847" s="24"/>
      <c r="T847" s="24"/>
      <c r="U847" s="24"/>
    </row>
    <row r="848" spans="17:21" ht="14.25" customHeight="1">
      <c r="Q848" s="24"/>
      <c r="R848" s="24"/>
      <c r="S848" s="24"/>
      <c r="T848" s="24"/>
      <c r="U848" s="24"/>
    </row>
    <row r="849" spans="17:21" ht="14.25" customHeight="1">
      <c r="Q849" s="24"/>
      <c r="R849" s="24"/>
      <c r="S849" s="24"/>
      <c r="T849" s="24"/>
      <c r="U849" s="24"/>
    </row>
    <row r="850" spans="17:21" ht="14.25" customHeight="1">
      <c r="Q850" s="24"/>
      <c r="R850" s="24"/>
      <c r="S850" s="24"/>
      <c r="T850" s="24"/>
      <c r="U850" s="24"/>
    </row>
    <row r="851" spans="17:21" ht="14.25" customHeight="1">
      <c r="Q851" s="24"/>
      <c r="R851" s="24"/>
      <c r="S851" s="24"/>
      <c r="T851" s="24"/>
      <c r="U851" s="24"/>
    </row>
    <row r="852" spans="17:21" ht="14.25" customHeight="1">
      <c r="Q852" s="24"/>
      <c r="R852" s="24"/>
      <c r="S852" s="24"/>
      <c r="T852" s="24"/>
      <c r="U852" s="24"/>
    </row>
    <row r="853" spans="17:21" ht="14.25" customHeight="1">
      <c r="Q853" s="24"/>
      <c r="R853" s="24"/>
      <c r="S853" s="24"/>
      <c r="T853" s="24"/>
      <c r="U853" s="24"/>
    </row>
    <row r="854" spans="17:21" ht="14.25" customHeight="1">
      <c r="Q854" s="24"/>
      <c r="R854" s="24"/>
      <c r="S854" s="24"/>
      <c r="T854" s="24"/>
      <c r="U854" s="24"/>
    </row>
    <row r="855" spans="17:21" ht="14.25" customHeight="1">
      <c r="Q855" s="24"/>
      <c r="R855" s="24"/>
      <c r="S855" s="24"/>
      <c r="T855" s="24"/>
      <c r="U855" s="24"/>
    </row>
    <row r="856" spans="17:21" ht="14.25" customHeight="1">
      <c r="Q856" s="24"/>
      <c r="R856" s="24"/>
      <c r="S856" s="24"/>
      <c r="T856" s="24"/>
      <c r="U856" s="24"/>
    </row>
    <row r="857" spans="17:21" ht="14.25" customHeight="1">
      <c r="Q857" s="24"/>
      <c r="R857" s="24"/>
      <c r="S857" s="24"/>
      <c r="T857" s="24"/>
      <c r="U857" s="24"/>
    </row>
    <row r="858" spans="17:21" ht="14.25" customHeight="1">
      <c r="Q858" s="24"/>
      <c r="R858" s="24"/>
      <c r="S858" s="24"/>
      <c r="T858" s="24"/>
      <c r="U858" s="24"/>
    </row>
    <row r="859" spans="17:21" ht="14.25" customHeight="1">
      <c r="Q859" s="24"/>
      <c r="R859" s="24"/>
      <c r="S859" s="24"/>
      <c r="T859" s="24"/>
      <c r="U859" s="24"/>
    </row>
    <row r="860" spans="17:21" ht="14.25" customHeight="1">
      <c r="Q860" s="24"/>
      <c r="R860" s="24"/>
      <c r="S860" s="24"/>
      <c r="T860" s="24"/>
      <c r="U860" s="24"/>
    </row>
    <row r="861" spans="17:21" ht="14.25" customHeight="1">
      <c r="Q861" s="24"/>
      <c r="R861" s="24"/>
      <c r="S861" s="24"/>
      <c r="T861" s="24"/>
      <c r="U861" s="24"/>
    </row>
    <row r="862" spans="17:21" ht="14.25" customHeight="1">
      <c r="Q862" s="24"/>
      <c r="R862" s="24"/>
      <c r="S862" s="24"/>
      <c r="T862" s="24"/>
      <c r="U862" s="24"/>
    </row>
    <row r="863" spans="17:21" ht="14.25" customHeight="1">
      <c r="Q863" s="24"/>
      <c r="R863" s="24"/>
      <c r="S863" s="24"/>
      <c r="T863" s="24"/>
      <c r="U863" s="24"/>
    </row>
    <row r="864" spans="17:21" ht="14.25" customHeight="1">
      <c r="Q864" s="24"/>
      <c r="R864" s="24"/>
      <c r="S864" s="24"/>
      <c r="T864" s="24"/>
      <c r="U864" s="24"/>
    </row>
    <row r="865" spans="17:21" ht="14.25" customHeight="1">
      <c r="Q865" s="24"/>
      <c r="R865" s="24"/>
      <c r="S865" s="24"/>
      <c r="T865" s="24"/>
      <c r="U865" s="24"/>
    </row>
    <row r="866" spans="17:21" ht="14.25" customHeight="1">
      <c r="Q866" s="24"/>
      <c r="R866" s="24"/>
      <c r="S866" s="24"/>
      <c r="T866" s="24"/>
      <c r="U866" s="24"/>
    </row>
    <row r="867" spans="17:21" ht="14.25" customHeight="1">
      <c r="Q867" s="24"/>
      <c r="R867" s="24"/>
      <c r="S867" s="24"/>
      <c r="T867" s="24"/>
      <c r="U867" s="24"/>
    </row>
    <row r="868" spans="17:21" ht="14.25" customHeight="1">
      <c r="Q868" s="24"/>
      <c r="R868" s="24"/>
      <c r="S868" s="24"/>
      <c r="T868" s="24"/>
      <c r="U868" s="24"/>
    </row>
    <row r="869" spans="17:21" ht="14.25" customHeight="1">
      <c r="Q869" s="24"/>
      <c r="R869" s="24"/>
      <c r="S869" s="24"/>
      <c r="T869" s="24"/>
      <c r="U869" s="24"/>
    </row>
    <row r="870" spans="17:21" ht="14.25" customHeight="1">
      <c r="Q870" s="24"/>
      <c r="R870" s="24"/>
      <c r="S870" s="24"/>
      <c r="T870" s="24"/>
      <c r="U870" s="24"/>
    </row>
    <row r="871" spans="17:21" ht="14.25" customHeight="1">
      <c r="Q871" s="24"/>
      <c r="R871" s="24"/>
      <c r="S871" s="24"/>
      <c r="T871" s="24"/>
      <c r="U871" s="24"/>
    </row>
    <row r="872" spans="17:21" ht="14.25" customHeight="1">
      <c r="Q872" s="24"/>
      <c r="R872" s="24"/>
      <c r="S872" s="24"/>
      <c r="T872" s="24"/>
      <c r="U872" s="24"/>
    </row>
    <row r="873" spans="17:21" ht="14.25" customHeight="1">
      <c r="Q873" s="24"/>
      <c r="R873" s="24"/>
      <c r="S873" s="24"/>
      <c r="T873" s="24"/>
      <c r="U873" s="24"/>
    </row>
    <row r="874" spans="17:21" ht="14.25" customHeight="1">
      <c r="Q874" s="24"/>
      <c r="R874" s="24"/>
      <c r="S874" s="24"/>
      <c r="T874" s="24"/>
      <c r="U874" s="24"/>
    </row>
    <row r="875" spans="17:21" ht="14.25" customHeight="1">
      <c r="Q875" s="24"/>
      <c r="R875" s="24"/>
      <c r="S875" s="24"/>
      <c r="T875" s="24"/>
      <c r="U875" s="24"/>
    </row>
    <row r="876" spans="17:21" ht="14.25" customHeight="1">
      <c r="Q876" s="24"/>
      <c r="R876" s="24"/>
      <c r="S876" s="24"/>
      <c r="T876" s="24"/>
      <c r="U876" s="24"/>
    </row>
    <row r="877" spans="17:21" ht="14.25" customHeight="1">
      <c r="Q877" s="24"/>
      <c r="R877" s="24"/>
      <c r="S877" s="24"/>
      <c r="T877" s="24"/>
      <c r="U877" s="24"/>
    </row>
    <row r="878" spans="17:21" ht="14.25" customHeight="1">
      <c r="Q878" s="24"/>
      <c r="R878" s="24"/>
      <c r="S878" s="24"/>
      <c r="T878" s="24"/>
      <c r="U878" s="24"/>
    </row>
    <row r="879" spans="17:21" ht="14.25" customHeight="1">
      <c r="Q879" s="24"/>
      <c r="R879" s="24"/>
      <c r="S879" s="24"/>
      <c r="T879" s="24"/>
      <c r="U879" s="24"/>
    </row>
    <row r="880" spans="17:21" ht="14.25" customHeight="1">
      <c r="Q880" s="24"/>
      <c r="R880" s="24"/>
      <c r="S880" s="24"/>
      <c r="T880" s="24"/>
      <c r="U880" s="24"/>
    </row>
    <row r="881" spans="17:21" ht="14.25" customHeight="1">
      <c r="Q881" s="24"/>
      <c r="R881" s="24"/>
      <c r="S881" s="24"/>
      <c r="T881" s="24"/>
      <c r="U881" s="24"/>
    </row>
    <row r="882" spans="17:21" ht="14.25" customHeight="1">
      <c r="Q882" s="24"/>
      <c r="R882" s="24"/>
      <c r="S882" s="24"/>
      <c r="T882" s="24"/>
      <c r="U882" s="24"/>
    </row>
    <row r="883" spans="17:21" ht="14.25" customHeight="1">
      <c r="Q883" s="24"/>
      <c r="R883" s="24"/>
      <c r="S883" s="24"/>
      <c r="T883" s="24"/>
      <c r="U883" s="24"/>
    </row>
    <row r="884" spans="17:21" ht="14.25" customHeight="1">
      <c r="Q884" s="24"/>
      <c r="R884" s="24"/>
      <c r="S884" s="24"/>
      <c r="T884" s="24"/>
      <c r="U884" s="24"/>
    </row>
    <row r="885" spans="17:21" ht="14.25" customHeight="1">
      <c r="Q885" s="24"/>
      <c r="R885" s="24"/>
      <c r="S885" s="24"/>
      <c r="T885" s="24"/>
      <c r="U885" s="24"/>
    </row>
    <row r="886" spans="17:21" ht="14.25" customHeight="1">
      <c r="Q886" s="24"/>
      <c r="R886" s="24"/>
      <c r="S886" s="24"/>
      <c r="T886" s="24"/>
      <c r="U886" s="24"/>
    </row>
    <row r="887" spans="17:21" ht="14.25" customHeight="1">
      <c r="Q887" s="24"/>
      <c r="R887" s="24"/>
      <c r="S887" s="24"/>
      <c r="T887" s="24"/>
      <c r="U887" s="24"/>
    </row>
    <row r="888" spans="17:21" ht="14.25" customHeight="1">
      <c r="Q888" s="24"/>
      <c r="R888" s="24"/>
      <c r="S888" s="24"/>
      <c r="T888" s="24"/>
      <c r="U888" s="24"/>
    </row>
    <row r="889" spans="17:21" ht="14.25" customHeight="1">
      <c r="Q889" s="24"/>
      <c r="R889" s="24"/>
      <c r="S889" s="24"/>
      <c r="T889" s="24"/>
      <c r="U889" s="24"/>
    </row>
    <row r="890" spans="17:21" ht="14.25" customHeight="1">
      <c r="Q890" s="24"/>
      <c r="R890" s="24"/>
      <c r="S890" s="24"/>
      <c r="T890" s="24"/>
      <c r="U890" s="24"/>
    </row>
    <row r="891" spans="17:21" ht="14.25" customHeight="1">
      <c r="Q891" s="24"/>
      <c r="R891" s="24"/>
      <c r="S891" s="24"/>
      <c r="T891" s="24"/>
      <c r="U891" s="24"/>
    </row>
    <row r="892" spans="17:21" ht="14.25" customHeight="1">
      <c r="Q892" s="24"/>
      <c r="R892" s="24"/>
      <c r="S892" s="24"/>
      <c r="T892" s="24"/>
      <c r="U892" s="24"/>
    </row>
    <row r="893" spans="17:21" ht="14.25" customHeight="1">
      <c r="Q893" s="24"/>
      <c r="R893" s="24"/>
      <c r="S893" s="24"/>
      <c r="T893" s="24"/>
      <c r="U893" s="24"/>
    </row>
    <row r="894" spans="17:21" ht="14.25" customHeight="1">
      <c r="Q894" s="24"/>
      <c r="R894" s="24"/>
      <c r="S894" s="24"/>
      <c r="T894" s="24"/>
      <c r="U894" s="24"/>
    </row>
    <row r="895" spans="17:21" ht="14.25" customHeight="1">
      <c r="Q895" s="24"/>
      <c r="R895" s="24"/>
      <c r="S895" s="24"/>
      <c r="T895" s="24"/>
      <c r="U895" s="24"/>
    </row>
    <row r="896" spans="17:21" ht="14.25" customHeight="1">
      <c r="Q896" s="24"/>
      <c r="R896" s="24"/>
      <c r="S896" s="24"/>
      <c r="T896" s="24"/>
      <c r="U896" s="24"/>
    </row>
    <row r="897" spans="17:21" ht="14.25" customHeight="1">
      <c r="Q897" s="24"/>
      <c r="R897" s="24"/>
      <c r="S897" s="24"/>
      <c r="T897" s="24"/>
      <c r="U897" s="24"/>
    </row>
    <row r="898" spans="17:21" ht="14.25" customHeight="1">
      <c r="Q898" s="24"/>
      <c r="R898" s="24"/>
      <c r="S898" s="24"/>
      <c r="T898" s="24"/>
      <c r="U898" s="24"/>
    </row>
    <row r="899" spans="17:21" ht="14.25" customHeight="1">
      <c r="Q899" s="24"/>
      <c r="R899" s="24"/>
      <c r="S899" s="24"/>
      <c r="T899" s="24"/>
      <c r="U899" s="24"/>
    </row>
    <row r="900" spans="17:21" ht="14.25" customHeight="1">
      <c r="Q900" s="24"/>
      <c r="R900" s="24"/>
      <c r="S900" s="24"/>
      <c r="T900" s="24"/>
      <c r="U900" s="24"/>
    </row>
    <row r="901" spans="17:21" ht="14.25" customHeight="1">
      <c r="Q901" s="24"/>
      <c r="R901" s="24"/>
      <c r="S901" s="24"/>
      <c r="T901" s="24"/>
      <c r="U901" s="24"/>
    </row>
    <row r="902" spans="17:21" ht="14.25" customHeight="1">
      <c r="Q902" s="24"/>
      <c r="R902" s="24"/>
      <c r="S902" s="24"/>
      <c r="T902" s="24"/>
      <c r="U902" s="24"/>
    </row>
    <row r="903" spans="17:21" ht="14.25" customHeight="1">
      <c r="Q903" s="24"/>
      <c r="R903" s="24"/>
      <c r="S903" s="24"/>
      <c r="T903" s="24"/>
      <c r="U903" s="24"/>
    </row>
    <row r="904" spans="17:21" ht="14.25" customHeight="1">
      <c r="Q904" s="24"/>
      <c r="R904" s="24"/>
      <c r="S904" s="24"/>
      <c r="T904" s="24"/>
      <c r="U904" s="24"/>
    </row>
    <row r="905" spans="17:21" ht="14.25" customHeight="1">
      <c r="Q905" s="24"/>
      <c r="R905" s="24"/>
      <c r="S905" s="24"/>
      <c r="T905" s="24"/>
      <c r="U905" s="24"/>
    </row>
    <row r="906" spans="17:21" ht="14.25" customHeight="1">
      <c r="Q906" s="24"/>
      <c r="R906" s="24"/>
      <c r="S906" s="24"/>
      <c r="T906" s="24"/>
      <c r="U906" s="24"/>
    </row>
    <row r="907" spans="17:21" ht="14.25" customHeight="1">
      <c r="Q907" s="24"/>
      <c r="R907" s="24"/>
      <c r="S907" s="24"/>
      <c r="T907" s="24"/>
      <c r="U907" s="24"/>
    </row>
    <row r="908" spans="17:21" ht="14.25" customHeight="1">
      <c r="Q908" s="24"/>
      <c r="R908" s="24"/>
      <c r="S908" s="24"/>
      <c r="T908" s="24"/>
      <c r="U908" s="24"/>
    </row>
    <row r="909" spans="17:21" ht="14.25" customHeight="1">
      <c r="Q909" s="24"/>
      <c r="R909" s="24"/>
      <c r="S909" s="24"/>
      <c r="T909" s="24"/>
      <c r="U909" s="24"/>
    </row>
    <row r="910" spans="17:21" ht="14.25" customHeight="1">
      <c r="Q910" s="24"/>
      <c r="R910" s="24"/>
      <c r="S910" s="24"/>
      <c r="T910" s="24"/>
      <c r="U910" s="24"/>
    </row>
    <row r="911" spans="17:21" ht="14.25" customHeight="1">
      <c r="Q911" s="24"/>
      <c r="R911" s="24"/>
      <c r="S911" s="24"/>
      <c r="T911" s="24"/>
      <c r="U911" s="24"/>
    </row>
    <row r="912" spans="17:21" ht="14.25" customHeight="1">
      <c r="Q912" s="24"/>
      <c r="R912" s="24"/>
      <c r="S912" s="24"/>
      <c r="T912" s="24"/>
      <c r="U912" s="24"/>
    </row>
    <row r="913" spans="17:21" ht="14.25" customHeight="1">
      <c r="Q913" s="24"/>
      <c r="R913" s="24"/>
      <c r="S913" s="24"/>
      <c r="T913" s="24"/>
      <c r="U913" s="24"/>
    </row>
    <row r="914" spans="17:21" ht="14.25" customHeight="1">
      <c r="Q914" s="24"/>
      <c r="R914" s="24"/>
      <c r="S914" s="24"/>
      <c r="T914" s="24"/>
      <c r="U914" s="24"/>
    </row>
    <row r="915" spans="17:21" ht="14.25" customHeight="1">
      <c r="Q915" s="24"/>
      <c r="R915" s="24"/>
      <c r="S915" s="24"/>
      <c r="T915" s="24"/>
      <c r="U915" s="24"/>
    </row>
    <row r="916" spans="17:21" ht="14.25" customHeight="1">
      <c r="Q916" s="24"/>
      <c r="R916" s="24"/>
      <c r="S916" s="24"/>
      <c r="T916" s="24"/>
      <c r="U916" s="24"/>
    </row>
    <row r="917" spans="17:21" ht="14.25" customHeight="1">
      <c r="Q917" s="24"/>
      <c r="R917" s="24"/>
      <c r="S917" s="24"/>
      <c r="T917" s="24"/>
      <c r="U917" s="24"/>
    </row>
    <row r="918" spans="17:21" ht="14.25" customHeight="1">
      <c r="Q918" s="24"/>
      <c r="R918" s="24"/>
      <c r="S918" s="24"/>
      <c r="T918" s="24"/>
      <c r="U918" s="24"/>
    </row>
    <row r="919" spans="17:21" ht="14.25" customHeight="1">
      <c r="Q919" s="24"/>
      <c r="R919" s="24"/>
      <c r="S919" s="24"/>
      <c r="T919" s="24"/>
      <c r="U919" s="24"/>
    </row>
    <row r="920" spans="17:21" ht="14.25" customHeight="1">
      <c r="Q920" s="24"/>
      <c r="R920" s="24"/>
      <c r="S920" s="24"/>
      <c r="T920" s="24"/>
      <c r="U920" s="24"/>
    </row>
    <row r="921" spans="17:21" ht="14.25" customHeight="1">
      <c r="Q921" s="24"/>
      <c r="R921" s="24"/>
      <c r="S921" s="24"/>
      <c r="T921" s="24"/>
      <c r="U921" s="24"/>
    </row>
    <row r="922" spans="17:21" ht="14.25" customHeight="1">
      <c r="Q922" s="24"/>
      <c r="R922" s="24"/>
      <c r="S922" s="24"/>
      <c r="T922" s="24"/>
      <c r="U922" s="24"/>
    </row>
    <row r="923" spans="17:21" ht="14.25" customHeight="1">
      <c r="Q923" s="24"/>
      <c r="R923" s="24"/>
      <c r="S923" s="24"/>
      <c r="T923" s="24"/>
      <c r="U923" s="24"/>
    </row>
    <row r="924" spans="17:21" ht="14.25" customHeight="1">
      <c r="Q924" s="24"/>
      <c r="R924" s="24"/>
      <c r="S924" s="24"/>
      <c r="T924" s="24"/>
      <c r="U924" s="24"/>
    </row>
    <row r="925" spans="17:21" ht="14.25" customHeight="1">
      <c r="Q925" s="24"/>
      <c r="R925" s="24"/>
      <c r="S925" s="24"/>
      <c r="T925" s="24"/>
      <c r="U925" s="24"/>
    </row>
    <row r="926" spans="17:21" ht="14.25" customHeight="1">
      <c r="Q926" s="24"/>
      <c r="R926" s="24"/>
      <c r="S926" s="24"/>
      <c r="T926" s="24"/>
      <c r="U926" s="24"/>
    </row>
    <row r="927" spans="17:21" ht="14.25" customHeight="1">
      <c r="Q927" s="24"/>
      <c r="R927" s="24"/>
      <c r="S927" s="24"/>
      <c r="T927" s="24"/>
      <c r="U927" s="24"/>
    </row>
    <row r="928" spans="17:21" ht="14.25" customHeight="1">
      <c r="Q928" s="24"/>
      <c r="R928" s="24"/>
      <c r="S928" s="24"/>
      <c r="T928" s="24"/>
      <c r="U928" s="24"/>
    </row>
    <row r="929" spans="17:21" ht="14.25" customHeight="1">
      <c r="Q929" s="24"/>
      <c r="R929" s="24"/>
      <c r="S929" s="24"/>
      <c r="T929" s="24"/>
      <c r="U929" s="24"/>
    </row>
    <row r="930" spans="17:21" ht="14.25" customHeight="1">
      <c r="Q930" s="24"/>
      <c r="R930" s="24"/>
      <c r="S930" s="24"/>
      <c r="T930" s="24"/>
      <c r="U930" s="24"/>
    </row>
    <row r="931" spans="17:21" ht="14.25" customHeight="1">
      <c r="Q931" s="24"/>
      <c r="R931" s="24"/>
      <c r="S931" s="24"/>
      <c r="T931" s="24"/>
      <c r="U931" s="24"/>
    </row>
    <row r="932" spans="17:21" ht="14.25" customHeight="1">
      <c r="Q932" s="24"/>
      <c r="R932" s="24"/>
      <c r="S932" s="24"/>
      <c r="T932" s="24"/>
      <c r="U932" s="24"/>
    </row>
    <row r="933" spans="17:21" ht="14.25" customHeight="1">
      <c r="Q933" s="24"/>
      <c r="R933" s="24"/>
      <c r="S933" s="24"/>
      <c r="T933" s="24"/>
      <c r="U933" s="24"/>
    </row>
    <row r="934" spans="17:21" ht="14.25" customHeight="1">
      <c r="Q934" s="24"/>
      <c r="R934" s="24"/>
      <c r="S934" s="24"/>
      <c r="T934" s="24"/>
      <c r="U934" s="24"/>
    </row>
    <row r="935" spans="17:21" ht="14.25" customHeight="1">
      <c r="Q935" s="24"/>
      <c r="R935" s="24"/>
      <c r="S935" s="24"/>
      <c r="T935" s="24"/>
      <c r="U935" s="24"/>
    </row>
    <row r="936" spans="17:21" ht="14.25" customHeight="1">
      <c r="Q936" s="24"/>
      <c r="R936" s="24"/>
      <c r="S936" s="24"/>
      <c r="T936" s="24"/>
      <c r="U936" s="24"/>
    </row>
    <row r="937" spans="17:21" ht="14.25" customHeight="1">
      <c r="Q937" s="24"/>
      <c r="R937" s="24"/>
      <c r="S937" s="24"/>
      <c r="T937" s="24"/>
      <c r="U937" s="24"/>
    </row>
    <row r="938" spans="17:21" ht="14.25" customHeight="1">
      <c r="Q938" s="24"/>
      <c r="R938" s="24"/>
      <c r="S938" s="24"/>
      <c r="T938" s="24"/>
      <c r="U938" s="24"/>
    </row>
    <row r="939" spans="17:21" ht="14.25" customHeight="1">
      <c r="Q939" s="24"/>
      <c r="R939" s="24"/>
      <c r="S939" s="24"/>
      <c r="T939" s="24"/>
      <c r="U939" s="24"/>
    </row>
    <row r="940" spans="17:21" ht="14.25" customHeight="1">
      <c r="Q940" s="24"/>
      <c r="R940" s="24"/>
      <c r="S940" s="24"/>
      <c r="T940" s="24"/>
      <c r="U940" s="24"/>
    </row>
    <row r="941" spans="17:21" ht="14.25" customHeight="1">
      <c r="Q941" s="24"/>
      <c r="R941" s="24"/>
      <c r="S941" s="24"/>
      <c r="T941" s="24"/>
      <c r="U941" s="24"/>
    </row>
    <row r="942" spans="17:21" ht="14.25" customHeight="1">
      <c r="Q942" s="24"/>
      <c r="R942" s="24"/>
      <c r="S942" s="24"/>
      <c r="T942" s="24"/>
      <c r="U942" s="24"/>
    </row>
    <row r="943" spans="17:21" ht="14.25" customHeight="1">
      <c r="Q943" s="24"/>
      <c r="R943" s="24"/>
      <c r="S943" s="24"/>
      <c r="T943" s="24"/>
      <c r="U943" s="24"/>
    </row>
    <row r="944" spans="17:21" ht="14.25" customHeight="1">
      <c r="Q944" s="24"/>
      <c r="R944" s="24"/>
      <c r="S944" s="24"/>
      <c r="T944" s="24"/>
      <c r="U944" s="24"/>
    </row>
    <row r="945" spans="17:21" ht="14.25" customHeight="1">
      <c r="Q945" s="24"/>
      <c r="R945" s="24"/>
      <c r="S945" s="24"/>
      <c r="T945" s="24"/>
      <c r="U945" s="24"/>
    </row>
    <row r="946" spans="17:21" ht="14.25" customHeight="1">
      <c r="Q946" s="24"/>
      <c r="R946" s="24"/>
      <c r="S946" s="24"/>
      <c r="T946" s="24"/>
      <c r="U946" s="24"/>
    </row>
    <row r="947" spans="17:21" ht="14.25" customHeight="1">
      <c r="Q947" s="24"/>
      <c r="R947" s="24"/>
      <c r="S947" s="24"/>
      <c r="T947" s="24"/>
      <c r="U947" s="24"/>
    </row>
    <row r="948" spans="17:21" ht="14.25" customHeight="1">
      <c r="Q948" s="24"/>
      <c r="R948" s="24"/>
      <c r="S948" s="24"/>
      <c r="T948" s="24"/>
      <c r="U948" s="24"/>
    </row>
    <row r="949" spans="17:21" ht="14.25" customHeight="1">
      <c r="Q949" s="24"/>
      <c r="R949" s="24"/>
      <c r="S949" s="24"/>
      <c r="T949" s="24"/>
      <c r="U949" s="24"/>
    </row>
    <row r="950" spans="17:21" ht="14.25" customHeight="1">
      <c r="Q950" s="24"/>
      <c r="R950" s="24"/>
      <c r="S950" s="24"/>
      <c r="T950" s="24"/>
      <c r="U950" s="24"/>
    </row>
    <row r="951" spans="17:21" ht="14.25" customHeight="1">
      <c r="Q951" s="24"/>
      <c r="R951" s="24"/>
      <c r="S951" s="24"/>
      <c r="T951" s="24"/>
      <c r="U951" s="24"/>
    </row>
    <row r="952" spans="17:21" ht="14.25" customHeight="1">
      <c r="Q952" s="24"/>
      <c r="R952" s="24"/>
      <c r="S952" s="24"/>
      <c r="T952" s="24"/>
      <c r="U952" s="24"/>
    </row>
    <row r="953" spans="17:21" ht="14.25" customHeight="1">
      <c r="Q953" s="24"/>
      <c r="R953" s="24"/>
      <c r="S953" s="24"/>
      <c r="T953" s="24"/>
      <c r="U953" s="24"/>
    </row>
    <row r="954" spans="17:21" ht="14.25" customHeight="1">
      <c r="Q954" s="24"/>
      <c r="R954" s="24"/>
      <c r="S954" s="24"/>
      <c r="T954" s="24"/>
      <c r="U954" s="24"/>
    </row>
    <row r="955" spans="17:21" ht="14.25" customHeight="1">
      <c r="Q955" s="24"/>
      <c r="R955" s="24"/>
      <c r="S955" s="24"/>
      <c r="T955" s="24"/>
      <c r="U955" s="24"/>
    </row>
    <row r="956" spans="17:21" ht="14.25" customHeight="1">
      <c r="Q956" s="24"/>
      <c r="R956" s="24"/>
      <c r="S956" s="24"/>
      <c r="T956" s="24"/>
      <c r="U956" s="24"/>
    </row>
    <row r="957" spans="17:21" ht="14.25" customHeight="1">
      <c r="Q957" s="24"/>
      <c r="R957" s="24"/>
      <c r="S957" s="24"/>
      <c r="T957" s="24"/>
      <c r="U957" s="24"/>
    </row>
    <row r="958" spans="17:21" ht="14.25" customHeight="1">
      <c r="Q958" s="24"/>
      <c r="R958" s="24"/>
      <c r="S958" s="24"/>
      <c r="T958" s="24"/>
      <c r="U958" s="24"/>
    </row>
    <row r="959" spans="17:21" ht="14.25" customHeight="1">
      <c r="Q959" s="24"/>
      <c r="R959" s="24"/>
      <c r="S959" s="24"/>
      <c r="T959" s="24"/>
      <c r="U959" s="24"/>
    </row>
    <row r="960" spans="17:21" ht="14.25" customHeight="1">
      <c r="Q960" s="24"/>
      <c r="R960" s="24"/>
      <c r="S960" s="24"/>
      <c r="T960" s="24"/>
      <c r="U960" s="24"/>
    </row>
    <row r="961" spans="17:21" ht="14.25" customHeight="1">
      <c r="Q961" s="24"/>
      <c r="R961" s="24"/>
      <c r="S961" s="24"/>
      <c r="T961" s="24"/>
      <c r="U961" s="24"/>
    </row>
    <row r="962" spans="17:21" ht="14.25" customHeight="1">
      <c r="Q962" s="24"/>
      <c r="R962" s="24"/>
      <c r="S962" s="24"/>
      <c r="T962" s="24"/>
      <c r="U962" s="24"/>
    </row>
    <row r="963" spans="17:21" ht="14.25" customHeight="1">
      <c r="Q963" s="24"/>
      <c r="R963" s="24"/>
      <c r="S963" s="24"/>
      <c r="T963" s="24"/>
      <c r="U963" s="24"/>
    </row>
    <row r="964" spans="17:21" ht="14.25" customHeight="1">
      <c r="Q964" s="24"/>
      <c r="R964" s="24"/>
      <c r="S964" s="24"/>
      <c r="T964" s="24"/>
      <c r="U964" s="24"/>
    </row>
    <row r="965" spans="17:21" ht="14.25" customHeight="1">
      <c r="Q965" s="24"/>
      <c r="R965" s="24"/>
      <c r="S965" s="24"/>
      <c r="T965" s="24"/>
      <c r="U965" s="24"/>
    </row>
    <row r="966" spans="17:21" ht="14.25" customHeight="1">
      <c r="Q966" s="24"/>
      <c r="R966" s="24"/>
      <c r="S966" s="24"/>
      <c r="T966" s="24"/>
      <c r="U966" s="24"/>
    </row>
    <row r="967" spans="17:21" ht="14.25" customHeight="1">
      <c r="Q967" s="24"/>
      <c r="R967" s="24"/>
      <c r="S967" s="24"/>
      <c r="T967" s="24"/>
      <c r="U967" s="24"/>
    </row>
    <row r="968" spans="17:21" ht="14.25" customHeight="1">
      <c r="Q968" s="24"/>
      <c r="R968" s="24"/>
      <c r="S968" s="24"/>
      <c r="T968" s="24"/>
      <c r="U968" s="24"/>
    </row>
    <row r="969" spans="17:21" ht="14.25" customHeight="1">
      <c r="Q969" s="24"/>
      <c r="R969" s="24"/>
      <c r="S969" s="24"/>
      <c r="T969" s="24"/>
      <c r="U969" s="24"/>
    </row>
    <row r="970" spans="17:21" ht="14.25" customHeight="1">
      <c r="Q970" s="24"/>
      <c r="R970" s="24"/>
      <c r="S970" s="24"/>
      <c r="T970" s="24"/>
      <c r="U970" s="24"/>
    </row>
    <row r="971" spans="17:21" ht="14.25" customHeight="1">
      <c r="Q971" s="24"/>
      <c r="R971" s="24"/>
      <c r="S971" s="24"/>
      <c r="T971" s="24"/>
      <c r="U971" s="24"/>
    </row>
    <row r="972" spans="17:21" ht="14.25" customHeight="1">
      <c r="Q972" s="24"/>
      <c r="R972" s="24"/>
      <c r="S972" s="24"/>
      <c r="T972" s="24"/>
      <c r="U972" s="24"/>
    </row>
    <row r="973" spans="17:21" ht="14.25" customHeight="1">
      <c r="Q973" s="24"/>
      <c r="R973" s="24"/>
      <c r="S973" s="24"/>
      <c r="T973" s="24"/>
      <c r="U973" s="24"/>
    </row>
    <row r="974" spans="17:21" ht="14.25" customHeight="1">
      <c r="Q974" s="24"/>
      <c r="R974" s="24"/>
      <c r="S974" s="24"/>
      <c r="T974" s="24"/>
      <c r="U974" s="24"/>
    </row>
    <row r="975" spans="17:21" ht="14.25" customHeight="1">
      <c r="Q975" s="24"/>
      <c r="R975" s="24"/>
      <c r="S975" s="24"/>
      <c r="T975" s="24"/>
      <c r="U975" s="24"/>
    </row>
    <row r="976" spans="17:21" ht="14.25" customHeight="1">
      <c r="Q976" s="24"/>
      <c r="R976" s="24"/>
      <c r="S976" s="24"/>
      <c r="T976" s="24"/>
      <c r="U976" s="24"/>
    </row>
    <row r="977" spans="17:21" ht="14.25" customHeight="1">
      <c r="Q977" s="24"/>
      <c r="R977" s="24"/>
      <c r="S977" s="24"/>
      <c r="T977" s="24"/>
      <c r="U977" s="24"/>
    </row>
    <row r="978" spans="17:21" ht="14.25" customHeight="1">
      <c r="Q978" s="24"/>
      <c r="R978" s="24"/>
      <c r="S978" s="24"/>
      <c r="T978" s="24"/>
      <c r="U978" s="24"/>
    </row>
    <row r="979" spans="17:21" ht="14.25" customHeight="1">
      <c r="Q979" s="24"/>
      <c r="R979" s="24"/>
      <c r="S979" s="24"/>
      <c r="T979" s="24"/>
      <c r="U979" s="24"/>
    </row>
    <row r="980" spans="17:21" ht="14.25" customHeight="1">
      <c r="Q980" s="24"/>
      <c r="R980" s="24"/>
      <c r="S980" s="24"/>
      <c r="T980" s="24"/>
      <c r="U980" s="24"/>
    </row>
    <row r="981" spans="17:21" ht="14.25" customHeight="1">
      <c r="Q981" s="24"/>
      <c r="R981" s="24"/>
      <c r="S981" s="24"/>
      <c r="T981" s="24"/>
      <c r="U981" s="24"/>
    </row>
    <row r="982" spans="17:21" ht="14.25" customHeight="1">
      <c r="Q982" s="24"/>
      <c r="R982" s="24"/>
      <c r="S982" s="24"/>
      <c r="T982" s="24"/>
      <c r="U982" s="24"/>
    </row>
    <row r="983" spans="17:21" ht="14.25" customHeight="1">
      <c r="Q983" s="24"/>
      <c r="R983" s="24"/>
      <c r="S983" s="24"/>
      <c r="T983" s="24"/>
      <c r="U983" s="24"/>
    </row>
    <row r="984" spans="17:21" ht="14.25" customHeight="1">
      <c r="Q984" s="24"/>
      <c r="R984" s="24"/>
      <c r="S984" s="24"/>
      <c r="T984" s="24"/>
      <c r="U984" s="24"/>
    </row>
    <row r="985" spans="17:21" ht="14.25" customHeight="1">
      <c r="Q985" s="24"/>
      <c r="R985" s="24"/>
      <c r="S985" s="24"/>
      <c r="T985" s="24"/>
      <c r="U985" s="24"/>
    </row>
    <row r="986" spans="17:21" ht="14.25" customHeight="1">
      <c r="Q986" s="24"/>
      <c r="R986" s="24"/>
      <c r="S986" s="24"/>
      <c r="T986" s="24"/>
      <c r="U986" s="24"/>
    </row>
    <row r="987" spans="17:21" ht="14.25" customHeight="1">
      <c r="Q987" s="24"/>
      <c r="R987" s="24"/>
      <c r="S987" s="24"/>
      <c r="T987" s="24"/>
      <c r="U987" s="24"/>
    </row>
    <row r="988" spans="17:21" ht="14.25" customHeight="1">
      <c r="Q988" s="24"/>
      <c r="R988" s="24"/>
      <c r="S988" s="24"/>
      <c r="T988" s="24"/>
      <c r="U988" s="24"/>
    </row>
    <row r="989" spans="17:21" ht="14.25" customHeight="1">
      <c r="Q989" s="24"/>
      <c r="R989" s="24"/>
      <c r="S989" s="24"/>
      <c r="T989" s="24"/>
      <c r="U989" s="24"/>
    </row>
    <row r="990" spans="17:21" ht="14.25" customHeight="1">
      <c r="Q990" s="24"/>
      <c r="R990" s="24"/>
      <c r="S990" s="24"/>
      <c r="T990" s="24"/>
      <c r="U990" s="24"/>
    </row>
    <row r="991" spans="17:21" ht="14.25" customHeight="1">
      <c r="Q991" s="24"/>
      <c r="R991" s="24"/>
      <c r="S991" s="24"/>
      <c r="T991" s="24"/>
      <c r="U991" s="24"/>
    </row>
    <row r="992" spans="17:21" ht="14.25" customHeight="1">
      <c r="Q992" s="24"/>
      <c r="R992" s="24"/>
      <c r="S992" s="24"/>
      <c r="T992" s="24"/>
      <c r="U992" s="24"/>
    </row>
    <row r="993" spans="17:21" ht="14.25" customHeight="1">
      <c r="Q993" s="24"/>
      <c r="R993" s="24"/>
      <c r="S993" s="24"/>
      <c r="T993" s="24"/>
      <c r="U993" s="24"/>
    </row>
    <row r="994" spans="17:21" ht="14.25" customHeight="1">
      <c r="Q994" s="24"/>
      <c r="R994" s="24"/>
      <c r="S994" s="24"/>
      <c r="T994" s="24"/>
      <c r="U994" s="24"/>
    </row>
    <row r="995" spans="17:21" ht="14.25" customHeight="1">
      <c r="Q995" s="24"/>
      <c r="R995" s="24"/>
      <c r="S995" s="24"/>
      <c r="T995" s="24"/>
      <c r="U995" s="24"/>
    </row>
    <row r="996" spans="17:21" ht="14.25" customHeight="1">
      <c r="Q996" s="24"/>
      <c r="R996" s="24"/>
      <c r="S996" s="24"/>
      <c r="T996" s="24"/>
      <c r="U996" s="24"/>
    </row>
    <row r="997" spans="17:21" ht="14.25" customHeight="1">
      <c r="Q997" s="24"/>
      <c r="R997" s="24"/>
      <c r="S997" s="24"/>
      <c r="T997" s="24"/>
      <c r="U997" s="24"/>
    </row>
    <row r="998" spans="17:21" ht="14.25" customHeight="1">
      <c r="Q998" s="24"/>
      <c r="R998" s="24"/>
      <c r="S998" s="24"/>
      <c r="T998" s="24"/>
      <c r="U998" s="24"/>
    </row>
    <row r="999" spans="17:21" ht="14.25" customHeight="1">
      <c r="Q999" s="24"/>
      <c r="R999" s="24"/>
      <c r="S999" s="24"/>
      <c r="T999" s="24"/>
      <c r="U999" s="24"/>
    </row>
    <row r="1000" spans="17:21" ht="14.25" customHeight="1">
      <c r="Q1000" s="24"/>
      <c r="R1000" s="24"/>
      <c r="S1000" s="24"/>
      <c r="T1000" s="24"/>
      <c r="U1000" s="24"/>
    </row>
  </sheetData>
  <mergeCells count="8">
    <mergeCell ref="J23:L23"/>
    <mergeCell ref="J24:L24"/>
    <mergeCell ref="J25:L25"/>
    <mergeCell ref="K1:L1"/>
    <mergeCell ref="M1:N1"/>
    <mergeCell ref="K8:L8"/>
    <mergeCell ref="M8:N8"/>
    <mergeCell ref="J22:L22"/>
  </mergeCells>
  <conditionalFormatting sqref="O1">
    <cfRule type="expression" dxfId="0" priority="1">
      <formula>(CELL("col")=COLUMN())+(CELL("row")=ROW())</formula>
    </cfRule>
  </conditionalFormatting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000"/>
  <sheetViews>
    <sheetView topLeftCell="A10" workbookViewId="0">
      <selection activeCell="N25" sqref="N25"/>
    </sheetView>
  </sheetViews>
  <sheetFormatPr defaultColWidth="14.453125" defaultRowHeight="15" customHeight="1"/>
  <cols>
    <col min="1" max="1" width="18" customWidth="1"/>
    <col min="3" max="3" width="5.26953125" customWidth="1"/>
    <col min="4" max="5" width="17.81640625" hidden="1" customWidth="1"/>
    <col min="6" max="26" width="8.7265625" customWidth="1"/>
  </cols>
  <sheetData>
    <row r="1" spans="1:21" ht="14.25" customHeight="1">
      <c r="A1" s="24" t="s">
        <v>124</v>
      </c>
      <c r="B1" s="24" t="s">
        <v>40</v>
      </c>
      <c r="C1" s="24" t="s">
        <v>41</v>
      </c>
      <c r="D1" s="28" t="s">
        <v>119</v>
      </c>
      <c r="E1" s="28" t="s">
        <v>120</v>
      </c>
      <c r="F1" s="24" t="s">
        <v>44</v>
      </c>
      <c r="G1" s="24" t="s">
        <v>45</v>
      </c>
      <c r="H1" s="24" t="s">
        <v>46</v>
      </c>
      <c r="I1" s="24" t="s">
        <v>47</v>
      </c>
      <c r="J1" s="29" t="s">
        <v>48</v>
      </c>
      <c r="K1" s="153" t="s">
        <v>15</v>
      </c>
      <c r="L1" s="154"/>
      <c r="M1" s="153" t="s">
        <v>49</v>
      </c>
      <c r="N1" s="155"/>
      <c r="O1" s="24" t="s">
        <v>47</v>
      </c>
      <c r="P1" s="28" t="s">
        <v>50</v>
      </c>
      <c r="Q1" s="24" t="s">
        <v>77</v>
      </c>
      <c r="R1" s="24" t="s">
        <v>78</v>
      </c>
      <c r="S1" s="24" t="s">
        <v>79</v>
      </c>
      <c r="T1" s="24" t="s">
        <v>80</v>
      </c>
      <c r="U1" s="24" t="s">
        <v>81</v>
      </c>
    </row>
    <row r="2" spans="1:21" ht="14.25" customHeight="1">
      <c r="A2" s="24" t="s">
        <v>51</v>
      </c>
      <c r="B2" s="24" t="s">
        <v>52</v>
      </c>
      <c r="C2" s="24">
        <v>1</v>
      </c>
      <c r="D2" s="89">
        <v>44340.621122685188</v>
      </c>
      <c r="E2" s="89">
        <v>44340.621435185189</v>
      </c>
      <c r="F2" s="24">
        <v>1</v>
      </c>
      <c r="G2" s="28">
        <v>240</v>
      </c>
      <c r="H2" s="28">
        <v>1590</v>
      </c>
      <c r="I2" s="24">
        <f t="shared" ref="I2:I49" si="0">(H2-G2)/50</f>
        <v>27</v>
      </c>
      <c r="J2" s="32"/>
      <c r="K2" s="24" t="s">
        <v>53</v>
      </c>
      <c r="L2" s="24" t="s">
        <v>54</v>
      </c>
      <c r="M2" s="24" t="s">
        <v>55</v>
      </c>
      <c r="N2" s="33" t="s">
        <v>56</v>
      </c>
      <c r="O2" s="34">
        <f t="shared" ref="O2:O49" si="1">(E2-D2)*86400</f>
        <v>27.00000002514571</v>
      </c>
      <c r="P2" s="34">
        <f t="shared" ref="P2:P49" si="2">I2-O2</f>
        <v>-2.514570951461792E-8</v>
      </c>
      <c r="Q2" s="24"/>
      <c r="R2" s="24"/>
      <c r="S2" s="24"/>
      <c r="T2" s="24"/>
      <c r="U2" s="24"/>
    </row>
    <row r="3" spans="1:21" ht="14.25" customHeight="1">
      <c r="A3" s="24" t="s">
        <v>51</v>
      </c>
      <c r="B3" s="35" t="s">
        <v>57</v>
      </c>
      <c r="C3" s="24">
        <v>1</v>
      </c>
      <c r="D3" s="89">
        <v>44340.621550925927</v>
      </c>
      <c r="E3" s="89">
        <v>44340.621724537035</v>
      </c>
      <c r="F3" s="24">
        <v>2</v>
      </c>
      <c r="G3" s="28">
        <v>2090</v>
      </c>
      <c r="H3" s="28">
        <v>2840</v>
      </c>
      <c r="I3" s="24">
        <f t="shared" si="0"/>
        <v>15</v>
      </c>
      <c r="J3" s="32" t="s">
        <v>58</v>
      </c>
      <c r="K3" s="24">
        <v>3.3077700000000001</v>
      </c>
      <c r="L3" s="24">
        <v>3.3238400000000001</v>
      </c>
      <c r="M3" s="24">
        <v>405</v>
      </c>
      <c r="N3" s="33">
        <v>960</v>
      </c>
      <c r="O3" s="34">
        <f t="shared" si="1"/>
        <v>14.999999734573066</v>
      </c>
      <c r="P3" s="34">
        <f t="shared" si="2"/>
        <v>2.6542693376541138E-7</v>
      </c>
      <c r="Q3" s="24">
        <v>2226</v>
      </c>
      <c r="R3" s="24">
        <v>2306</v>
      </c>
      <c r="S3" s="24">
        <v>2379</v>
      </c>
      <c r="T3" s="24">
        <v>2619</v>
      </c>
      <c r="U3" s="24">
        <v>2709</v>
      </c>
    </row>
    <row r="4" spans="1:21" ht="14.25" customHeight="1">
      <c r="A4" s="24" t="s">
        <v>51</v>
      </c>
      <c r="B4" s="35" t="s">
        <v>57</v>
      </c>
      <c r="C4" s="24">
        <v>2</v>
      </c>
      <c r="D4" s="89">
        <v>44340.622291666667</v>
      </c>
      <c r="E4" s="89">
        <v>44340.622453703705</v>
      </c>
      <c r="F4" s="24">
        <v>3</v>
      </c>
      <c r="G4" s="28">
        <v>5290</v>
      </c>
      <c r="H4" s="28">
        <v>5990</v>
      </c>
      <c r="I4" s="24">
        <f t="shared" si="0"/>
        <v>14</v>
      </c>
      <c r="J4" s="32" t="s">
        <v>59</v>
      </c>
      <c r="K4" s="24">
        <v>10.3238</v>
      </c>
      <c r="L4" s="24">
        <v>9.5309899999999992</v>
      </c>
      <c r="M4" s="24">
        <v>756</v>
      </c>
      <c r="N4" s="33">
        <v>1269</v>
      </c>
      <c r="O4" s="34">
        <f t="shared" si="1"/>
        <v>14.000000129453838</v>
      </c>
      <c r="P4" s="34">
        <f t="shared" si="2"/>
        <v>-1.2945383787155151E-7</v>
      </c>
      <c r="Q4" s="24">
        <v>5360</v>
      </c>
      <c r="R4" s="24">
        <v>5446</v>
      </c>
      <c r="S4" s="24">
        <v>5523</v>
      </c>
      <c r="T4" s="24">
        <v>5722</v>
      </c>
      <c r="U4" s="24">
        <v>5814</v>
      </c>
    </row>
    <row r="5" spans="1:21" ht="14.25" customHeight="1">
      <c r="A5" s="24" t="s">
        <v>51</v>
      </c>
      <c r="B5" s="35" t="s">
        <v>57</v>
      </c>
      <c r="C5" s="24">
        <v>3</v>
      </c>
      <c r="D5" s="89">
        <v>44340.623148148145</v>
      </c>
      <c r="E5" s="89">
        <v>44340.62332175926</v>
      </c>
      <c r="F5" s="24">
        <v>4</v>
      </c>
      <c r="G5" s="28">
        <v>8990</v>
      </c>
      <c r="H5" s="28">
        <v>9740</v>
      </c>
      <c r="I5" s="24">
        <f t="shared" si="0"/>
        <v>15</v>
      </c>
      <c r="J5" s="32" t="s">
        <v>60</v>
      </c>
      <c r="K5" s="24">
        <v>16.450800000000001</v>
      </c>
      <c r="L5" s="24">
        <v>19.350300000000001</v>
      </c>
      <c r="M5" s="24">
        <v>1062</v>
      </c>
      <c r="N5" s="33">
        <v>1760</v>
      </c>
      <c r="O5" s="34">
        <f t="shared" si="1"/>
        <v>15.000000363215804</v>
      </c>
      <c r="P5" s="34">
        <f t="shared" si="2"/>
        <v>-3.6321580410003662E-7</v>
      </c>
      <c r="Q5" s="24">
        <v>9079</v>
      </c>
      <c r="R5" s="24">
        <v>9167</v>
      </c>
      <c r="S5" s="24">
        <v>9236</v>
      </c>
      <c r="T5" s="24">
        <v>9492</v>
      </c>
      <c r="U5" s="24">
        <v>9581</v>
      </c>
    </row>
    <row r="6" spans="1:21" ht="14.25" customHeight="1">
      <c r="A6" s="24" t="s">
        <v>51</v>
      </c>
      <c r="B6" s="35" t="s">
        <v>57</v>
      </c>
      <c r="C6" s="24">
        <v>4</v>
      </c>
      <c r="D6" s="89">
        <v>44340.623668981483</v>
      </c>
      <c r="E6" s="89">
        <v>44340.623831018522</v>
      </c>
      <c r="F6" s="24">
        <v>5</v>
      </c>
      <c r="G6" s="28">
        <v>11240</v>
      </c>
      <c r="H6" s="28">
        <v>11940</v>
      </c>
      <c r="I6" s="24">
        <f t="shared" si="0"/>
        <v>14</v>
      </c>
      <c r="J6" s="39" t="s">
        <v>61</v>
      </c>
      <c r="K6" s="43">
        <v>25.020600000000002</v>
      </c>
      <c r="L6" s="43">
        <v>24.043800000000001</v>
      </c>
      <c r="M6" s="43">
        <v>1491</v>
      </c>
      <c r="N6" s="44">
        <v>1995</v>
      </c>
      <c r="O6" s="34">
        <f t="shared" si="1"/>
        <v>14.000000129453838</v>
      </c>
      <c r="P6" s="34">
        <f t="shared" si="2"/>
        <v>-1.2945383787155151E-7</v>
      </c>
      <c r="Q6" s="24">
        <v>11308</v>
      </c>
      <c r="R6" s="24">
        <v>11389</v>
      </c>
      <c r="S6" s="24">
        <v>11470</v>
      </c>
      <c r="T6" s="24">
        <v>11679</v>
      </c>
      <c r="U6" s="24">
        <v>11771</v>
      </c>
    </row>
    <row r="7" spans="1:21" ht="14.25" customHeight="1">
      <c r="A7" s="24" t="s">
        <v>51</v>
      </c>
      <c r="B7" s="35" t="s">
        <v>57</v>
      </c>
      <c r="C7" s="24">
        <v>5</v>
      </c>
      <c r="D7" s="89">
        <v>44340.624178240738</v>
      </c>
      <c r="E7" s="89">
        <v>44340.624351851853</v>
      </c>
      <c r="F7" s="24">
        <v>6</v>
      </c>
      <c r="G7" s="28">
        <v>13440</v>
      </c>
      <c r="H7" s="28">
        <v>14190</v>
      </c>
      <c r="I7" s="24">
        <f t="shared" si="0"/>
        <v>15</v>
      </c>
      <c r="J7" s="24"/>
      <c r="K7" s="24"/>
      <c r="L7" s="24"/>
      <c r="M7" s="24"/>
      <c r="N7" s="24"/>
      <c r="O7" s="34">
        <f t="shared" si="1"/>
        <v>15.000000363215804</v>
      </c>
      <c r="P7" s="34">
        <f t="shared" si="2"/>
        <v>-3.6321580410003662E-7</v>
      </c>
      <c r="Q7" s="24">
        <v>13528</v>
      </c>
      <c r="R7" s="24">
        <v>13610</v>
      </c>
      <c r="S7" s="24">
        <v>13671</v>
      </c>
      <c r="T7" s="24">
        <v>13930</v>
      </c>
      <c r="U7" s="24">
        <v>14014</v>
      </c>
    </row>
    <row r="8" spans="1:21" ht="14.25" customHeight="1">
      <c r="A8" s="24" t="s">
        <v>51</v>
      </c>
      <c r="B8" s="35" t="s">
        <v>69</v>
      </c>
      <c r="C8" s="24">
        <v>1</v>
      </c>
      <c r="D8" s="89">
        <v>44340.627175925925</v>
      </c>
      <c r="E8" s="89">
        <v>44340.627349537041</v>
      </c>
      <c r="F8" s="24">
        <v>7</v>
      </c>
      <c r="G8" s="28">
        <v>26390</v>
      </c>
      <c r="H8" s="28">
        <v>27140</v>
      </c>
      <c r="I8" s="24">
        <f t="shared" si="0"/>
        <v>15</v>
      </c>
      <c r="J8" s="29" t="s">
        <v>63</v>
      </c>
      <c r="K8" s="153" t="s">
        <v>53</v>
      </c>
      <c r="L8" s="154"/>
      <c r="M8" s="153" t="s">
        <v>54</v>
      </c>
      <c r="N8" s="155"/>
      <c r="O8" s="34">
        <f t="shared" si="1"/>
        <v>15.000000363215804</v>
      </c>
      <c r="P8" s="34">
        <f t="shared" si="2"/>
        <v>-3.6321580410003662E-7</v>
      </c>
      <c r="Q8" s="37">
        <v>26455</v>
      </c>
      <c r="R8" s="37">
        <v>26590</v>
      </c>
      <c r="S8" s="37">
        <v>26716</v>
      </c>
      <c r="T8" s="37">
        <v>26934</v>
      </c>
      <c r="U8" s="37">
        <v>27021</v>
      </c>
    </row>
    <row r="9" spans="1:21" ht="14.25" customHeight="1">
      <c r="A9" s="24" t="s">
        <v>51</v>
      </c>
      <c r="B9" s="35" t="s">
        <v>69</v>
      </c>
      <c r="C9" s="24">
        <v>2</v>
      </c>
      <c r="D9" s="89">
        <v>44340.62809027778</v>
      </c>
      <c r="E9" s="89">
        <v>44340.628275462965</v>
      </c>
      <c r="F9" s="24">
        <v>8</v>
      </c>
      <c r="G9" s="28">
        <v>30340</v>
      </c>
      <c r="H9" s="28">
        <v>31140</v>
      </c>
      <c r="I9" s="24">
        <f t="shared" si="0"/>
        <v>16</v>
      </c>
      <c r="J9" s="32" t="s">
        <v>50</v>
      </c>
      <c r="K9" s="24" t="s">
        <v>15</v>
      </c>
      <c r="L9" s="24" t="s">
        <v>64</v>
      </c>
      <c r="M9" s="24" t="s">
        <v>15</v>
      </c>
      <c r="N9" s="33" t="s">
        <v>64</v>
      </c>
      <c r="O9" s="34">
        <f t="shared" si="1"/>
        <v>15.999999968335032</v>
      </c>
      <c r="P9" s="34">
        <f t="shared" si="2"/>
        <v>3.166496753692627E-8</v>
      </c>
      <c r="Q9" s="37">
        <v>30433</v>
      </c>
      <c r="R9" s="37">
        <v>30529</v>
      </c>
      <c r="S9" s="37">
        <v>30657</v>
      </c>
      <c r="T9" s="37">
        <v>30908</v>
      </c>
      <c r="U9" s="37">
        <v>30989</v>
      </c>
    </row>
    <row r="10" spans="1:21" ht="14.25" customHeight="1">
      <c r="A10" s="24" t="s">
        <v>51</v>
      </c>
      <c r="B10" s="35" t="s">
        <v>69</v>
      </c>
      <c r="C10" s="24">
        <v>3</v>
      </c>
      <c r="D10" s="89">
        <v>44340.629050925927</v>
      </c>
      <c r="E10" s="89">
        <v>44340.629212962966</v>
      </c>
      <c r="F10" s="24">
        <v>9</v>
      </c>
      <c r="G10" s="28">
        <v>34490</v>
      </c>
      <c r="H10" s="28">
        <v>35190</v>
      </c>
      <c r="I10" s="24">
        <f t="shared" si="0"/>
        <v>14</v>
      </c>
      <c r="J10" s="32"/>
      <c r="K10" s="24" t="s">
        <v>65</v>
      </c>
      <c r="L10" s="24" t="s">
        <v>65</v>
      </c>
      <c r="M10" s="24" t="s">
        <v>65</v>
      </c>
      <c r="N10" s="33" t="s">
        <v>65</v>
      </c>
      <c r="O10" s="34">
        <f t="shared" si="1"/>
        <v>14.000000129453838</v>
      </c>
      <c r="P10" s="34">
        <f t="shared" si="2"/>
        <v>-1.2945383787155151E-7</v>
      </c>
      <c r="Q10" s="37">
        <v>34574</v>
      </c>
      <c r="R10" s="37">
        <v>34655</v>
      </c>
      <c r="S10" s="37">
        <v>34775</v>
      </c>
      <c r="T10" s="37">
        <v>35001</v>
      </c>
      <c r="U10" s="37">
        <v>35074</v>
      </c>
    </row>
    <row r="11" spans="1:21" ht="14.25" customHeight="1">
      <c r="A11" s="24" t="s">
        <v>51</v>
      </c>
      <c r="B11" s="35" t="s">
        <v>69</v>
      </c>
      <c r="C11" s="24">
        <v>4</v>
      </c>
      <c r="D11" s="89">
        <v>44340.630046296297</v>
      </c>
      <c r="E11" s="89">
        <v>44340.630231481482</v>
      </c>
      <c r="F11" s="24">
        <v>10</v>
      </c>
      <c r="G11" s="28">
        <v>38790</v>
      </c>
      <c r="H11" s="28">
        <v>39590</v>
      </c>
      <c r="I11" s="24">
        <f t="shared" si="0"/>
        <v>16</v>
      </c>
      <c r="J11" s="32" t="s">
        <v>66</v>
      </c>
      <c r="K11" s="24">
        <f>K4-K3</f>
        <v>7.0160300000000007</v>
      </c>
      <c r="L11" s="24">
        <f>(M4-M3)*0.02</f>
        <v>7.0200000000000005</v>
      </c>
      <c r="M11" s="24">
        <f>L4-L3</f>
        <v>6.2071499999999986</v>
      </c>
      <c r="N11" s="33">
        <f>(N4-N3)*0.02</f>
        <v>6.18</v>
      </c>
      <c r="O11" s="34">
        <f t="shared" si="1"/>
        <v>15.999999968335032</v>
      </c>
      <c r="P11" s="34">
        <f t="shared" si="2"/>
        <v>3.166496753692627E-8</v>
      </c>
      <c r="Q11" s="37">
        <v>38843</v>
      </c>
      <c r="R11" s="37">
        <v>38941</v>
      </c>
      <c r="S11" s="37">
        <v>39048</v>
      </c>
      <c r="T11" s="37">
        <v>39375</v>
      </c>
      <c r="U11" s="37">
        <v>39470</v>
      </c>
    </row>
    <row r="12" spans="1:21" ht="14.25" customHeight="1">
      <c r="A12" s="24" t="s">
        <v>51</v>
      </c>
      <c r="B12" s="35" t="s">
        <v>69</v>
      </c>
      <c r="C12" s="24">
        <v>5</v>
      </c>
      <c r="D12" s="89">
        <v>44340.631493055553</v>
      </c>
      <c r="E12" s="89">
        <v>44340.631666666668</v>
      </c>
      <c r="F12" s="24">
        <v>11</v>
      </c>
      <c r="G12" s="28">
        <v>45040</v>
      </c>
      <c r="H12" s="28">
        <v>45790</v>
      </c>
      <c r="I12" s="24">
        <f t="shared" si="0"/>
        <v>15</v>
      </c>
      <c r="J12" s="32" t="s">
        <v>67</v>
      </c>
      <c r="K12" s="24">
        <f>K5-K3</f>
        <v>13.143030000000001</v>
      </c>
      <c r="L12" s="24">
        <f>(M5-M3)*0.02</f>
        <v>13.14</v>
      </c>
      <c r="M12" s="24">
        <f>L5-L3</f>
        <v>16.02646</v>
      </c>
      <c r="N12" s="33">
        <f>(N5-N3)*0.02</f>
        <v>16</v>
      </c>
      <c r="O12" s="34">
        <f t="shared" si="1"/>
        <v>15.000000363215804</v>
      </c>
      <c r="P12" s="34">
        <f t="shared" si="2"/>
        <v>-3.6321580410003662E-7</v>
      </c>
      <c r="Q12" s="37">
        <v>45134</v>
      </c>
      <c r="R12" s="37">
        <v>45229</v>
      </c>
      <c r="S12" s="37">
        <v>45344</v>
      </c>
      <c r="T12" s="37">
        <v>45618</v>
      </c>
      <c r="U12" s="37">
        <v>45700</v>
      </c>
    </row>
    <row r="13" spans="1:21" ht="14.25" customHeight="1">
      <c r="A13" s="24" t="s">
        <v>51</v>
      </c>
      <c r="B13" s="35" t="s">
        <v>69</v>
      </c>
      <c r="C13" s="24">
        <v>6</v>
      </c>
      <c r="D13" s="89">
        <v>44340.632488425923</v>
      </c>
      <c r="E13" s="89">
        <v>44340.632662037038</v>
      </c>
      <c r="F13" s="24">
        <v>12</v>
      </c>
      <c r="G13" s="28">
        <v>49340</v>
      </c>
      <c r="H13" s="28">
        <v>50090</v>
      </c>
      <c r="I13" s="24">
        <f t="shared" si="0"/>
        <v>15</v>
      </c>
      <c r="J13" s="39" t="s">
        <v>68</v>
      </c>
      <c r="K13" s="43">
        <f>K6-K3</f>
        <v>21.71283</v>
      </c>
      <c r="L13" s="43">
        <f>(M6-M3)*0.02</f>
        <v>21.72</v>
      </c>
      <c r="M13" s="43">
        <f>L6-L3</f>
        <v>20.71996</v>
      </c>
      <c r="N13" s="44">
        <f>(N6-N3)*0.02</f>
        <v>20.7</v>
      </c>
      <c r="O13" s="34">
        <f t="shared" si="1"/>
        <v>15.000000363215804</v>
      </c>
      <c r="P13" s="34">
        <f t="shared" si="2"/>
        <v>-3.6321580410003662E-7</v>
      </c>
      <c r="Q13" s="37">
        <v>49428</v>
      </c>
      <c r="R13" s="37">
        <v>49536</v>
      </c>
      <c r="S13" s="37">
        <v>49652</v>
      </c>
      <c r="T13" s="37">
        <v>49930</v>
      </c>
      <c r="U13" s="37">
        <v>50010</v>
      </c>
    </row>
    <row r="14" spans="1:21" ht="14.25" customHeight="1">
      <c r="A14" s="24" t="s">
        <v>51</v>
      </c>
      <c r="B14" s="35" t="s">
        <v>70</v>
      </c>
      <c r="C14" s="24">
        <v>1</v>
      </c>
      <c r="D14" s="89">
        <v>44340.633935185186</v>
      </c>
      <c r="E14" s="89">
        <v>44340.634143518517</v>
      </c>
      <c r="F14" s="24">
        <v>13</v>
      </c>
      <c r="G14" s="28">
        <v>55590</v>
      </c>
      <c r="H14" s="28">
        <v>56490</v>
      </c>
      <c r="I14" s="24">
        <f t="shared" si="0"/>
        <v>18</v>
      </c>
      <c r="J14" s="28"/>
      <c r="K14" s="28"/>
      <c r="L14" s="28"/>
      <c r="M14" s="28"/>
      <c r="N14" s="28"/>
      <c r="O14" s="34">
        <f t="shared" si="1"/>
        <v>17.999999807216227</v>
      </c>
      <c r="P14" s="34">
        <f t="shared" si="2"/>
        <v>1.9278377294540405E-7</v>
      </c>
      <c r="Q14" s="37">
        <v>55699</v>
      </c>
      <c r="R14" s="37">
        <v>55814</v>
      </c>
      <c r="S14" s="37">
        <v>55968</v>
      </c>
      <c r="T14" s="37">
        <v>56211</v>
      </c>
      <c r="U14" s="37">
        <v>56331</v>
      </c>
    </row>
    <row r="15" spans="1:21" ht="14.25" customHeight="1">
      <c r="A15" s="24" t="s">
        <v>51</v>
      </c>
      <c r="B15" s="35" t="s">
        <v>70</v>
      </c>
      <c r="C15" s="24">
        <v>2</v>
      </c>
      <c r="D15" s="89">
        <v>44340.635925925926</v>
      </c>
      <c r="E15" s="89">
        <v>44340.636122685188</v>
      </c>
      <c r="F15" s="24">
        <v>14</v>
      </c>
      <c r="G15" s="28">
        <v>64190</v>
      </c>
      <c r="H15" s="28">
        <v>65040</v>
      </c>
      <c r="I15" s="24">
        <f t="shared" si="0"/>
        <v>17</v>
      </c>
      <c r="J15" s="28" t="s">
        <v>122</v>
      </c>
      <c r="K15" s="28"/>
      <c r="L15" s="28"/>
      <c r="M15" s="28"/>
      <c r="N15" s="28"/>
      <c r="O15" s="34">
        <f t="shared" si="1"/>
        <v>17.000000202096999</v>
      </c>
      <c r="P15" s="34">
        <f t="shared" si="2"/>
        <v>-2.0209699869155884E-7</v>
      </c>
      <c r="Q15" s="37">
        <v>64266</v>
      </c>
      <c r="R15" s="37">
        <v>64376</v>
      </c>
      <c r="S15" s="37">
        <v>64558</v>
      </c>
      <c r="T15" s="37">
        <v>64797</v>
      </c>
      <c r="U15" s="37">
        <v>64939</v>
      </c>
    </row>
    <row r="16" spans="1:21" ht="14.25" customHeight="1">
      <c r="A16" s="24" t="s">
        <v>51</v>
      </c>
      <c r="B16" s="35" t="s">
        <v>70</v>
      </c>
      <c r="C16" s="24">
        <v>3</v>
      </c>
      <c r="D16" s="89">
        <v>44340.637731481482</v>
      </c>
      <c r="E16" s="89">
        <v>44340.63795138889</v>
      </c>
      <c r="F16" s="24">
        <v>15</v>
      </c>
      <c r="G16" s="28">
        <v>71990</v>
      </c>
      <c r="H16" s="28">
        <v>72940</v>
      </c>
      <c r="I16" s="24">
        <f t="shared" si="0"/>
        <v>19</v>
      </c>
      <c r="J16" s="28"/>
      <c r="K16" s="28" t="s">
        <v>84</v>
      </c>
      <c r="L16" s="28" t="s">
        <v>85</v>
      </c>
      <c r="M16" s="28" t="s">
        <v>86</v>
      </c>
      <c r="N16" s="28" t="s">
        <v>87</v>
      </c>
      <c r="O16" s="34">
        <f t="shared" si="1"/>
        <v>19.000000040978193</v>
      </c>
      <c r="P16" s="34">
        <f t="shared" si="2"/>
        <v>-4.0978193283081055E-8</v>
      </c>
      <c r="Q16" s="37">
        <v>72084</v>
      </c>
      <c r="R16" s="37">
        <v>72191</v>
      </c>
      <c r="S16" s="37">
        <v>72362</v>
      </c>
      <c r="T16" s="37">
        <v>72653</v>
      </c>
      <c r="U16" s="37">
        <v>72757</v>
      </c>
    </row>
    <row r="17" spans="1:21" ht="14.25" customHeight="1">
      <c r="A17" s="24" t="s">
        <v>51</v>
      </c>
      <c r="B17" s="35" t="s">
        <v>70</v>
      </c>
      <c r="C17" s="24">
        <v>4</v>
      </c>
      <c r="D17" s="89">
        <v>44340.641631944447</v>
      </c>
      <c r="E17" s="89">
        <v>44340.641817129632</v>
      </c>
      <c r="F17" s="24">
        <v>16</v>
      </c>
      <c r="G17" s="28">
        <v>88840</v>
      </c>
      <c r="H17" s="28">
        <v>89640</v>
      </c>
      <c r="I17" s="24">
        <f t="shared" si="0"/>
        <v>16</v>
      </c>
      <c r="J17" s="28" t="s">
        <v>88</v>
      </c>
      <c r="K17" s="28">
        <v>26</v>
      </c>
      <c r="L17" s="28">
        <v>30</v>
      </c>
      <c r="M17" s="28">
        <v>2</v>
      </c>
      <c r="N17" s="28">
        <v>6</v>
      </c>
      <c r="O17" s="34">
        <f t="shared" si="1"/>
        <v>15.999999968335032</v>
      </c>
      <c r="P17" s="34">
        <f t="shared" si="2"/>
        <v>3.166496753692627E-8</v>
      </c>
      <c r="Q17" s="37">
        <v>88942</v>
      </c>
      <c r="R17" s="37">
        <v>89024</v>
      </c>
      <c r="S17" s="37">
        <v>89179</v>
      </c>
      <c r="T17" s="37">
        <v>89439</v>
      </c>
      <c r="U17" s="37">
        <v>89489</v>
      </c>
    </row>
    <row r="18" spans="1:21" ht="14.25" customHeight="1">
      <c r="A18" s="24" t="s">
        <v>51</v>
      </c>
      <c r="B18" s="35" t="s">
        <v>70</v>
      </c>
      <c r="C18" s="24">
        <v>5</v>
      </c>
      <c r="D18" s="89">
        <v>44340.643333333333</v>
      </c>
      <c r="E18" s="89">
        <v>44340.643576388888</v>
      </c>
      <c r="F18" s="24">
        <v>17</v>
      </c>
      <c r="G18" s="28">
        <v>96190</v>
      </c>
      <c r="H18" s="28">
        <v>97240</v>
      </c>
      <c r="I18" s="24">
        <f t="shared" si="0"/>
        <v>21</v>
      </c>
      <c r="J18" s="28" t="s">
        <v>89</v>
      </c>
      <c r="K18" s="28">
        <v>31</v>
      </c>
      <c r="L18" s="28">
        <v>36</v>
      </c>
      <c r="M18" s="28">
        <v>7</v>
      </c>
      <c r="N18" s="28">
        <v>12</v>
      </c>
      <c r="O18" s="34">
        <f t="shared" si="1"/>
        <v>20.999999879859388</v>
      </c>
      <c r="P18" s="34">
        <f t="shared" si="2"/>
        <v>1.2014061212539673E-7</v>
      </c>
      <c r="Q18" s="37">
        <v>96295</v>
      </c>
      <c r="R18" s="37">
        <v>96400</v>
      </c>
      <c r="S18" s="37">
        <v>96588</v>
      </c>
      <c r="T18" s="37">
        <v>96874</v>
      </c>
      <c r="U18" s="37">
        <v>96996</v>
      </c>
    </row>
    <row r="19" spans="1:21" ht="14.25" customHeight="1">
      <c r="A19" s="24" t="s">
        <v>51</v>
      </c>
      <c r="B19" s="35" t="s">
        <v>70</v>
      </c>
      <c r="C19" s="24">
        <v>6</v>
      </c>
      <c r="D19" s="89">
        <v>44340.644988425927</v>
      </c>
      <c r="E19" s="89">
        <v>44340.645208333335</v>
      </c>
      <c r="F19" s="24">
        <v>18</v>
      </c>
      <c r="G19" s="28">
        <v>103340</v>
      </c>
      <c r="H19" s="28">
        <v>104290</v>
      </c>
      <c r="I19" s="24">
        <f t="shared" si="0"/>
        <v>19</v>
      </c>
      <c r="J19" s="28" t="s">
        <v>90</v>
      </c>
      <c r="K19" s="28">
        <v>43</v>
      </c>
      <c r="L19" s="28">
        <v>48</v>
      </c>
      <c r="M19" s="28">
        <v>19</v>
      </c>
      <c r="N19" s="28">
        <v>24</v>
      </c>
      <c r="O19" s="34">
        <f t="shared" si="1"/>
        <v>19.000000040978193</v>
      </c>
      <c r="P19" s="34">
        <f t="shared" si="2"/>
        <v>-4.0978193283081055E-8</v>
      </c>
      <c r="Q19" s="37">
        <v>103419</v>
      </c>
      <c r="R19" s="37">
        <v>103491</v>
      </c>
      <c r="S19" s="37">
        <v>103688</v>
      </c>
      <c r="T19" s="37">
        <v>103970</v>
      </c>
      <c r="U19" s="37">
        <v>104064</v>
      </c>
    </row>
    <row r="20" spans="1:21" ht="14.25" customHeight="1">
      <c r="A20" s="24" t="s">
        <v>51</v>
      </c>
      <c r="B20" s="35" t="s">
        <v>62</v>
      </c>
      <c r="C20" s="24">
        <v>1</v>
      </c>
      <c r="D20" s="89">
        <v>44340.647557870368</v>
      </c>
      <c r="E20" s="89">
        <v>44340.64770833333</v>
      </c>
      <c r="F20" s="24">
        <v>19</v>
      </c>
      <c r="G20" s="28">
        <v>114440</v>
      </c>
      <c r="H20" s="28">
        <v>115090</v>
      </c>
      <c r="I20" s="24">
        <f t="shared" si="0"/>
        <v>13</v>
      </c>
      <c r="J20" s="28" t="s">
        <v>91</v>
      </c>
      <c r="K20" s="28">
        <v>37</v>
      </c>
      <c r="L20" s="28">
        <v>42</v>
      </c>
      <c r="M20" s="28">
        <v>13</v>
      </c>
      <c r="N20" s="28">
        <v>18</v>
      </c>
      <c r="O20" s="34">
        <f t="shared" si="1"/>
        <v>12.999999895691872</v>
      </c>
      <c r="P20" s="34">
        <f t="shared" si="2"/>
        <v>1.0430812835693359E-7</v>
      </c>
      <c r="Q20" s="37">
        <v>114539</v>
      </c>
      <c r="R20" s="37">
        <v>114661</v>
      </c>
      <c r="S20" s="37">
        <v>114757</v>
      </c>
      <c r="T20" s="37">
        <v>114935</v>
      </c>
      <c r="U20" s="37">
        <v>115000</v>
      </c>
    </row>
    <row r="21" spans="1:21" ht="14.25" customHeight="1">
      <c r="A21" s="24" t="s">
        <v>51</v>
      </c>
      <c r="B21" s="35" t="s">
        <v>62</v>
      </c>
      <c r="C21" s="24">
        <v>2</v>
      </c>
      <c r="D21" s="89">
        <v>44340.649108796293</v>
      </c>
      <c r="E21" s="89">
        <v>44340.649259259262</v>
      </c>
      <c r="F21" s="24">
        <v>20</v>
      </c>
      <c r="G21" s="28">
        <v>121140</v>
      </c>
      <c r="H21" s="28">
        <v>121790</v>
      </c>
      <c r="I21" s="24">
        <f t="shared" si="0"/>
        <v>13</v>
      </c>
      <c r="J21" s="28"/>
      <c r="K21" s="28"/>
      <c r="L21" s="28"/>
      <c r="M21" s="28"/>
      <c r="N21" s="28"/>
      <c r="O21" s="34">
        <f t="shared" si="1"/>
        <v>13.00000052433461</v>
      </c>
      <c r="P21" s="34">
        <f t="shared" si="2"/>
        <v>-5.243346095085144E-7</v>
      </c>
      <c r="Q21" s="37">
        <v>121193</v>
      </c>
      <c r="R21" s="37">
        <v>121301</v>
      </c>
      <c r="S21" s="37">
        <v>121389</v>
      </c>
      <c r="T21" s="37">
        <v>121601</v>
      </c>
      <c r="U21" s="37">
        <v>121675</v>
      </c>
    </row>
    <row r="22" spans="1:21" ht="14.25" customHeight="1">
      <c r="A22" s="24" t="s">
        <v>51</v>
      </c>
      <c r="B22" s="35" t="s">
        <v>62</v>
      </c>
      <c r="C22" s="24">
        <v>3</v>
      </c>
      <c r="D22" s="89">
        <v>44340.650706018518</v>
      </c>
      <c r="E22" s="89">
        <v>44340.650868055556</v>
      </c>
      <c r="F22" s="24">
        <v>21</v>
      </c>
      <c r="G22" s="28">
        <v>128040</v>
      </c>
      <c r="H22" s="28">
        <v>128740</v>
      </c>
      <c r="I22" s="24">
        <f t="shared" si="0"/>
        <v>14</v>
      </c>
      <c r="J22" s="57" t="s">
        <v>92</v>
      </c>
      <c r="K22" s="58"/>
      <c r="L22" s="58"/>
      <c r="M22" s="58"/>
      <c r="N22" s="59">
        <f>'Experiment Design'!$D$7</f>
        <v>737.2</v>
      </c>
      <c r="O22" s="34">
        <f t="shared" si="1"/>
        <v>14.000000129453838</v>
      </c>
      <c r="P22" s="34">
        <f t="shared" si="2"/>
        <v>-1.2945383787155151E-7</v>
      </c>
      <c r="Q22" s="37">
        <v>128109</v>
      </c>
      <c r="R22" s="37">
        <v>128240</v>
      </c>
      <c r="S22" s="37">
        <v>128300</v>
      </c>
      <c r="T22" s="37">
        <v>128541</v>
      </c>
      <c r="U22" s="37">
        <v>128618</v>
      </c>
    </row>
    <row r="23" spans="1:21" ht="14.25" customHeight="1">
      <c r="A23" s="24" t="s">
        <v>51</v>
      </c>
      <c r="B23" s="35" t="s">
        <v>62</v>
      </c>
      <c r="C23" s="24">
        <v>4</v>
      </c>
      <c r="D23" s="89">
        <v>44340.652326388888</v>
      </c>
      <c r="E23" s="89">
        <v>44340.65247685185</v>
      </c>
      <c r="F23" s="24">
        <v>22</v>
      </c>
      <c r="G23" s="28">
        <v>135040</v>
      </c>
      <c r="H23" s="28">
        <v>135690</v>
      </c>
      <c r="I23" s="24">
        <f t="shared" si="0"/>
        <v>13</v>
      </c>
      <c r="J23" s="60" t="s">
        <v>93</v>
      </c>
      <c r="K23" s="28"/>
      <c r="L23" s="28"/>
      <c r="M23" s="28"/>
      <c r="N23" s="61">
        <f>N22+N25</f>
        <v>763.5</v>
      </c>
      <c r="O23" s="34">
        <f t="shared" si="1"/>
        <v>12.999999895691872</v>
      </c>
      <c r="P23" s="34">
        <f t="shared" si="2"/>
        <v>1.0430812835693359E-7</v>
      </c>
      <c r="Q23" s="37">
        <v>135129</v>
      </c>
      <c r="R23" s="37">
        <v>135234</v>
      </c>
      <c r="S23" s="37">
        <v>135291</v>
      </c>
      <c r="T23" s="37">
        <v>135483</v>
      </c>
      <c r="U23" s="37">
        <v>135553</v>
      </c>
    </row>
    <row r="24" spans="1:21" ht="14.25" customHeight="1">
      <c r="A24" s="24" t="s">
        <v>51</v>
      </c>
      <c r="B24" s="35" t="s">
        <v>62</v>
      </c>
      <c r="C24" s="24">
        <v>5</v>
      </c>
      <c r="D24" s="89">
        <v>44340.653912037036</v>
      </c>
      <c r="E24" s="89">
        <v>44340.654062499998</v>
      </c>
      <c r="F24" s="24">
        <v>23</v>
      </c>
      <c r="G24" s="28">
        <v>141890</v>
      </c>
      <c r="H24" s="28">
        <v>142540</v>
      </c>
      <c r="I24" s="24">
        <f t="shared" si="0"/>
        <v>13</v>
      </c>
      <c r="J24" s="60" t="s">
        <v>94</v>
      </c>
      <c r="K24" s="28"/>
      <c r="L24" s="28"/>
      <c r="M24" s="28"/>
      <c r="N24" s="61">
        <v>58</v>
      </c>
      <c r="O24" s="34">
        <f t="shared" si="1"/>
        <v>12.999999895691872</v>
      </c>
      <c r="P24" s="34">
        <f t="shared" si="2"/>
        <v>1.0430812835693359E-7</v>
      </c>
      <c r="Q24" s="37">
        <v>141940</v>
      </c>
      <c r="R24" s="37">
        <v>142063</v>
      </c>
      <c r="S24" s="37">
        <v>142145</v>
      </c>
      <c r="T24" s="37">
        <v>142326</v>
      </c>
      <c r="U24" s="37">
        <v>142400</v>
      </c>
    </row>
    <row r="25" spans="1:21" ht="14.25" customHeight="1">
      <c r="A25" s="24" t="s">
        <v>51</v>
      </c>
      <c r="B25" s="35" t="s">
        <v>62</v>
      </c>
      <c r="C25" s="24">
        <v>6</v>
      </c>
      <c r="D25" s="89">
        <v>44340.65552083333</v>
      </c>
      <c r="E25" s="89">
        <v>44340.655671296299</v>
      </c>
      <c r="F25" s="24">
        <v>24</v>
      </c>
      <c r="G25" s="28">
        <v>148840</v>
      </c>
      <c r="H25" s="28">
        <v>149490</v>
      </c>
      <c r="I25" s="24">
        <f t="shared" si="0"/>
        <v>13</v>
      </c>
      <c r="J25" s="62" t="s">
        <v>96</v>
      </c>
      <c r="K25" s="63"/>
      <c r="L25" s="63"/>
      <c r="M25" s="63"/>
      <c r="N25" s="64">
        <v>26.3</v>
      </c>
      <c r="O25" s="34">
        <f t="shared" si="1"/>
        <v>13.00000052433461</v>
      </c>
      <c r="P25" s="34">
        <f t="shared" si="2"/>
        <v>-5.243346095085144E-7</v>
      </c>
      <c r="Q25" s="37">
        <v>148973</v>
      </c>
      <c r="R25" s="37">
        <v>149085</v>
      </c>
      <c r="S25" s="37">
        <v>149153</v>
      </c>
      <c r="T25" s="37">
        <v>149307</v>
      </c>
      <c r="U25" s="37">
        <v>149387</v>
      </c>
    </row>
    <row r="26" spans="1:21" ht="14.25" customHeight="1">
      <c r="A26" s="24" t="s">
        <v>71</v>
      </c>
      <c r="B26" s="24" t="s">
        <v>52</v>
      </c>
      <c r="C26" s="24">
        <v>1</v>
      </c>
      <c r="D26" s="89">
        <v>44340.68787037037</v>
      </c>
      <c r="E26" s="89">
        <v>44340.688159722224</v>
      </c>
      <c r="F26" s="24">
        <v>25</v>
      </c>
      <c r="G26" s="28">
        <v>794</v>
      </c>
      <c r="H26" s="28">
        <v>2044</v>
      </c>
      <c r="I26" s="24">
        <f t="shared" si="0"/>
        <v>25</v>
      </c>
      <c r="J26" s="60"/>
      <c r="K26" s="28"/>
      <c r="L26" s="28"/>
      <c r="M26" s="65"/>
      <c r="N26" s="61"/>
      <c r="O26" s="34">
        <f t="shared" si="1"/>
        <v>25.000000186264515</v>
      </c>
      <c r="P26" s="34">
        <f t="shared" si="2"/>
        <v>-1.862645149230957E-7</v>
      </c>
      <c r="Q26" s="24"/>
      <c r="R26" s="24"/>
      <c r="S26" s="24"/>
      <c r="T26" s="24"/>
      <c r="U26" s="24"/>
    </row>
    <row r="27" spans="1:21" ht="14.25" customHeight="1">
      <c r="A27" s="24" t="s">
        <v>71</v>
      </c>
      <c r="B27" s="35" t="s">
        <v>57</v>
      </c>
      <c r="C27" s="24">
        <v>1</v>
      </c>
      <c r="D27" s="89">
        <v>44340.690081018518</v>
      </c>
      <c r="E27" s="89">
        <v>44340.690266203703</v>
      </c>
      <c r="F27" s="24">
        <v>26</v>
      </c>
      <c r="G27" s="28">
        <v>10344</v>
      </c>
      <c r="H27" s="28">
        <v>11144</v>
      </c>
      <c r="I27" s="24">
        <f t="shared" si="0"/>
        <v>16</v>
      </c>
      <c r="J27" s="60" t="s">
        <v>97</v>
      </c>
      <c r="K27" s="28"/>
      <c r="L27" s="28"/>
      <c r="M27" s="28" t="s">
        <v>98</v>
      </c>
      <c r="N27" s="33" t="s">
        <v>99</v>
      </c>
      <c r="O27" s="34">
        <f t="shared" si="1"/>
        <v>15.999999968335032</v>
      </c>
      <c r="P27" s="34">
        <f t="shared" si="2"/>
        <v>3.166496753692627E-8</v>
      </c>
      <c r="Q27" s="23">
        <v>10435</v>
      </c>
      <c r="R27" s="7">
        <v>10548</v>
      </c>
      <c r="S27" s="7">
        <v>10659</v>
      </c>
      <c r="T27" s="7">
        <v>10841</v>
      </c>
      <c r="U27" s="7">
        <v>10968</v>
      </c>
    </row>
    <row r="28" spans="1:21" ht="14.25" customHeight="1">
      <c r="A28" s="24" t="s">
        <v>71</v>
      </c>
      <c r="B28" s="35" t="s">
        <v>57</v>
      </c>
      <c r="C28" s="24">
        <v>2</v>
      </c>
      <c r="D28" s="89">
        <v>44340.690671296295</v>
      </c>
      <c r="E28" s="89">
        <v>44340.690868055557</v>
      </c>
      <c r="F28" s="24">
        <v>27</v>
      </c>
      <c r="G28" s="28">
        <v>12894</v>
      </c>
      <c r="H28" s="28">
        <v>13744</v>
      </c>
      <c r="I28" s="24">
        <f t="shared" si="0"/>
        <v>17</v>
      </c>
      <c r="J28" s="60" t="s">
        <v>100</v>
      </c>
      <c r="K28" s="28"/>
      <c r="L28" s="28"/>
      <c r="M28" s="28">
        <v>0.65</v>
      </c>
      <c r="N28" s="66">
        <f>M28*N22/100</f>
        <v>4.7918000000000003</v>
      </c>
      <c r="O28" s="34">
        <f t="shared" si="1"/>
        <v>17.000000202096999</v>
      </c>
      <c r="P28" s="34">
        <f t="shared" si="2"/>
        <v>-2.0209699869155884E-7</v>
      </c>
      <c r="Q28" s="23">
        <v>13004</v>
      </c>
      <c r="R28" s="7">
        <v>13133</v>
      </c>
      <c r="S28" s="7">
        <v>13223</v>
      </c>
      <c r="T28" s="7">
        <v>13465</v>
      </c>
      <c r="U28" s="7">
        <v>13569</v>
      </c>
    </row>
    <row r="29" spans="1:21" ht="14.25" customHeight="1">
      <c r="A29" s="24" t="s">
        <v>71</v>
      </c>
      <c r="B29" s="35" t="s">
        <v>57</v>
      </c>
      <c r="C29" s="24">
        <v>3</v>
      </c>
      <c r="D29" s="89">
        <v>44340.691458333335</v>
      </c>
      <c r="E29" s="89">
        <v>44340.691643518519</v>
      </c>
      <c r="F29" s="24">
        <v>28</v>
      </c>
      <c r="G29" s="28">
        <v>16294</v>
      </c>
      <c r="H29" s="28">
        <v>17094</v>
      </c>
      <c r="I29" s="24">
        <f t="shared" si="0"/>
        <v>16</v>
      </c>
      <c r="J29" s="60" t="s">
        <v>101</v>
      </c>
      <c r="K29" s="28"/>
      <c r="L29" s="28"/>
      <c r="M29" s="28">
        <v>1.87</v>
      </c>
      <c r="N29" s="66">
        <f>M29*N22/100</f>
        <v>13.785640000000001</v>
      </c>
      <c r="O29" s="34">
        <f t="shared" si="1"/>
        <v>15.999999968335032</v>
      </c>
      <c r="P29" s="34">
        <f t="shared" si="2"/>
        <v>3.166496753692627E-8</v>
      </c>
      <c r="Q29" s="23">
        <v>16396</v>
      </c>
      <c r="R29" s="7">
        <v>16505</v>
      </c>
      <c r="S29" s="7">
        <v>16589</v>
      </c>
      <c r="T29" s="7">
        <v>16811</v>
      </c>
      <c r="U29" s="7">
        <v>16931</v>
      </c>
    </row>
    <row r="30" spans="1:21" ht="14.25" customHeight="1">
      <c r="A30" s="24" t="s">
        <v>71</v>
      </c>
      <c r="B30" s="35" t="s">
        <v>57</v>
      </c>
      <c r="C30" s="24">
        <v>4</v>
      </c>
      <c r="D30" s="89">
        <v>44340.692129629628</v>
      </c>
      <c r="E30" s="89">
        <v>44340.692314814813</v>
      </c>
      <c r="F30" s="24">
        <v>29</v>
      </c>
      <c r="G30" s="28">
        <v>19194</v>
      </c>
      <c r="H30" s="28">
        <v>19994</v>
      </c>
      <c r="I30" s="24">
        <f t="shared" si="0"/>
        <v>16</v>
      </c>
      <c r="J30" s="60" t="s">
        <v>102</v>
      </c>
      <c r="K30" s="28"/>
      <c r="L30" s="28"/>
      <c r="M30" s="28">
        <v>3.25</v>
      </c>
      <c r="N30" s="66">
        <f>M30*N22/100</f>
        <v>23.959</v>
      </c>
      <c r="O30" s="34">
        <f t="shared" si="1"/>
        <v>15.999999968335032</v>
      </c>
      <c r="P30" s="34">
        <f t="shared" si="2"/>
        <v>3.166496753692627E-8</v>
      </c>
      <c r="Q30" s="23">
        <v>19333</v>
      </c>
      <c r="R30" s="7">
        <v>19439</v>
      </c>
      <c r="S30" s="7">
        <v>19525</v>
      </c>
      <c r="T30" s="7">
        <v>19739</v>
      </c>
      <c r="U30" s="7">
        <v>19828</v>
      </c>
    </row>
    <row r="31" spans="1:21" ht="14.25" customHeight="1">
      <c r="A31" s="24" t="s">
        <v>71</v>
      </c>
      <c r="B31" s="35" t="s">
        <v>57</v>
      </c>
      <c r="C31" s="24">
        <v>5</v>
      </c>
      <c r="D31" s="89">
        <v>44340.692731481482</v>
      </c>
      <c r="E31" s="89">
        <v>44340.692893518521</v>
      </c>
      <c r="F31" s="24">
        <v>30</v>
      </c>
      <c r="G31" s="28">
        <v>21794</v>
      </c>
      <c r="H31" s="28">
        <v>22494</v>
      </c>
      <c r="I31" s="24">
        <f t="shared" si="0"/>
        <v>14</v>
      </c>
      <c r="J31" s="60" t="s">
        <v>103</v>
      </c>
      <c r="K31" s="28"/>
      <c r="L31" s="28"/>
      <c r="M31" s="28">
        <v>1.43</v>
      </c>
      <c r="N31" s="66">
        <f>M31*N22/100</f>
        <v>10.54196</v>
      </c>
      <c r="O31" s="34">
        <f t="shared" si="1"/>
        <v>14.000000129453838</v>
      </c>
      <c r="P31" s="34">
        <f t="shared" si="2"/>
        <v>-1.2945383787155151E-7</v>
      </c>
      <c r="Q31" s="23">
        <v>21887</v>
      </c>
      <c r="R31" s="7">
        <v>22005</v>
      </c>
      <c r="S31" s="7">
        <v>22100</v>
      </c>
      <c r="T31" s="7">
        <v>22331</v>
      </c>
      <c r="U31" s="7">
        <v>22449</v>
      </c>
    </row>
    <row r="32" spans="1:21" ht="14.25" customHeight="1">
      <c r="A32" s="24" t="s">
        <v>71</v>
      </c>
      <c r="B32" s="35" t="s">
        <v>69</v>
      </c>
      <c r="C32" s="24">
        <v>1</v>
      </c>
      <c r="D32" s="89">
        <v>44340.694513888891</v>
      </c>
      <c r="E32" s="89">
        <v>44340.694687499999</v>
      </c>
      <c r="F32" s="24">
        <v>31</v>
      </c>
      <c r="G32" s="28">
        <v>29494</v>
      </c>
      <c r="H32" s="28">
        <v>30244</v>
      </c>
      <c r="I32" s="24">
        <f t="shared" si="0"/>
        <v>15</v>
      </c>
      <c r="J32" s="60" t="s">
        <v>104</v>
      </c>
      <c r="K32" s="28"/>
      <c r="L32" s="28"/>
      <c r="M32" s="28">
        <v>4.75</v>
      </c>
      <c r="N32" s="66">
        <f>M32*N22/100</f>
        <v>35.017000000000003</v>
      </c>
      <c r="O32" s="34">
        <f t="shared" si="1"/>
        <v>14.999999734573066</v>
      </c>
      <c r="P32" s="34">
        <f t="shared" si="2"/>
        <v>2.6542693376541138E-7</v>
      </c>
      <c r="Q32" s="37">
        <v>29584</v>
      </c>
      <c r="R32" s="37">
        <v>29710</v>
      </c>
      <c r="S32" s="37">
        <v>29816</v>
      </c>
      <c r="T32" s="37">
        <v>30046</v>
      </c>
      <c r="U32" s="37">
        <v>30135</v>
      </c>
    </row>
    <row r="33" spans="1:22" ht="14.25" customHeight="1">
      <c r="A33" s="24" t="s">
        <v>71</v>
      </c>
      <c r="B33" s="35" t="s">
        <v>69</v>
      </c>
      <c r="C33" s="24">
        <v>2</v>
      </c>
      <c r="D33" s="89">
        <v>44340.695462962962</v>
      </c>
      <c r="E33" s="89">
        <v>44340.695648148147</v>
      </c>
      <c r="F33" s="24">
        <v>32</v>
      </c>
      <c r="G33" s="28">
        <v>33594</v>
      </c>
      <c r="H33" s="28">
        <v>34394</v>
      </c>
      <c r="I33" s="24">
        <f t="shared" si="0"/>
        <v>16</v>
      </c>
      <c r="J33" s="60" t="s">
        <v>105</v>
      </c>
      <c r="K33" s="28"/>
      <c r="L33" s="28"/>
      <c r="M33" s="28">
        <v>10.5</v>
      </c>
      <c r="N33" s="66">
        <f>M33*N22/100</f>
        <v>77.406000000000006</v>
      </c>
      <c r="O33" s="34">
        <f t="shared" si="1"/>
        <v>15.999999968335032</v>
      </c>
      <c r="P33" s="34">
        <f t="shared" si="2"/>
        <v>3.166496753692627E-8</v>
      </c>
      <c r="Q33" s="37">
        <v>33691</v>
      </c>
      <c r="R33" s="37">
        <v>33811</v>
      </c>
      <c r="S33" s="37">
        <v>33942</v>
      </c>
      <c r="T33" s="37">
        <v>34192</v>
      </c>
      <c r="U33" s="37">
        <v>34293</v>
      </c>
    </row>
    <row r="34" spans="1:22" ht="14.25" customHeight="1">
      <c r="A34" s="24" t="s">
        <v>71</v>
      </c>
      <c r="B34" s="35" t="s">
        <v>69</v>
      </c>
      <c r="C34" s="24">
        <v>3</v>
      </c>
      <c r="D34" s="89">
        <v>44340.696550925924</v>
      </c>
      <c r="E34" s="89">
        <v>44340.696747685186</v>
      </c>
      <c r="F34" s="24">
        <v>33</v>
      </c>
      <c r="G34" s="28">
        <v>38294</v>
      </c>
      <c r="H34" s="28">
        <v>39144</v>
      </c>
      <c r="I34" s="24">
        <f t="shared" si="0"/>
        <v>17</v>
      </c>
      <c r="J34" s="60" t="s">
        <v>106</v>
      </c>
      <c r="K34" s="28"/>
      <c r="L34" s="28"/>
      <c r="M34" s="28">
        <v>55.1</v>
      </c>
      <c r="N34" s="66">
        <f>M34*N22/100</f>
        <v>406.19720000000001</v>
      </c>
      <c r="O34" s="34">
        <f t="shared" si="1"/>
        <v>17.000000202096999</v>
      </c>
      <c r="P34" s="34">
        <f t="shared" si="2"/>
        <v>-2.0209699869155884E-7</v>
      </c>
      <c r="Q34" s="37">
        <v>38417</v>
      </c>
      <c r="R34" s="37">
        <v>38551</v>
      </c>
      <c r="S34" s="37">
        <v>38689</v>
      </c>
      <c r="T34" s="37">
        <v>38919</v>
      </c>
      <c r="U34" s="37">
        <v>39032</v>
      </c>
    </row>
    <row r="35" spans="1:22" ht="14.25" customHeight="1">
      <c r="A35" s="24" t="s">
        <v>71</v>
      </c>
      <c r="B35" s="35" t="s">
        <v>69</v>
      </c>
      <c r="C35" s="24">
        <v>4</v>
      </c>
      <c r="D35" s="89">
        <v>44340.697662037041</v>
      </c>
      <c r="E35" s="89">
        <v>44340.697847222225</v>
      </c>
      <c r="F35" s="24">
        <v>34</v>
      </c>
      <c r="G35" s="28">
        <v>43094</v>
      </c>
      <c r="H35" s="28">
        <v>43894</v>
      </c>
      <c r="I35" s="24">
        <f t="shared" si="0"/>
        <v>16</v>
      </c>
      <c r="J35" s="67"/>
      <c r="K35" s="65"/>
      <c r="L35" s="28" t="s">
        <v>107</v>
      </c>
      <c r="M35" s="28">
        <f t="shared" ref="M35:N35" si="3">SUM(M28*2+M29*2+M30*2+M31*2+M32*2+M33*2+M34)</f>
        <v>100</v>
      </c>
      <c r="N35" s="66">
        <f t="shared" si="3"/>
        <v>737.2</v>
      </c>
      <c r="O35" s="34">
        <f t="shared" si="1"/>
        <v>15.999999968335032</v>
      </c>
      <c r="P35" s="34">
        <f t="shared" si="2"/>
        <v>3.166496753692627E-8</v>
      </c>
      <c r="Q35" s="37">
        <v>43185</v>
      </c>
      <c r="R35" s="37">
        <v>43332</v>
      </c>
      <c r="S35" s="37">
        <v>43451</v>
      </c>
      <c r="T35" s="37">
        <v>43670</v>
      </c>
      <c r="U35" s="37">
        <v>43788</v>
      </c>
    </row>
    <row r="36" spans="1:22" ht="14.25" customHeight="1">
      <c r="A36" s="24" t="s">
        <v>71</v>
      </c>
      <c r="B36" s="35" t="s">
        <v>69</v>
      </c>
      <c r="C36" s="24">
        <v>5</v>
      </c>
      <c r="D36" s="89">
        <v>44340.698645833334</v>
      </c>
      <c r="E36" s="89">
        <v>44340.698842592596</v>
      </c>
      <c r="F36" s="24">
        <v>35</v>
      </c>
      <c r="G36" s="28">
        <v>47344</v>
      </c>
      <c r="H36" s="28">
        <v>48194</v>
      </c>
      <c r="I36" s="24">
        <f t="shared" si="0"/>
        <v>17</v>
      </c>
      <c r="J36" s="60"/>
      <c r="K36" s="28" t="s">
        <v>108</v>
      </c>
      <c r="L36" s="28"/>
      <c r="M36" s="28">
        <v>8.26</v>
      </c>
      <c r="N36" s="66">
        <f>M36*N22/100</f>
        <v>60.892719999999997</v>
      </c>
      <c r="O36" s="34">
        <f t="shared" si="1"/>
        <v>17.000000202096999</v>
      </c>
      <c r="P36" s="34">
        <f t="shared" si="2"/>
        <v>-2.0209699869155884E-7</v>
      </c>
      <c r="Q36" s="37">
        <v>47439</v>
      </c>
      <c r="R36" s="37">
        <v>47567</v>
      </c>
      <c r="S36" s="37">
        <v>47680</v>
      </c>
      <c r="T36" s="37">
        <v>47903</v>
      </c>
      <c r="U36" s="37">
        <v>48040</v>
      </c>
    </row>
    <row r="37" spans="1:22" ht="14.25" customHeight="1">
      <c r="A37" s="24" t="s">
        <v>71</v>
      </c>
      <c r="B37" s="35" t="s">
        <v>69</v>
      </c>
      <c r="C37" s="24">
        <v>6</v>
      </c>
      <c r="D37" s="89">
        <v>44340.699641203704</v>
      </c>
      <c r="E37" s="89">
        <v>44340.699826388889</v>
      </c>
      <c r="F37" s="24">
        <v>36</v>
      </c>
      <c r="G37" s="28">
        <v>51644</v>
      </c>
      <c r="H37" s="28">
        <v>52444</v>
      </c>
      <c r="I37" s="24">
        <f t="shared" si="0"/>
        <v>16</v>
      </c>
      <c r="J37" s="60"/>
      <c r="K37" s="28" t="s">
        <v>109</v>
      </c>
      <c r="L37" s="28"/>
      <c r="M37" s="28">
        <v>20.100000000000001</v>
      </c>
      <c r="N37" s="66">
        <f>M37*N22/100</f>
        <v>148.1772</v>
      </c>
      <c r="O37" s="34">
        <f t="shared" si="1"/>
        <v>15.999999968335032</v>
      </c>
      <c r="P37" s="34">
        <f t="shared" si="2"/>
        <v>3.166496753692627E-8</v>
      </c>
      <c r="Q37" s="37">
        <v>51739</v>
      </c>
      <c r="R37" s="37">
        <v>51859</v>
      </c>
      <c r="S37" s="37">
        <v>51968</v>
      </c>
      <c r="T37" s="37">
        <v>52253</v>
      </c>
      <c r="U37" s="37">
        <v>52351</v>
      </c>
      <c r="V37" s="65"/>
    </row>
    <row r="38" spans="1:22" ht="14.25" customHeight="1">
      <c r="A38" s="24" t="s">
        <v>71</v>
      </c>
      <c r="B38" s="35" t="s">
        <v>70</v>
      </c>
      <c r="C38" s="24">
        <v>1</v>
      </c>
      <c r="D38" s="89">
        <v>44340.701273148145</v>
      </c>
      <c r="E38" s="89">
        <v>44340.701504629629</v>
      </c>
      <c r="F38" s="24">
        <v>37</v>
      </c>
      <c r="G38" s="28">
        <v>58694</v>
      </c>
      <c r="H38" s="28">
        <v>59694</v>
      </c>
      <c r="I38" s="24">
        <f t="shared" si="0"/>
        <v>20</v>
      </c>
      <c r="J38" s="60"/>
      <c r="K38" s="28" t="s">
        <v>110</v>
      </c>
      <c r="L38" s="28"/>
      <c r="M38" s="28">
        <v>13.07</v>
      </c>
      <c r="N38" s="66">
        <f>M38*N22/100</f>
        <v>96.352040000000017</v>
      </c>
      <c r="O38" s="34">
        <f t="shared" si="1"/>
        <v>20.00000027474016</v>
      </c>
      <c r="P38" s="34">
        <f t="shared" si="2"/>
        <v>-2.7474015951156616E-7</v>
      </c>
      <c r="Q38" s="37">
        <v>58774</v>
      </c>
      <c r="R38" s="37">
        <v>58913</v>
      </c>
      <c r="S38" s="37">
        <v>59097</v>
      </c>
      <c r="T38" s="37">
        <v>59403</v>
      </c>
      <c r="U38" s="37">
        <v>59577</v>
      </c>
    </row>
    <row r="39" spans="1:22" ht="14.25" customHeight="1">
      <c r="A39" s="24" t="s">
        <v>71</v>
      </c>
      <c r="B39" s="35" t="s">
        <v>70</v>
      </c>
      <c r="C39" s="24">
        <v>2</v>
      </c>
      <c r="D39" s="89">
        <v>44340.703009259261</v>
      </c>
      <c r="E39" s="89">
        <v>44340.703229166669</v>
      </c>
      <c r="F39" s="24">
        <v>38</v>
      </c>
      <c r="G39" s="28">
        <v>66194</v>
      </c>
      <c r="H39" s="28">
        <v>67144</v>
      </c>
      <c r="I39" s="24">
        <f t="shared" si="0"/>
        <v>19</v>
      </c>
      <c r="J39" s="60"/>
      <c r="K39" s="28" t="s">
        <v>111</v>
      </c>
      <c r="L39" s="28"/>
      <c r="M39" s="28">
        <v>13.67</v>
      </c>
      <c r="N39" s="66">
        <f>M39*N22/100</f>
        <v>100.77524000000001</v>
      </c>
      <c r="O39" s="34">
        <f t="shared" si="1"/>
        <v>19.000000040978193</v>
      </c>
      <c r="P39" s="34">
        <f t="shared" si="2"/>
        <v>-4.0978193283081055E-8</v>
      </c>
      <c r="Q39" s="37">
        <v>66282</v>
      </c>
      <c r="R39" s="37">
        <v>66416</v>
      </c>
      <c r="S39" s="37">
        <v>66562</v>
      </c>
      <c r="T39" s="37">
        <v>66840</v>
      </c>
      <c r="U39" s="37">
        <v>66935</v>
      </c>
    </row>
    <row r="40" spans="1:22" ht="14.25" customHeight="1">
      <c r="A40" s="24" t="s">
        <v>71</v>
      </c>
      <c r="B40" s="35" t="s">
        <v>70</v>
      </c>
      <c r="C40" s="24">
        <v>3</v>
      </c>
      <c r="D40" s="89">
        <v>44340.704687500001</v>
      </c>
      <c r="E40" s="89">
        <v>44340.704884259256</v>
      </c>
      <c r="F40" s="24">
        <v>39</v>
      </c>
      <c r="G40" s="28">
        <v>73444</v>
      </c>
      <c r="H40" s="28">
        <v>74294</v>
      </c>
      <c r="I40" s="24">
        <f t="shared" si="0"/>
        <v>17</v>
      </c>
      <c r="J40" s="62"/>
      <c r="K40" s="63"/>
      <c r="L40" s="63" t="s">
        <v>107</v>
      </c>
      <c r="M40" s="63">
        <f t="shared" ref="M40:N40" si="4">SUM(M36:M39)</f>
        <v>55.1</v>
      </c>
      <c r="N40" s="68">
        <f t="shared" si="4"/>
        <v>406.19720000000001</v>
      </c>
      <c r="O40" s="34">
        <f t="shared" si="1"/>
        <v>16.999999573454261</v>
      </c>
      <c r="P40" s="34">
        <f t="shared" si="2"/>
        <v>4.2654573917388916E-7</v>
      </c>
      <c r="Q40" s="37">
        <v>73550</v>
      </c>
      <c r="R40" s="37">
        <v>73657</v>
      </c>
      <c r="S40" s="37">
        <v>73800</v>
      </c>
      <c r="T40" s="37">
        <v>74081</v>
      </c>
      <c r="U40" s="37">
        <v>74172</v>
      </c>
    </row>
    <row r="41" spans="1:22" ht="14.25" customHeight="1">
      <c r="A41" s="24" t="s">
        <v>71</v>
      </c>
      <c r="B41" s="35" t="s">
        <v>70</v>
      </c>
      <c r="C41" s="24">
        <v>4</v>
      </c>
      <c r="D41" s="89">
        <v>44340.706354166665</v>
      </c>
      <c r="E41" s="89">
        <v>44340.706574074073</v>
      </c>
      <c r="F41" s="24">
        <v>40</v>
      </c>
      <c r="G41" s="28">
        <v>80644</v>
      </c>
      <c r="H41" s="28">
        <v>81594</v>
      </c>
      <c r="I41" s="24">
        <f t="shared" si="0"/>
        <v>19</v>
      </c>
      <c r="J41" s="28"/>
      <c r="K41" s="28" t="s">
        <v>112</v>
      </c>
      <c r="L41" s="28"/>
      <c r="M41" s="28">
        <f>M34-M39</f>
        <v>41.43</v>
      </c>
      <c r="N41" s="28">
        <f>M41*N22/100</f>
        <v>305.42196000000001</v>
      </c>
      <c r="O41" s="34">
        <f t="shared" si="1"/>
        <v>19.000000040978193</v>
      </c>
      <c r="P41" s="34">
        <f t="shared" si="2"/>
        <v>-4.0978193283081055E-8</v>
      </c>
      <c r="Q41" s="37">
        <v>80745</v>
      </c>
      <c r="R41" s="37">
        <v>80871</v>
      </c>
      <c r="S41" s="37">
        <v>81082</v>
      </c>
      <c r="T41" s="37">
        <v>81315</v>
      </c>
      <c r="U41" s="37">
        <v>81482</v>
      </c>
    </row>
    <row r="42" spans="1:22" ht="14.25" customHeight="1">
      <c r="A42" s="24" t="s">
        <v>71</v>
      </c>
      <c r="B42" s="35" t="s">
        <v>70</v>
      </c>
      <c r="C42" s="24">
        <v>5</v>
      </c>
      <c r="D42" s="89">
        <v>44340.708124999997</v>
      </c>
      <c r="E42" s="89">
        <v>44340.708333333336</v>
      </c>
      <c r="F42" s="24">
        <v>41</v>
      </c>
      <c r="G42" s="28">
        <v>88294</v>
      </c>
      <c r="H42" s="28">
        <v>89194</v>
      </c>
      <c r="I42" s="24">
        <f t="shared" si="0"/>
        <v>18</v>
      </c>
      <c r="J42" s="28"/>
      <c r="K42" s="28"/>
      <c r="L42" s="28"/>
      <c r="M42" s="28"/>
      <c r="N42" s="28"/>
      <c r="O42" s="34">
        <f t="shared" si="1"/>
        <v>18.000000435858965</v>
      </c>
      <c r="P42" s="34">
        <f t="shared" si="2"/>
        <v>-4.3585896492004395E-7</v>
      </c>
      <c r="Q42" s="37">
        <v>88337</v>
      </c>
      <c r="R42" s="37">
        <v>88507</v>
      </c>
      <c r="S42" s="37">
        <v>88658</v>
      </c>
      <c r="T42" s="37">
        <v>89024</v>
      </c>
      <c r="U42" s="37">
        <v>89119</v>
      </c>
    </row>
    <row r="43" spans="1:22" ht="14.25" customHeight="1">
      <c r="A43" s="24" t="s">
        <v>71</v>
      </c>
      <c r="B43" s="35" t="s">
        <v>70</v>
      </c>
      <c r="C43" s="24">
        <v>6</v>
      </c>
      <c r="D43" s="89">
        <v>44340.709849537037</v>
      </c>
      <c r="E43" s="89">
        <v>44340.710057870368</v>
      </c>
      <c r="F43" s="24">
        <v>42</v>
      </c>
      <c r="G43" s="28">
        <v>95744</v>
      </c>
      <c r="H43" s="28">
        <v>96644</v>
      </c>
      <c r="I43" s="24">
        <f t="shared" si="0"/>
        <v>18</v>
      </c>
      <c r="J43" s="28"/>
      <c r="K43" s="28"/>
      <c r="L43" s="28"/>
      <c r="M43" s="28"/>
      <c r="N43" s="28"/>
      <c r="O43" s="34">
        <f t="shared" si="1"/>
        <v>17.999999807216227</v>
      </c>
      <c r="P43" s="34">
        <f t="shared" si="2"/>
        <v>1.9278377294540405E-7</v>
      </c>
      <c r="Q43" s="37">
        <v>95827</v>
      </c>
      <c r="R43" s="37">
        <v>95982</v>
      </c>
      <c r="S43" s="37">
        <v>96123</v>
      </c>
      <c r="T43" s="37">
        <v>96392</v>
      </c>
      <c r="U43" s="37">
        <v>96496</v>
      </c>
    </row>
    <row r="44" spans="1:22" ht="14.25" customHeight="1">
      <c r="A44" s="24" t="s">
        <v>71</v>
      </c>
      <c r="B44" s="35" t="s">
        <v>62</v>
      </c>
      <c r="C44" s="24">
        <v>1</v>
      </c>
      <c r="D44" s="89">
        <v>44340.711967592593</v>
      </c>
      <c r="E44" s="89">
        <v>44340.712129629632</v>
      </c>
      <c r="F44" s="24">
        <v>43</v>
      </c>
      <c r="G44" s="28">
        <v>104894</v>
      </c>
      <c r="H44" s="28">
        <v>105594</v>
      </c>
      <c r="I44" s="24">
        <f t="shared" si="0"/>
        <v>14</v>
      </c>
      <c r="J44" s="28"/>
      <c r="K44" s="28"/>
      <c r="L44" s="28"/>
      <c r="M44" s="28"/>
      <c r="N44" s="28"/>
      <c r="O44" s="34">
        <f t="shared" si="1"/>
        <v>14.000000129453838</v>
      </c>
      <c r="P44" s="34">
        <f t="shared" si="2"/>
        <v>-1.2945383787155151E-7</v>
      </c>
      <c r="Q44" s="37">
        <v>104976</v>
      </c>
      <c r="R44" s="37">
        <v>105088</v>
      </c>
      <c r="S44" s="37">
        <v>105167</v>
      </c>
      <c r="T44" s="37">
        <v>105351</v>
      </c>
      <c r="U44" s="37">
        <v>105455</v>
      </c>
    </row>
    <row r="45" spans="1:22" ht="14.25" customHeight="1">
      <c r="A45" s="24" t="s">
        <v>71</v>
      </c>
      <c r="B45" s="35" t="s">
        <v>62</v>
      </c>
      <c r="C45" s="24">
        <v>2</v>
      </c>
      <c r="D45" s="89">
        <v>44340.713622685187</v>
      </c>
      <c r="E45" s="89">
        <v>44340.713796296295</v>
      </c>
      <c r="F45" s="24">
        <v>44</v>
      </c>
      <c r="G45" s="28">
        <v>112044</v>
      </c>
      <c r="H45" s="28">
        <v>112794</v>
      </c>
      <c r="I45" s="24">
        <f t="shared" si="0"/>
        <v>15</v>
      </c>
      <c r="J45" s="28"/>
      <c r="K45" s="28"/>
      <c r="L45" s="28"/>
      <c r="M45" s="28"/>
      <c r="N45" s="28"/>
      <c r="O45" s="34">
        <f t="shared" si="1"/>
        <v>14.999999734573066</v>
      </c>
      <c r="P45" s="34">
        <f t="shared" si="2"/>
        <v>2.6542693376541138E-7</v>
      </c>
      <c r="Q45" s="37">
        <v>112165</v>
      </c>
      <c r="R45" s="37">
        <v>112320</v>
      </c>
      <c r="S45" s="37">
        <v>112412</v>
      </c>
      <c r="T45" s="37">
        <v>112589</v>
      </c>
      <c r="U45" s="37">
        <v>112688</v>
      </c>
    </row>
    <row r="46" spans="1:22" ht="14.25" customHeight="1">
      <c r="A46" s="24" t="s">
        <v>71</v>
      </c>
      <c r="B46" s="35" t="s">
        <v>62</v>
      </c>
      <c r="C46" s="24">
        <v>3</v>
      </c>
      <c r="D46" s="89">
        <v>44340.715266203704</v>
      </c>
      <c r="E46" s="89">
        <v>44340.715439814812</v>
      </c>
      <c r="F46" s="24">
        <v>45</v>
      </c>
      <c r="G46" s="28">
        <v>119144</v>
      </c>
      <c r="H46" s="28">
        <v>119894</v>
      </c>
      <c r="I46" s="24">
        <f t="shared" si="0"/>
        <v>15</v>
      </c>
      <c r="J46" s="28"/>
      <c r="K46" s="28"/>
      <c r="L46" s="28"/>
      <c r="M46" s="28"/>
      <c r="N46" s="28"/>
      <c r="O46" s="34">
        <f t="shared" si="1"/>
        <v>14.999999734573066</v>
      </c>
      <c r="P46" s="34">
        <f t="shared" si="2"/>
        <v>2.6542693376541138E-7</v>
      </c>
      <c r="Q46" s="37">
        <v>119256</v>
      </c>
      <c r="R46" s="37">
        <v>119370</v>
      </c>
      <c r="S46" s="37">
        <v>119472</v>
      </c>
      <c r="T46" s="37">
        <v>119640</v>
      </c>
      <c r="U46" s="37">
        <v>119744</v>
      </c>
    </row>
    <row r="47" spans="1:22" ht="14.25" customHeight="1">
      <c r="A47" s="24" t="s">
        <v>71</v>
      </c>
      <c r="B47" s="35" t="s">
        <v>62</v>
      </c>
      <c r="C47" s="24">
        <v>4</v>
      </c>
      <c r="D47" s="89">
        <v>44340.716932870368</v>
      </c>
      <c r="E47" s="89">
        <v>44340.717094907406</v>
      </c>
      <c r="F47" s="24">
        <v>46</v>
      </c>
      <c r="G47" s="28">
        <v>126344</v>
      </c>
      <c r="H47" s="28">
        <v>127044</v>
      </c>
      <c r="I47" s="24">
        <f t="shared" si="0"/>
        <v>14</v>
      </c>
      <c r="J47" s="28"/>
      <c r="K47" s="28"/>
      <c r="L47" s="28"/>
      <c r="M47" s="28"/>
      <c r="N47" s="28"/>
      <c r="O47" s="34">
        <f t="shared" si="1"/>
        <v>14.000000129453838</v>
      </c>
      <c r="P47" s="34">
        <f t="shared" si="2"/>
        <v>-1.2945383787155151E-7</v>
      </c>
      <c r="Q47" s="37">
        <v>126453</v>
      </c>
      <c r="R47" s="37">
        <v>126549</v>
      </c>
      <c r="S47" s="37">
        <v>126632</v>
      </c>
      <c r="T47" s="37">
        <v>126825</v>
      </c>
      <c r="U47" s="37">
        <v>126906</v>
      </c>
    </row>
    <row r="48" spans="1:22" ht="14.25" customHeight="1">
      <c r="A48" s="24" t="s">
        <v>71</v>
      </c>
      <c r="B48" s="35" t="s">
        <v>62</v>
      </c>
      <c r="C48" s="24">
        <v>5</v>
      </c>
      <c r="D48" s="89">
        <v>44340.718541666669</v>
      </c>
      <c r="E48" s="89">
        <v>44340.718715277777</v>
      </c>
      <c r="F48" s="24">
        <v>47</v>
      </c>
      <c r="G48" s="28">
        <v>133294</v>
      </c>
      <c r="H48" s="28">
        <v>134044</v>
      </c>
      <c r="I48" s="24">
        <f t="shared" si="0"/>
        <v>15</v>
      </c>
      <c r="J48" s="28"/>
      <c r="K48" s="28"/>
      <c r="L48" s="28"/>
      <c r="M48" s="28"/>
      <c r="N48" s="28"/>
      <c r="O48" s="34">
        <f t="shared" si="1"/>
        <v>14.999999734573066</v>
      </c>
      <c r="P48" s="34">
        <f t="shared" si="2"/>
        <v>2.6542693376541138E-7</v>
      </c>
      <c r="Q48" s="37">
        <v>133374</v>
      </c>
      <c r="R48" s="37">
        <v>133498</v>
      </c>
      <c r="S48" s="37">
        <v>133573</v>
      </c>
      <c r="T48" s="37">
        <v>133807</v>
      </c>
      <c r="U48" s="37">
        <v>133904</v>
      </c>
    </row>
    <row r="49" spans="1:21" ht="14.25" customHeight="1">
      <c r="A49" s="24" t="s">
        <v>71</v>
      </c>
      <c r="B49" s="92" t="s">
        <v>62</v>
      </c>
      <c r="C49" s="24">
        <v>6</v>
      </c>
      <c r="D49" s="89">
        <v>44340.720138888886</v>
      </c>
      <c r="E49" s="89">
        <v>44340.720300925925</v>
      </c>
      <c r="F49" s="24">
        <v>48</v>
      </c>
      <c r="G49" s="28">
        <v>140194</v>
      </c>
      <c r="H49" s="28">
        <v>140894</v>
      </c>
      <c r="I49" s="24">
        <f t="shared" si="0"/>
        <v>14</v>
      </c>
      <c r="J49" s="28"/>
      <c r="K49" s="28"/>
      <c r="L49" s="28"/>
      <c r="M49" s="28"/>
      <c r="N49" s="28"/>
      <c r="O49" s="34">
        <f t="shared" si="1"/>
        <v>14.000000129453838</v>
      </c>
      <c r="P49" s="34">
        <f t="shared" si="2"/>
        <v>-1.2945383787155151E-7</v>
      </c>
      <c r="Q49" s="37">
        <v>140287</v>
      </c>
      <c r="R49" s="37">
        <v>140421</v>
      </c>
      <c r="S49" s="37">
        <v>140484</v>
      </c>
      <c r="T49" s="37">
        <v>140692</v>
      </c>
      <c r="U49" s="37">
        <v>140780</v>
      </c>
    </row>
    <row r="50" spans="1:21" ht="14.25" customHeight="1">
      <c r="A50" s="24" t="s">
        <v>51</v>
      </c>
      <c r="B50" s="24" t="s">
        <v>72</v>
      </c>
      <c r="C50" s="24">
        <v>1</v>
      </c>
      <c r="D50" s="89">
        <v>44340.722129629627</v>
      </c>
      <c r="E50" s="89">
        <v>44340.722233796296</v>
      </c>
      <c r="F50" s="24">
        <v>49</v>
      </c>
      <c r="G50" s="28"/>
      <c r="H50" s="28"/>
      <c r="I50" s="28"/>
      <c r="J50" s="28"/>
      <c r="K50" s="28"/>
      <c r="L50" s="28"/>
      <c r="M50" s="28"/>
      <c r="N50" s="28"/>
      <c r="Q50" s="24"/>
      <c r="R50" s="24"/>
      <c r="S50" s="24"/>
      <c r="T50" s="24"/>
      <c r="U50" s="24"/>
    </row>
    <row r="51" spans="1:21" ht="14.25" customHeight="1">
      <c r="A51" s="24" t="s">
        <v>73</v>
      </c>
      <c r="B51" s="24" t="s">
        <v>74</v>
      </c>
      <c r="C51" s="24">
        <v>1</v>
      </c>
      <c r="D51" s="89">
        <v>44340.722615740742</v>
      </c>
      <c r="E51" s="89">
        <v>44340.72283564815</v>
      </c>
      <c r="F51" s="24">
        <v>50</v>
      </c>
      <c r="G51" s="28"/>
      <c r="H51" s="28"/>
      <c r="I51" s="28"/>
      <c r="J51" s="28"/>
      <c r="K51" s="28"/>
      <c r="L51" s="28"/>
      <c r="M51" s="28"/>
      <c r="N51" s="28"/>
      <c r="Q51" s="24"/>
      <c r="R51" s="24"/>
      <c r="S51" s="24"/>
      <c r="T51" s="24"/>
      <c r="U51" s="24"/>
    </row>
    <row r="52" spans="1:21" ht="14.25" customHeight="1">
      <c r="A52" s="24" t="s">
        <v>73</v>
      </c>
      <c r="B52" s="24" t="s">
        <v>75</v>
      </c>
      <c r="C52" s="24">
        <v>1</v>
      </c>
      <c r="D52" s="89">
        <v>44340.722905092596</v>
      </c>
      <c r="E52" s="89">
        <v>44340.723113425927</v>
      </c>
      <c r="F52" s="24">
        <v>51</v>
      </c>
      <c r="G52" s="28"/>
      <c r="H52" s="28"/>
      <c r="I52" s="28"/>
      <c r="J52" s="28"/>
      <c r="K52" s="28"/>
      <c r="L52" s="28"/>
      <c r="M52" s="28"/>
      <c r="N52" s="28"/>
      <c r="Q52" s="24"/>
      <c r="R52" s="24"/>
      <c r="S52" s="24"/>
      <c r="T52" s="24"/>
      <c r="U52" s="24"/>
    </row>
    <row r="53" spans="1:21" ht="14.25" customHeight="1">
      <c r="A53" s="24" t="s">
        <v>51</v>
      </c>
      <c r="B53" s="24" t="s">
        <v>72</v>
      </c>
      <c r="C53" s="24">
        <v>1</v>
      </c>
      <c r="D53" s="89">
        <v>44340.723263888889</v>
      </c>
      <c r="E53" s="89">
        <v>44340.723321759258</v>
      </c>
      <c r="F53" s="24">
        <v>52</v>
      </c>
      <c r="G53" s="28"/>
      <c r="H53" s="28"/>
      <c r="I53" s="28"/>
      <c r="J53" s="28"/>
      <c r="K53" s="28"/>
      <c r="L53" s="28"/>
      <c r="M53" s="28"/>
      <c r="N53" s="28"/>
      <c r="Q53" s="24"/>
      <c r="R53" s="24"/>
      <c r="S53" s="24"/>
      <c r="T53" s="24"/>
      <c r="U53" s="24"/>
    </row>
    <row r="54" spans="1:21" ht="14.25" customHeight="1">
      <c r="A54" s="28" t="s">
        <v>71</v>
      </c>
      <c r="B54" s="88" t="s">
        <v>113</v>
      </c>
      <c r="D54" s="89">
        <v>44340.690081018518</v>
      </c>
      <c r="E54" s="89">
        <v>44340.690092592595</v>
      </c>
      <c r="F54" s="7">
        <v>53</v>
      </c>
      <c r="G54" s="7">
        <v>10344</v>
      </c>
      <c r="H54" s="7">
        <v>10394</v>
      </c>
      <c r="I54" s="7">
        <v>1</v>
      </c>
      <c r="Q54" s="24"/>
      <c r="R54" s="24"/>
      <c r="S54" s="24"/>
      <c r="T54" s="24"/>
      <c r="U54" s="24"/>
    </row>
    <row r="55" spans="1:21" ht="14.25" customHeight="1">
      <c r="A55" s="28" t="s">
        <v>51</v>
      </c>
      <c r="B55" s="88" t="s">
        <v>113</v>
      </c>
      <c r="D55" s="89">
        <v>44340.621192129627</v>
      </c>
      <c r="E55" s="89">
        <v>44340.621203703704</v>
      </c>
      <c r="F55" s="7">
        <v>54</v>
      </c>
      <c r="G55" s="7">
        <v>540</v>
      </c>
      <c r="H55" s="7">
        <v>590</v>
      </c>
      <c r="I55" s="7">
        <v>1</v>
      </c>
      <c r="Q55" s="24"/>
      <c r="R55" s="24"/>
      <c r="S55" s="24"/>
      <c r="T55" s="24"/>
      <c r="U55" s="24"/>
    </row>
    <row r="56" spans="1:21" ht="14.25" customHeight="1">
      <c r="Q56" s="24"/>
      <c r="R56" s="24"/>
      <c r="S56" s="24"/>
      <c r="T56" s="24"/>
      <c r="U56" s="24"/>
    </row>
    <row r="57" spans="1:21" ht="14.25" customHeight="1">
      <c r="Q57" s="24"/>
      <c r="R57" s="24"/>
      <c r="S57" s="24"/>
      <c r="T57" s="24"/>
      <c r="U57" s="24"/>
    </row>
    <row r="58" spans="1:21" ht="14.25" customHeight="1">
      <c r="Q58" s="24"/>
      <c r="R58" s="24"/>
      <c r="S58" s="24"/>
      <c r="T58" s="24"/>
      <c r="U58" s="24"/>
    </row>
    <row r="59" spans="1:21" ht="14.25" customHeight="1">
      <c r="Q59" s="24"/>
      <c r="R59" s="24"/>
      <c r="S59" s="24"/>
      <c r="T59" s="24"/>
      <c r="U59" s="24"/>
    </row>
    <row r="60" spans="1:21" ht="14.25" customHeight="1">
      <c r="Q60" s="24"/>
      <c r="R60" s="24"/>
      <c r="S60" s="24"/>
      <c r="T60" s="24"/>
      <c r="U60" s="24"/>
    </row>
    <row r="61" spans="1:21" ht="14.25" customHeight="1">
      <c r="Q61" s="24"/>
      <c r="R61" s="24"/>
      <c r="S61" s="24"/>
      <c r="T61" s="24"/>
      <c r="U61" s="24"/>
    </row>
    <row r="62" spans="1:21" ht="14.25" customHeight="1">
      <c r="Q62" s="24"/>
      <c r="R62" s="24"/>
      <c r="S62" s="24"/>
      <c r="T62" s="24"/>
      <c r="U62" s="24"/>
    </row>
    <row r="63" spans="1:21" ht="14.25" customHeight="1">
      <c r="Q63" s="24"/>
      <c r="R63" s="24"/>
      <c r="S63" s="24"/>
      <c r="T63" s="24"/>
      <c r="U63" s="24"/>
    </row>
    <row r="64" spans="1:21" ht="14.25" customHeight="1">
      <c r="Q64" s="24"/>
      <c r="R64" s="24"/>
      <c r="S64" s="24"/>
      <c r="T64" s="24"/>
      <c r="U64" s="24"/>
    </row>
    <row r="65" spans="17:21" ht="14.25" customHeight="1">
      <c r="Q65" s="24"/>
      <c r="R65" s="24"/>
      <c r="S65" s="24"/>
      <c r="T65" s="24"/>
      <c r="U65" s="24"/>
    </row>
    <row r="66" spans="17:21" ht="14.25" customHeight="1">
      <c r="Q66" s="24"/>
      <c r="R66" s="24"/>
      <c r="S66" s="24"/>
      <c r="T66" s="24"/>
      <c r="U66" s="24"/>
    </row>
    <row r="67" spans="17:21" ht="14.25" customHeight="1">
      <c r="Q67" s="24"/>
      <c r="R67" s="24"/>
      <c r="S67" s="24"/>
      <c r="T67" s="24"/>
      <c r="U67" s="24"/>
    </row>
    <row r="68" spans="17:21" ht="14.25" customHeight="1">
      <c r="Q68" s="24"/>
      <c r="R68" s="24"/>
      <c r="S68" s="24"/>
      <c r="T68" s="24"/>
      <c r="U68" s="24"/>
    </row>
    <row r="69" spans="17:21" ht="14.25" customHeight="1">
      <c r="Q69" s="24"/>
      <c r="R69" s="24"/>
      <c r="S69" s="24"/>
      <c r="T69" s="24"/>
      <c r="U69" s="24"/>
    </row>
    <row r="70" spans="17:21" ht="14.25" customHeight="1">
      <c r="Q70" s="24"/>
      <c r="R70" s="24"/>
      <c r="S70" s="24"/>
      <c r="T70" s="24"/>
      <c r="U70" s="24"/>
    </row>
    <row r="71" spans="17:21" ht="14.25" customHeight="1">
      <c r="Q71" s="24"/>
      <c r="R71" s="24"/>
      <c r="S71" s="24"/>
      <c r="T71" s="24"/>
      <c r="U71" s="24"/>
    </row>
    <row r="72" spans="17:21" ht="14.25" customHeight="1">
      <c r="Q72" s="24"/>
      <c r="R72" s="24"/>
      <c r="S72" s="24"/>
      <c r="T72" s="24"/>
      <c r="U72" s="24"/>
    </row>
    <row r="73" spans="17:21" ht="14.25" customHeight="1">
      <c r="Q73" s="24"/>
      <c r="R73" s="24"/>
      <c r="S73" s="24"/>
      <c r="T73" s="24"/>
      <c r="U73" s="24"/>
    </row>
    <row r="74" spans="17:21" ht="14.25" customHeight="1">
      <c r="Q74" s="24"/>
      <c r="R74" s="24"/>
      <c r="S74" s="24"/>
      <c r="T74" s="24"/>
      <c r="U74" s="24"/>
    </row>
    <row r="75" spans="17:21" ht="14.25" customHeight="1">
      <c r="Q75" s="24"/>
      <c r="R75" s="24"/>
      <c r="S75" s="24"/>
      <c r="T75" s="24"/>
      <c r="U75" s="24"/>
    </row>
    <row r="76" spans="17:21" ht="14.25" customHeight="1">
      <c r="Q76" s="24"/>
      <c r="R76" s="24"/>
      <c r="S76" s="24"/>
      <c r="T76" s="24"/>
      <c r="U76" s="24"/>
    </row>
    <row r="77" spans="17:21" ht="14.25" customHeight="1">
      <c r="Q77" s="24"/>
      <c r="R77" s="24"/>
      <c r="S77" s="24"/>
      <c r="T77" s="24"/>
      <c r="U77" s="24"/>
    </row>
    <row r="78" spans="17:21" ht="14.25" customHeight="1">
      <c r="Q78" s="24"/>
      <c r="R78" s="24"/>
      <c r="S78" s="24"/>
      <c r="T78" s="24"/>
      <c r="U78" s="24"/>
    </row>
    <row r="79" spans="17:21" ht="14.25" customHeight="1">
      <c r="Q79" s="24"/>
      <c r="R79" s="24"/>
      <c r="S79" s="24"/>
      <c r="T79" s="24"/>
      <c r="U79" s="24"/>
    </row>
    <row r="80" spans="17:21" ht="14.25" customHeight="1">
      <c r="Q80" s="24"/>
      <c r="R80" s="24"/>
      <c r="S80" s="24"/>
      <c r="T80" s="24"/>
      <c r="U80" s="24"/>
    </row>
    <row r="81" spans="17:21" ht="14.25" customHeight="1">
      <c r="Q81" s="24"/>
      <c r="R81" s="24"/>
      <c r="S81" s="24"/>
      <c r="T81" s="24"/>
      <c r="U81" s="24"/>
    </row>
    <row r="82" spans="17:21" ht="14.25" customHeight="1">
      <c r="Q82" s="24"/>
      <c r="R82" s="24"/>
      <c r="S82" s="24"/>
      <c r="T82" s="24"/>
      <c r="U82" s="24"/>
    </row>
    <row r="83" spans="17:21" ht="14.25" customHeight="1">
      <c r="Q83" s="24"/>
      <c r="R83" s="24"/>
      <c r="S83" s="24"/>
      <c r="T83" s="24"/>
      <c r="U83" s="24"/>
    </row>
    <row r="84" spans="17:21" ht="14.25" customHeight="1">
      <c r="Q84" s="24"/>
      <c r="R84" s="24"/>
      <c r="S84" s="24"/>
      <c r="T84" s="24"/>
      <c r="U84" s="24"/>
    </row>
    <row r="85" spans="17:21" ht="14.25" customHeight="1">
      <c r="Q85" s="24"/>
      <c r="R85" s="24"/>
      <c r="S85" s="24"/>
      <c r="T85" s="24"/>
      <c r="U85" s="24"/>
    </row>
    <row r="86" spans="17:21" ht="14.25" customHeight="1">
      <c r="Q86" s="24"/>
      <c r="R86" s="24"/>
      <c r="S86" s="24"/>
      <c r="T86" s="24"/>
      <c r="U86" s="24"/>
    </row>
    <row r="87" spans="17:21" ht="14.25" customHeight="1">
      <c r="Q87" s="24"/>
      <c r="R87" s="24"/>
      <c r="S87" s="24"/>
      <c r="T87" s="24"/>
      <c r="U87" s="24"/>
    </row>
    <row r="88" spans="17:21" ht="14.25" customHeight="1">
      <c r="Q88" s="24"/>
      <c r="R88" s="24"/>
      <c r="S88" s="24"/>
      <c r="T88" s="24"/>
      <c r="U88" s="24"/>
    </row>
    <row r="89" spans="17:21" ht="14.25" customHeight="1">
      <c r="Q89" s="24"/>
      <c r="R89" s="24"/>
      <c r="S89" s="24"/>
      <c r="T89" s="24"/>
      <c r="U89" s="24"/>
    </row>
    <row r="90" spans="17:21" ht="14.25" customHeight="1">
      <c r="Q90" s="24"/>
      <c r="R90" s="24"/>
      <c r="S90" s="24"/>
      <c r="T90" s="24"/>
      <c r="U90" s="24"/>
    </row>
    <row r="91" spans="17:21" ht="14.25" customHeight="1">
      <c r="Q91" s="24"/>
      <c r="R91" s="24"/>
      <c r="S91" s="24"/>
      <c r="T91" s="24"/>
      <c r="U91" s="24"/>
    </row>
    <row r="92" spans="17:21" ht="14.25" customHeight="1">
      <c r="Q92" s="24"/>
      <c r="R92" s="24"/>
      <c r="S92" s="24"/>
      <c r="T92" s="24"/>
      <c r="U92" s="24"/>
    </row>
    <row r="93" spans="17:21" ht="14.25" customHeight="1">
      <c r="Q93" s="24"/>
      <c r="R93" s="24"/>
      <c r="S93" s="24"/>
      <c r="T93" s="24"/>
      <c r="U93" s="24"/>
    </row>
    <row r="94" spans="17:21" ht="14.25" customHeight="1">
      <c r="Q94" s="24"/>
      <c r="R94" s="24"/>
      <c r="S94" s="24"/>
      <c r="T94" s="24"/>
      <c r="U94" s="24"/>
    </row>
    <row r="95" spans="17:21" ht="14.25" customHeight="1">
      <c r="Q95" s="24"/>
      <c r="R95" s="24"/>
      <c r="S95" s="24"/>
      <c r="T95" s="24"/>
      <c r="U95" s="24"/>
    </row>
    <row r="96" spans="17:21" ht="14.25" customHeight="1">
      <c r="Q96" s="24"/>
      <c r="R96" s="24"/>
      <c r="S96" s="24"/>
      <c r="T96" s="24"/>
      <c r="U96" s="24"/>
    </row>
    <row r="97" spans="17:21" ht="14.25" customHeight="1">
      <c r="Q97" s="24"/>
      <c r="R97" s="24"/>
      <c r="S97" s="24"/>
      <c r="T97" s="24"/>
      <c r="U97" s="24"/>
    </row>
    <row r="98" spans="17:21" ht="14.25" customHeight="1">
      <c r="Q98" s="24"/>
      <c r="R98" s="24"/>
      <c r="S98" s="24"/>
      <c r="T98" s="24"/>
      <c r="U98" s="24"/>
    </row>
    <row r="99" spans="17:21" ht="14.25" customHeight="1">
      <c r="Q99" s="24"/>
      <c r="R99" s="24"/>
      <c r="S99" s="24"/>
      <c r="T99" s="24"/>
      <c r="U99" s="24"/>
    </row>
    <row r="100" spans="17:21" ht="14.25" customHeight="1">
      <c r="Q100" s="24"/>
      <c r="R100" s="24"/>
      <c r="S100" s="24"/>
      <c r="T100" s="24"/>
      <c r="U100" s="24"/>
    </row>
    <row r="101" spans="17:21" ht="14.25" customHeight="1">
      <c r="Q101" s="24"/>
      <c r="R101" s="24"/>
      <c r="S101" s="24"/>
      <c r="T101" s="24"/>
      <c r="U101" s="24"/>
    </row>
    <row r="102" spans="17:21" ht="14.25" customHeight="1">
      <c r="Q102" s="24"/>
      <c r="R102" s="24"/>
      <c r="S102" s="24"/>
      <c r="T102" s="24"/>
      <c r="U102" s="24"/>
    </row>
    <row r="103" spans="17:21" ht="14.25" customHeight="1">
      <c r="Q103" s="24"/>
      <c r="R103" s="24"/>
      <c r="S103" s="24"/>
      <c r="T103" s="24"/>
      <c r="U103" s="24"/>
    </row>
    <row r="104" spans="17:21" ht="14.25" customHeight="1">
      <c r="Q104" s="24"/>
      <c r="R104" s="24"/>
      <c r="S104" s="24"/>
      <c r="T104" s="24"/>
      <c r="U104" s="24"/>
    </row>
    <row r="105" spans="17:21" ht="14.25" customHeight="1">
      <c r="Q105" s="24"/>
      <c r="R105" s="24"/>
      <c r="S105" s="24"/>
      <c r="T105" s="24"/>
      <c r="U105" s="24"/>
    </row>
    <row r="106" spans="17:21" ht="14.25" customHeight="1">
      <c r="Q106" s="24"/>
      <c r="R106" s="24"/>
      <c r="S106" s="24"/>
      <c r="T106" s="24"/>
      <c r="U106" s="24"/>
    </row>
    <row r="107" spans="17:21" ht="14.25" customHeight="1">
      <c r="Q107" s="24"/>
      <c r="R107" s="24"/>
      <c r="S107" s="24"/>
      <c r="T107" s="24"/>
      <c r="U107" s="24"/>
    </row>
    <row r="108" spans="17:21" ht="14.25" customHeight="1">
      <c r="Q108" s="24"/>
      <c r="R108" s="24"/>
      <c r="S108" s="24"/>
      <c r="T108" s="24"/>
      <c r="U108" s="24"/>
    </row>
    <row r="109" spans="17:21" ht="14.25" customHeight="1">
      <c r="Q109" s="24"/>
      <c r="R109" s="24"/>
      <c r="S109" s="24"/>
      <c r="T109" s="24"/>
      <c r="U109" s="24"/>
    </row>
    <row r="110" spans="17:21" ht="14.25" customHeight="1">
      <c r="Q110" s="24"/>
      <c r="R110" s="24"/>
      <c r="S110" s="24"/>
      <c r="T110" s="24"/>
      <c r="U110" s="24"/>
    </row>
    <row r="111" spans="17:21" ht="14.25" customHeight="1">
      <c r="Q111" s="24"/>
      <c r="R111" s="24"/>
      <c r="S111" s="24"/>
      <c r="T111" s="24"/>
      <c r="U111" s="24"/>
    </row>
    <row r="112" spans="17:21" ht="14.25" customHeight="1">
      <c r="Q112" s="24"/>
      <c r="R112" s="24"/>
      <c r="S112" s="24"/>
      <c r="T112" s="24"/>
      <c r="U112" s="24"/>
    </row>
    <row r="113" spans="17:21" ht="14.25" customHeight="1">
      <c r="Q113" s="24"/>
      <c r="R113" s="24"/>
      <c r="S113" s="24"/>
      <c r="T113" s="24"/>
      <c r="U113" s="24"/>
    </row>
    <row r="114" spans="17:21" ht="14.25" customHeight="1">
      <c r="Q114" s="24"/>
      <c r="R114" s="24"/>
      <c r="S114" s="24"/>
      <c r="T114" s="24"/>
      <c r="U114" s="24"/>
    </row>
    <row r="115" spans="17:21" ht="14.25" customHeight="1">
      <c r="Q115" s="24"/>
      <c r="R115" s="24"/>
      <c r="S115" s="24"/>
      <c r="T115" s="24"/>
      <c r="U115" s="24"/>
    </row>
    <row r="116" spans="17:21" ht="14.25" customHeight="1">
      <c r="Q116" s="24"/>
      <c r="R116" s="24"/>
      <c r="S116" s="24"/>
      <c r="T116" s="24"/>
      <c r="U116" s="24"/>
    </row>
    <row r="117" spans="17:21" ht="14.25" customHeight="1">
      <c r="Q117" s="24"/>
      <c r="R117" s="24"/>
      <c r="S117" s="24"/>
      <c r="T117" s="24"/>
      <c r="U117" s="24"/>
    </row>
    <row r="118" spans="17:21" ht="14.25" customHeight="1">
      <c r="Q118" s="24"/>
      <c r="R118" s="24"/>
      <c r="S118" s="24"/>
      <c r="T118" s="24"/>
      <c r="U118" s="24"/>
    </row>
    <row r="119" spans="17:21" ht="14.25" customHeight="1">
      <c r="Q119" s="24"/>
      <c r="R119" s="24"/>
      <c r="S119" s="24"/>
      <c r="T119" s="24"/>
      <c r="U119" s="24"/>
    </row>
    <row r="120" spans="17:21" ht="14.25" customHeight="1">
      <c r="Q120" s="24"/>
      <c r="R120" s="24"/>
      <c r="S120" s="24"/>
      <c r="T120" s="24"/>
      <c r="U120" s="24"/>
    </row>
    <row r="121" spans="17:21" ht="14.25" customHeight="1">
      <c r="Q121" s="24"/>
      <c r="R121" s="24"/>
      <c r="S121" s="24"/>
      <c r="T121" s="24"/>
      <c r="U121" s="24"/>
    </row>
    <row r="122" spans="17:21" ht="14.25" customHeight="1">
      <c r="Q122" s="24"/>
      <c r="R122" s="24"/>
      <c r="S122" s="24"/>
      <c r="T122" s="24"/>
      <c r="U122" s="24"/>
    </row>
    <row r="123" spans="17:21" ht="14.25" customHeight="1">
      <c r="Q123" s="24"/>
      <c r="R123" s="24"/>
      <c r="S123" s="24"/>
      <c r="T123" s="24"/>
      <c r="U123" s="24"/>
    </row>
    <row r="124" spans="17:21" ht="14.25" customHeight="1">
      <c r="Q124" s="24"/>
      <c r="R124" s="24"/>
      <c r="S124" s="24"/>
      <c r="T124" s="24"/>
      <c r="U124" s="24"/>
    </row>
    <row r="125" spans="17:21" ht="14.25" customHeight="1">
      <c r="Q125" s="24"/>
      <c r="R125" s="24"/>
      <c r="S125" s="24"/>
      <c r="T125" s="24"/>
      <c r="U125" s="24"/>
    </row>
    <row r="126" spans="17:21" ht="14.25" customHeight="1">
      <c r="Q126" s="24"/>
      <c r="R126" s="24"/>
      <c r="S126" s="24"/>
      <c r="T126" s="24"/>
      <c r="U126" s="24"/>
    </row>
    <row r="127" spans="17:21" ht="14.25" customHeight="1">
      <c r="Q127" s="24"/>
      <c r="R127" s="24"/>
      <c r="S127" s="24"/>
      <c r="T127" s="24"/>
      <c r="U127" s="24"/>
    </row>
    <row r="128" spans="17:21" ht="14.25" customHeight="1">
      <c r="Q128" s="24"/>
      <c r="R128" s="24"/>
      <c r="S128" s="24"/>
      <c r="T128" s="24"/>
      <c r="U128" s="24"/>
    </row>
    <row r="129" spans="17:21" ht="14.25" customHeight="1">
      <c r="Q129" s="24"/>
      <c r="R129" s="24"/>
      <c r="S129" s="24"/>
      <c r="T129" s="24"/>
      <c r="U129" s="24"/>
    </row>
    <row r="130" spans="17:21" ht="14.25" customHeight="1">
      <c r="Q130" s="24"/>
      <c r="R130" s="24"/>
      <c r="S130" s="24"/>
      <c r="T130" s="24"/>
      <c r="U130" s="24"/>
    </row>
    <row r="131" spans="17:21" ht="14.25" customHeight="1">
      <c r="Q131" s="24"/>
      <c r="R131" s="24"/>
      <c r="S131" s="24"/>
      <c r="T131" s="24"/>
      <c r="U131" s="24"/>
    </row>
    <row r="132" spans="17:21" ht="14.25" customHeight="1">
      <c r="Q132" s="24"/>
      <c r="R132" s="24"/>
      <c r="S132" s="24"/>
      <c r="T132" s="24"/>
      <c r="U132" s="24"/>
    </row>
    <row r="133" spans="17:21" ht="14.25" customHeight="1">
      <c r="Q133" s="24"/>
      <c r="R133" s="24"/>
      <c r="S133" s="24"/>
      <c r="T133" s="24"/>
      <c r="U133" s="24"/>
    </row>
    <row r="134" spans="17:21" ht="14.25" customHeight="1">
      <c r="Q134" s="24"/>
      <c r="R134" s="24"/>
      <c r="S134" s="24"/>
      <c r="T134" s="24"/>
      <c r="U134" s="24"/>
    </row>
    <row r="135" spans="17:21" ht="14.25" customHeight="1">
      <c r="Q135" s="24"/>
      <c r="R135" s="24"/>
      <c r="S135" s="24"/>
      <c r="T135" s="24"/>
      <c r="U135" s="24"/>
    </row>
    <row r="136" spans="17:21" ht="14.25" customHeight="1">
      <c r="Q136" s="24"/>
      <c r="R136" s="24"/>
      <c r="S136" s="24"/>
      <c r="T136" s="24"/>
      <c r="U136" s="24"/>
    </row>
    <row r="137" spans="17:21" ht="14.25" customHeight="1">
      <c r="Q137" s="24"/>
      <c r="R137" s="24"/>
      <c r="S137" s="24"/>
      <c r="T137" s="24"/>
      <c r="U137" s="24"/>
    </row>
    <row r="138" spans="17:21" ht="14.25" customHeight="1">
      <c r="Q138" s="24"/>
      <c r="R138" s="24"/>
      <c r="S138" s="24"/>
      <c r="T138" s="24"/>
      <c r="U138" s="24"/>
    </row>
    <row r="139" spans="17:21" ht="14.25" customHeight="1">
      <c r="Q139" s="24"/>
      <c r="R139" s="24"/>
      <c r="S139" s="24"/>
      <c r="T139" s="24"/>
      <c r="U139" s="24"/>
    </row>
    <row r="140" spans="17:21" ht="14.25" customHeight="1">
      <c r="Q140" s="24"/>
      <c r="R140" s="24"/>
      <c r="S140" s="24"/>
      <c r="T140" s="24"/>
      <c r="U140" s="24"/>
    </row>
    <row r="141" spans="17:21" ht="14.25" customHeight="1">
      <c r="Q141" s="24"/>
      <c r="R141" s="24"/>
      <c r="S141" s="24"/>
      <c r="T141" s="24"/>
      <c r="U141" s="24"/>
    </row>
    <row r="142" spans="17:21" ht="14.25" customHeight="1">
      <c r="Q142" s="24"/>
      <c r="R142" s="24"/>
      <c r="S142" s="24"/>
      <c r="T142" s="24"/>
      <c r="U142" s="24"/>
    </row>
    <row r="143" spans="17:21" ht="14.25" customHeight="1">
      <c r="Q143" s="24"/>
      <c r="R143" s="24"/>
      <c r="S143" s="24"/>
      <c r="T143" s="24"/>
      <c r="U143" s="24"/>
    </row>
    <row r="144" spans="17:21" ht="14.25" customHeight="1">
      <c r="Q144" s="24"/>
      <c r="R144" s="24"/>
      <c r="S144" s="24"/>
      <c r="T144" s="24"/>
      <c r="U144" s="24"/>
    </row>
    <row r="145" spans="17:21" ht="14.25" customHeight="1">
      <c r="Q145" s="24"/>
      <c r="R145" s="24"/>
      <c r="S145" s="24"/>
      <c r="T145" s="24"/>
      <c r="U145" s="24"/>
    </row>
    <row r="146" spans="17:21" ht="14.25" customHeight="1">
      <c r="Q146" s="24"/>
      <c r="R146" s="24"/>
      <c r="S146" s="24"/>
      <c r="T146" s="24"/>
      <c r="U146" s="24"/>
    </row>
    <row r="147" spans="17:21" ht="14.25" customHeight="1">
      <c r="Q147" s="24"/>
      <c r="R147" s="24"/>
      <c r="S147" s="24"/>
      <c r="T147" s="24"/>
      <c r="U147" s="24"/>
    </row>
    <row r="148" spans="17:21" ht="14.25" customHeight="1">
      <c r="Q148" s="24"/>
      <c r="R148" s="24"/>
      <c r="S148" s="24"/>
      <c r="T148" s="24"/>
      <c r="U148" s="24"/>
    </row>
    <row r="149" spans="17:21" ht="14.25" customHeight="1">
      <c r="Q149" s="24"/>
      <c r="R149" s="24"/>
      <c r="S149" s="24"/>
      <c r="T149" s="24"/>
      <c r="U149" s="24"/>
    </row>
    <row r="150" spans="17:21" ht="14.25" customHeight="1">
      <c r="Q150" s="24"/>
      <c r="R150" s="24"/>
      <c r="S150" s="24"/>
      <c r="T150" s="24"/>
      <c r="U150" s="24"/>
    </row>
    <row r="151" spans="17:21" ht="14.25" customHeight="1">
      <c r="Q151" s="24"/>
      <c r="R151" s="24"/>
      <c r="S151" s="24"/>
      <c r="T151" s="24"/>
      <c r="U151" s="24"/>
    </row>
    <row r="152" spans="17:21" ht="14.25" customHeight="1">
      <c r="Q152" s="24"/>
      <c r="R152" s="24"/>
      <c r="S152" s="24"/>
      <c r="T152" s="24"/>
      <c r="U152" s="24"/>
    </row>
    <row r="153" spans="17:21" ht="14.25" customHeight="1">
      <c r="Q153" s="24"/>
      <c r="R153" s="24"/>
      <c r="S153" s="24"/>
      <c r="T153" s="24"/>
      <c r="U153" s="24"/>
    </row>
    <row r="154" spans="17:21" ht="14.25" customHeight="1">
      <c r="Q154" s="24"/>
      <c r="R154" s="24"/>
      <c r="S154" s="24"/>
      <c r="T154" s="24"/>
      <c r="U154" s="24"/>
    </row>
    <row r="155" spans="17:21" ht="14.25" customHeight="1">
      <c r="Q155" s="24"/>
      <c r="R155" s="24"/>
      <c r="S155" s="24"/>
      <c r="T155" s="24"/>
      <c r="U155" s="24"/>
    </row>
    <row r="156" spans="17:21" ht="14.25" customHeight="1">
      <c r="Q156" s="24"/>
      <c r="R156" s="24"/>
      <c r="S156" s="24"/>
      <c r="T156" s="24"/>
      <c r="U156" s="24"/>
    </row>
    <row r="157" spans="17:21" ht="14.25" customHeight="1">
      <c r="Q157" s="24"/>
      <c r="R157" s="24"/>
      <c r="S157" s="24"/>
      <c r="T157" s="24"/>
      <c r="U157" s="24"/>
    </row>
    <row r="158" spans="17:21" ht="14.25" customHeight="1">
      <c r="Q158" s="24"/>
      <c r="R158" s="24"/>
      <c r="S158" s="24"/>
      <c r="T158" s="24"/>
      <c r="U158" s="24"/>
    </row>
    <row r="159" spans="17:21" ht="14.25" customHeight="1">
      <c r="Q159" s="24"/>
      <c r="R159" s="24"/>
      <c r="S159" s="24"/>
      <c r="T159" s="24"/>
      <c r="U159" s="24"/>
    </row>
    <row r="160" spans="17:21" ht="14.25" customHeight="1">
      <c r="Q160" s="24"/>
      <c r="R160" s="24"/>
      <c r="S160" s="24"/>
      <c r="T160" s="24"/>
      <c r="U160" s="24"/>
    </row>
    <row r="161" spans="17:21" ht="14.25" customHeight="1">
      <c r="Q161" s="24"/>
      <c r="R161" s="24"/>
      <c r="S161" s="24"/>
      <c r="T161" s="24"/>
      <c r="U161" s="24"/>
    </row>
    <row r="162" spans="17:21" ht="14.25" customHeight="1">
      <c r="Q162" s="24"/>
      <c r="R162" s="24"/>
      <c r="S162" s="24"/>
      <c r="T162" s="24"/>
      <c r="U162" s="24"/>
    </row>
    <row r="163" spans="17:21" ht="14.25" customHeight="1">
      <c r="Q163" s="24"/>
      <c r="R163" s="24"/>
      <c r="S163" s="24"/>
      <c r="T163" s="24"/>
      <c r="U163" s="24"/>
    </row>
    <row r="164" spans="17:21" ht="14.25" customHeight="1">
      <c r="Q164" s="24"/>
      <c r="R164" s="24"/>
      <c r="S164" s="24"/>
      <c r="T164" s="24"/>
      <c r="U164" s="24"/>
    </row>
    <row r="165" spans="17:21" ht="14.25" customHeight="1">
      <c r="Q165" s="24"/>
      <c r="R165" s="24"/>
      <c r="S165" s="24"/>
      <c r="T165" s="24"/>
      <c r="U165" s="24"/>
    </row>
    <row r="166" spans="17:21" ht="14.25" customHeight="1">
      <c r="Q166" s="24"/>
      <c r="R166" s="24"/>
      <c r="S166" s="24"/>
      <c r="T166" s="24"/>
      <c r="U166" s="24"/>
    </row>
    <row r="167" spans="17:21" ht="14.25" customHeight="1">
      <c r="Q167" s="24"/>
      <c r="R167" s="24"/>
      <c r="S167" s="24"/>
      <c r="T167" s="24"/>
      <c r="U167" s="24"/>
    </row>
    <row r="168" spans="17:21" ht="14.25" customHeight="1">
      <c r="Q168" s="24"/>
      <c r="R168" s="24"/>
      <c r="S168" s="24"/>
      <c r="T168" s="24"/>
      <c r="U168" s="24"/>
    </row>
    <row r="169" spans="17:21" ht="14.25" customHeight="1">
      <c r="Q169" s="24"/>
      <c r="R169" s="24"/>
      <c r="S169" s="24"/>
      <c r="T169" s="24"/>
      <c r="U169" s="24"/>
    </row>
    <row r="170" spans="17:21" ht="14.25" customHeight="1">
      <c r="Q170" s="24"/>
      <c r="R170" s="24"/>
      <c r="S170" s="24"/>
      <c r="T170" s="24"/>
      <c r="U170" s="24"/>
    </row>
    <row r="171" spans="17:21" ht="14.25" customHeight="1">
      <c r="Q171" s="24"/>
      <c r="R171" s="24"/>
      <c r="S171" s="24"/>
      <c r="T171" s="24"/>
      <c r="U171" s="24"/>
    </row>
    <row r="172" spans="17:21" ht="14.25" customHeight="1">
      <c r="Q172" s="24"/>
      <c r="R172" s="24"/>
      <c r="S172" s="24"/>
      <c r="T172" s="24"/>
      <c r="U172" s="24"/>
    </row>
    <row r="173" spans="17:21" ht="14.25" customHeight="1">
      <c r="Q173" s="24"/>
      <c r="R173" s="24"/>
      <c r="S173" s="24"/>
      <c r="T173" s="24"/>
      <c r="U173" s="24"/>
    </row>
    <row r="174" spans="17:21" ht="14.25" customHeight="1">
      <c r="Q174" s="24"/>
      <c r="R174" s="24"/>
      <c r="S174" s="24"/>
      <c r="T174" s="24"/>
      <c r="U174" s="24"/>
    </row>
    <row r="175" spans="17:21" ht="14.25" customHeight="1">
      <c r="Q175" s="24"/>
      <c r="R175" s="24"/>
      <c r="S175" s="24"/>
      <c r="T175" s="24"/>
      <c r="U175" s="24"/>
    </row>
    <row r="176" spans="17:21" ht="14.25" customHeight="1">
      <c r="Q176" s="24"/>
      <c r="R176" s="24"/>
      <c r="S176" s="24"/>
      <c r="T176" s="24"/>
      <c r="U176" s="24"/>
    </row>
    <row r="177" spans="17:21" ht="14.25" customHeight="1">
      <c r="Q177" s="24"/>
      <c r="R177" s="24"/>
      <c r="S177" s="24"/>
      <c r="T177" s="24"/>
      <c r="U177" s="24"/>
    </row>
    <row r="178" spans="17:21" ht="14.25" customHeight="1">
      <c r="Q178" s="24"/>
      <c r="R178" s="24"/>
      <c r="S178" s="24"/>
      <c r="T178" s="24"/>
      <c r="U178" s="24"/>
    </row>
    <row r="179" spans="17:21" ht="14.25" customHeight="1">
      <c r="Q179" s="24"/>
      <c r="R179" s="24"/>
      <c r="S179" s="24"/>
      <c r="T179" s="24"/>
      <c r="U179" s="24"/>
    </row>
    <row r="180" spans="17:21" ht="14.25" customHeight="1">
      <c r="Q180" s="24"/>
      <c r="R180" s="24"/>
      <c r="S180" s="24"/>
      <c r="T180" s="24"/>
      <c r="U180" s="24"/>
    </row>
    <row r="181" spans="17:21" ht="14.25" customHeight="1">
      <c r="Q181" s="24"/>
      <c r="R181" s="24"/>
      <c r="S181" s="24"/>
      <c r="T181" s="24"/>
      <c r="U181" s="24"/>
    </row>
    <row r="182" spans="17:21" ht="14.25" customHeight="1">
      <c r="Q182" s="24"/>
      <c r="R182" s="24"/>
      <c r="S182" s="24"/>
      <c r="T182" s="24"/>
      <c r="U182" s="24"/>
    </row>
    <row r="183" spans="17:21" ht="14.25" customHeight="1">
      <c r="Q183" s="24"/>
      <c r="R183" s="24"/>
      <c r="S183" s="24"/>
      <c r="T183" s="24"/>
      <c r="U183" s="24"/>
    </row>
    <row r="184" spans="17:21" ht="14.25" customHeight="1">
      <c r="Q184" s="24"/>
      <c r="R184" s="24"/>
      <c r="S184" s="24"/>
      <c r="T184" s="24"/>
      <c r="U184" s="24"/>
    </row>
    <row r="185" spans="17:21" ht="14.25" customHeight="1">
      <c r="Q185" s="24"/>
      <c r="R185" s="24"/>
      <c r="S185" s="24"/>
      <c r="T185" s="24"/>
      <c r="U185" s="24"/>
    </row>
    <row r="186" spans="17:21" ht="14.25" customHeight="1">
      <c r="Q186" s="24"/>
      <c r="R186" s="24"/>
      <c r="S186" s="24"/>
      <c r="T186" s="24"/>
      <c r="U186" s="24"/>
    </row>
    <row r="187" spans="17:21" ht="14.25" customHeight="1">
      <c r="Q187" s="24"/>
      <c r="R187" s="24"/>
      <c r="S187" s="24"/>
      <c r="T187" s="24"/>
      <c r="U187" s="24"/>
    </row>
    <row r="188" spans="17:21" ht="14.25" customHeight="1">
      <c r="Q188" s="24"/>
      <c r="R188" s="24"/>
      <c r="S188" s="24"/>
      <c r="T188" s="24"/>
      <c r="U188" s="24"/>
    </row>
    <row r="189" spans="17:21" ht="14.25" customHeight="1">
      <c r="Q189" s="24"/>
      <c r="R189" s="24"/>
      <c r="S189" s="24"/>
      <c r="T189" s="24"/>
      <c r="U189" s="24"/>
    </row>
    <row r="190" spans="17:21" ht="14.25" customHeight="1">
      <c r="Q190" s="24"/>
      <c r="R190" s="24"/>
      <c r="S190" s="24"/>
      <c r="T190" s="24"/>
      <c r="U190" s="24"/>
    </row>
    <row r="191" spans="17:21" ht="14.25" customHeight="1">
      <c r="Q191" s="24"/>
      <c r="R191" s="24"/>
      <c r="S191" s="24"/>
      <c r="T191" s="24"/>
      <c r="U191" s="24"/>
    </row>
    <row r="192" spans="17:21" ht="14.25" customHeight="1">
      <c r="Q192" s="24"/>
      <c r="R192" s="24"/>
      <c r="S192" s="24"/>
      <c r="T192" s="24"/>
      <c r="U192" s="24"/>
    </row>
    <row r="193" spans="17:21" ht="14.25" customHeight="1">
      <c r="Q193" s="24"/>
      <c r="R193" s="24"/>
      <c r="S193" s="24"/>
      <c r="T193" s="24"/>
      <c r="U193" s="24"/>
    </row>
    <row r="194" spans="17:21" ht="14.25" customHeight="1">
      <c r="Q194" s="24"/>
      <c r="R194" s="24"/>
      <c r="S194" s="24"/>
      <c r="T194" s="24"/>
      <c r="U194" s="24"/>
    </row>
    <row r="195" spans="17:21" ht="14.25" customHeight="1">
      <c r="Q195" s="24"/>
      <c r="R195" s="24"/>
      <c r="S195" s="24"/>
      <c r="T195" s="24"/>
      <c r="U195" s="24"/>
    </row>
    <row r="196" spans="17:21" ht="14.25" customHeight="1">
      <c r="Q196" s="24"/>
      <c r="R196" s="24"/>
      <c r="S196" s="24"/>
      <c r="T196" s="24"/>
      <c r="U196" s="24"/>
    </row>
    <row r="197" spans="17:21" ht="14.25" customHeight="1">
      <c r="Q197" s="24"/>
      <c r="R197" s="24"/>
      <c r="S197" s="24"/>
      <c r="T197" s="24"/>
      <c r="U197" s="24"/>
    </row>
    <row r="198" spans="17:21" ht="14.25" customHeight="1">
      <c r="Q198" s="24"/>
      <c r="R198" s="24"/>
      <c r="S198" s="24"/>
      <c r="T198" s="24"/>
      <c r="U198" s="24"/>
    </row>
    <row r="199" spans="17:21" ht="14.25" customHeight="1">
      <c r="Q199" s="24"/>
      <c r="R199" s="24"/>
      <c r="S199" s="24"/>
      <c r="T199" s="24"/>
      <c r="U199" s="24"/>
    </row>
    <row r="200" spans="17:21" ht="14.25" customHeight="1">
      <c r="Q200" s="24"/>
      <c r="R200" s="24"/>
      <c r="S200" s="24"/>
      <c r="T200" s="24"/>
      <c r="U200" s="24"/>
    </row>
    <row r="201" spans="17:21" ht="14.25" customHeight="1">
      <c r="Q201" s="24"/>
      <c r="R201" s="24"/>
      <c r="S201" s="24"/>
      <c r="T201" s="24"/>
      <c r="U201" s="24"/>
    </row>
    <row r="202" spans="17:21" ht="14.25" customHeight="1">
      <c r="Q202" s="24"/>
      <c r="R202" s="24"/>
      <c r="S202" s="24"/>
      <c r="T202" s="24"/>
      <c r="U202" s="24"/>
    </row>
    <row r="203" spans="17:21" ht="14.25" customHeight="1">
      <c r="Q203" s="24"/>
      <c r="R203" s="24"/>
      <c r="S203" s="24"/>
      <c r="T203" s="24"/>
      <c r="U203" s="24"/>
    </row>
    <row r="204" spans="17:21" ht="14.25" customHeight="1">
      <c r="Q204" s="24"/>
      <c r="R204" s="24"/>
      <c r="S204" s="24"/>
      <c r="T204" s="24"/>
      <c r="U204" s="24"/>
    </row>
    <row r="205" spans="17:21" ht="14.25" customHeight="1">
      <c r="Q205" s="24"/>
      <c r="R205" s="24"/>
      <c r="S205" s="24"/>
      <c r="T205" s="24"/>
      <c r="U205" s="24"/>
    </row>
    <row r="206" spans="17:21" ht="14.25" customHeight="1">
      <c r="Q206" s="24"/>
      <c r="R206" s="24"/>
      <c r="S206" s="24"/>
      <c r="T206" s="24"/>
      <c r="U206" s="24"/>
    </row>
    <row r="207" spans="17:21" ht="14.25" customHeight="1">
      <c r="Q207" s="24"/>
      <c r="R207" s="24"/>
      <c r="S207" s="24"/>
      <c r="T207" s="24"/>
      <c r="U207" s="24"/>
    </row>
    <row r="208" spans="17:21" ht="14.25" customHeight="1">
      <c r="Q208" s="24"/>
      <c r="R208" s="24"/>
      <c r="S208" s="24"/>
      <c r="T208" s="24"/>
      <c r="U208" s="24"/>
    </row>
    <row r="209" spans="17:21" ht="14.25" customHeight="1">
      <c r="Q209" s="24"/>
      <c r="R209" s="24"/>
      <c r="S209" s="24"/>
      <c r="T209" s="24"/>
      <c r="U209" s="24"/>
    </row>
    <row r="210" spans="17:21" ht="14.25" customHeight="1">
      <c r="Q210" s="24"/>
      <c r="R210" s="24"/>
      <c r="S210" s="24"/>
      <c r="T210" s="24"/>
      <c r="U210" s="24"/>
    </row>
    <row r="211" spans="17:21" ht="14.25" customHeight="1">
      <c r="Q211" s="24"/>
      <c r="R211" s="24"/>
      <c r="S211" s="24"/>
      <c r="T211" s="24"/>
      <c r="U211" s="24"/>
    </row>
    <row r="212" spans="17:21" ht="14.25" customHeight="1">
      <c r="Q212" s="24"/>
      <c r="R212" s="24"/>
      <c r="S212" s="24"/>
      <c r="T212" s="24"/>
      <c r="U212" s="24"/>
    </row>
    <row r="213" spans="17:21" ht="14.25" customHeight="1">
      <c r="Q213" s="24"/>
      <c r="R213" s="24"/>
      <c r="S213" s="24"/>
      <c r="T213" s="24"/>
      <c r="U213" s="24"/>
    </row>
    <row r="214" spans="17:21" ht="14.25" customHeight="1">
      <c r="Q214" s="24"/>
      <c r="R214" s="24"/>
      <c r="S214" s="24"/>
      <c r="T214" s="24"/>
      <c r="U214" s="24"/>
    </row>
    <row r="215" spans="17:21" ht="14.25" customHeight="1">
      <c r="Q215" s="24"/>
      <c r="R215" s="24"/>
      <c r="S215" s="24"/>
      <c r="T215" s="24"/>
      <c r="U215" s="24"/>
    </row>
    <row r="216" spans="17:21" ht="14.25" customHeight="1">
      <c r="Q216" s="24"/>
      <c r="R216" s="24"/>
      <c r="S216" s="24"/>
      <c r="T216" s="24"/>
      <c r="U216" s="24"/>
    </row>
    <row r="217" spans="17:21" ht="14.25" customHeight="1">
      <c r="Q217" s="24"/>
      <c r="R217" s="24"/>
      <c r="S217" s="24"/>
      <c r="T217" s="24"/>
      <c r="U217" s="24"/>
    </row>
    <row r="218" spans="17:21" ht="14.25" customHeight="1">
      <c r="Q218" s="24"/>
      <c r="R218" s="24"/>
      <c r="S218" s="24"/>
      <c r="T218" s="24"/>
      <c r="U218" s="24"/>
    </row>
    <row r="219" spans="17:21" ht="14.25" customHeight="1">
      <c r="Q219" s="24"/>
      <c r="R219" s="24"/>
      <c r="S219" s="24"/>
      <c r="T219" s="24"/>
      <c r="U219" s="24"/>
    </row>
    <row r="220" spans="17:21" ht="14.25" customHeight="1">
      <c r="Q220" s="24"/>
      <c r="R220" s="24"/>
      <c r="S220" s="24"/>
      <c r="T220" s="24"/>
      <c r="U220" s="24"/>
    </row>
    <row r="221" spans="17:21" ht="14.25" customHeight="1">
      <c r="Q221" s="24"/>
      <c r="R221" s="24"/>
      <c r="S221" s="24"/>
      <c r="T221" s="24"/>
      <c r="U221" s="24"/>
    </row>
    <row r="222" spans="17:21" ht="14.25" customHeight="1">
      <c r="Q222" s="24"/>
      <c r="R222" s="24"/>
      <c r="S222" s="24"/>
      <c r="T222" s="24"/>
      <c r="U222" s="24"/>
    </row>
    <row r="223" spans="17:21" ht="14.25" customHeight="1">
      <c r="Q223" s="24"/>
      <c r="R223" s="24"/>
      <c r="S223" s="24"/>
      <c r="T223" s="24"/>
      <c r="U223" s="24"/>
    </row>
    <row r="224" spans="17:21" ht="14.25" customHeight="1">
      <c r="Q224" s="24"/>
      <c r="R224" s="24"/>
      <c r="S224" s="24"/>
      <c r="T224" s="24"/>
      <c r="U224" s="24"/>
    </row>
    <row r="225" spans="17:21" ht="14.25" customHeight="1">
      <c r="Q225" s="24"/>
      <c r="R225" s="24"/>
      <c r="S225" s="24"/>
      <c r="T225" s="24"/>
      <c r="U225" s="24"/>
    </row>
    <row r="226" spans="17:21" ht="14.25" customHeight="1">
      <c r="Q226" s="24"/>
      <c r="R226" s="24"/>
      <c r="S226" s="24"/>
      <c r="T226" s="24"/>
      <c r="U226" s="24"/>
    </row>
    <row r="227" spans="17:21" ht="14.25" customHeight="1">
      <c r="Q227" s="24"/>
      <c r="R227" s="24"/>
      <c r="S227" s="24"/>
      <c r="T227" s="24"/>
      <c r="U227" s="24"/>
    </row>
    <row r="228" spans="17:21" ht="14.25" customHeight="1">
      <c r="Q228" s="24"/>
      <c r="R228" s="24"/>
      <c r="S228" s="24"/>
      <c r="T228" s="24"/>
      <c r="U228" s="24"/>
    </row>
    <row r="229" spans="17:21" ht="14.25" customHeight="1">
      <c r="Q229" s="24"/>
      <c r="R229" s="24"/>
      <c r="S229" s="24"/>
      <c r="T229" s="24"/>
      <c r="U229" s="24"/>
    </row>
    <row r="230" spans="17:21" ht="14.25" customHeight="1">
      <c r="Q230" s="24"/>
      <c r="R230" s="24"/>
      <c r="S230" s="24"/>
      <c r="T230" s="24"/>
      <c r="U230" s="24"/>
    </row>
    <row r="231" spans="17:21" ht="14.25" customHeight="1">
      <c r="Q231" s="24"/>
      <c r="R231" s="24"/>
      <c r="S231" s="24"/>
      <c r="T231" s="24"/>
      <c r="U231" s="24"/>
    </row>
    <row r="232" spans="17:21" ht="14.25" customHeight="1">
      <c r="Q232" s="24"/>
      <c r="R232" s="24"/>
      <c r="S232" s="24"/>
      <c r="T232" s="24"/>
      <c r="U232" s="24"/>
    </row>
    <row r="233" spans="17:21" ht="14.25" customHeight="1">
      <c r="Q233" s="24"/>
      <c r="R233" s="24"/>
      <c r="S233" s="24"/>
      <c r="T233" s="24"/>
      <c r="U233" s="24"/>
    </row>
    <row r="234" spans="17:21" ht="14.25" customHeight="1">
      <c r="Q234" s="24"/>
      <c r="R234" s="24"/>
      <c r="S234" s="24"/>
      <c r="T234" s="24"/>
      <c r="U234" s="24"/>
    </row>
    <row r="235" spans="17:21" ht="14.25" customHeight="1">
      <c r="Q235" s="24"/>
      <c r="R235" s="24"/>
      <c r="S235" s="24"/>
      <c r="T235" s="24"/>
      <c r="U235" s="24"/>
    </row>
    <row r="236" spans="17:21" ht="14.25" customHeight="1">
      <c r="Q236" s="24"/>
      <c r="R236" s="24"/>
      <c r="S236" s="24"/>
      <c r="T236" s="24"/>
      <c r="U236" s="24"/>
    </row>
    <row r="237" spans="17:21" ht="14.25" customHeight="1">
      <c r="Q237" s="24"/>
      <c r="R237" s="24"/>
      <c r="S237" s="24"/>
      <c r="T237" s="24"/>
      <c r="U237" s="24"/>
    </row>
    <row r="238" spans="17:21" ht="14.25" customHeight="1">
      <c r="Q238" s="24"/>
      <c r="R238" s="24"/>
      <c r="S238" s="24"/>
      <c r="T238" s="24"/>
      <c r="U238" s="24"/>
    </row>
    <row r="239" spans="17:21" ht="14.25" customHeight="1">
      <c r="Q239" s="24"/>
      <c r="R239" s="24"/>
      <c r="S239" s="24"/>
      <c r="T239" s="24"/>
      <c r="U239" s="24"/>
    </row>
    <row r="240" spans="17:21" ht="14.25" customHeight="1">
      <c r="Q240" s="24"/>
      <c r="R240" s="24"/>
      <c r="S240" s="24"/>
      <c r="T240" s="24"/>
      <c r="U240" s="24"/>
    </row>
    <row r="241" spans="17:21" ht="14.25" customHeight="1">
      <c r="Q241" s="24"/>
      <c r="R241" s="24"/>
      <c r="S241" s="24"/>
      <c r="T241" s="24"/>
      <c r="U241" s="24"/>
    </row>
    <row r="242" spans="17:21" ht="14.25" customHeight="1">
      <c r="Q242" s="24"/>
      <c r="R242" s="24"/>
      <c r="S242" s="24"/>
      <c r="T242" s="24"/>
      <c r="U242" s="24"/>
    </row>
    <row r="243" spans="17:21" ht="14.25" customHeight="1">
      <c r="Q243" s="24"/>
      <c r="R243" s="24"/>
      <c r="S243" s="24"/>
      <c r="T243" s="24"/>
      <c r="U243" s="24"/>
    </row>
    <row r="244" spans="17:21" ht="14.25" customHeight="1">
      <c r="Q244" s="24"/>
      <c r="R244" s="24"/>
      <c r="S244" s="24"/>
      <c r="T244" s="24"/>
      <c r="U244" s="24"/>
    </row>
    <row r="245" spans="17:21" ht="14.25" customHeight="1">
      <c r="Q245" s="24"/>
      <c r="R245" s="24"/>
      <c r="S245" s="24"/>
      <c r="T245" s="24"/>
      <c r="U245" s="24"/>
    </row>
    <row r="246" spans="17:21" ht="14.25" customHeight="1">
      <c r="Q246" s="24"/>
      <c r="R246" s="24"/>
      <c r="S246" s="24"/>
      <c r="T246" s="24"/>
      <c r="U246" s="24"/>
    </row>
    <row r="247" spans="17:21" ht="14.25" customHeight="1">
      <c r="Q247" s="24"/>
      <c r="R247" s="24"/>
      <c r="S247" s="24"/>
      <c r="T247" s="24"/>
      <c r="U247" s="24"/>
    </row>
    <row r="248" spans="17:21" ht="14.25" customHeight="1">
      <c r="Q248" s="24"/>
      <c r="R248" s="24"/>
      <c r="S248" s="24"/>
      <c r="T248" s="24"/>
      <c r="U248" s="24"/>
    </row>
    <row r="249" spans="17:21" ht="14.25" customHeight="1">
      <c r="Q249" s="24"/>
      <c r="R249" s="24"/>
      <c r="S249" s="24"/>
      <c r="T249" s="24"/>
      <c r="U249" s="24"/>
    </row>
    <row r="250" spans="17:21" ht="14.25" customHeight="1">
      <c r="Q250" s="24"/>
      <c r="R250" s="24"/>
      <c r="S250" s="24"/>
      <c r="T250" s="24"/>
      <c r="U250" s="24"/>
    </row>
    <row r="251" spans="17:21" ht="14.25" customHeight="1">
      <c r="Q251" s="24"/>
      <c r="R251" s="24"/>
      <c r="S251" s="24"/>
      <c r="T251" s="24"/>
      <c r="U251" s="24"/>
    </row>
    <row r="252" spans="17:21" ht="14.25" customHeight="1">
      <c r="Q252" s="24"/>
      <c r="R252" s="24"/>
      <c r="S252" s="24"/>
      <c r="T252" s="24"/>
      <c r="U252" s="24"/>
    </row>
    <row r="253" spans="17:21" ht="14.25" customHeight="1">
      <c r="Q253" s="24"/>
      <c r="R253" s="24"/>
      <c r="S253" s="24"/>
      <c r="T253" s="24"/>
      <c r="U253" s="24"/>
    </row>
    <row r="254" spans="17:21" ht="14.25" customHeight="1">
      <c r="Q254" s="24"/>
      <c r="R254" s="24"/>
      <c r="S254" s="24"/>
      <c r="T254" s="24"/>
      <c r="U254" s="24"/>
    </row>
    <row r="255" spans="17:21" ht="14.25" customHeight="1">
      <c r="Q255" s="24"/>
      <c r="R255" s="24"/>
      <c r="S255" s="24"/>
      <c r="T255" s="24"/>
      <c r="U255" s="24"/>
    </row>
    <row r="256" spans="17:21" ht="14.25" customHeight="1">
      <c r="Q256" s="24"/>
      <c r="R256" s="24"/>
      <c r="S256" s="24"/>
      <c r="T256" s="24"/>
      <c r="U256" s="24"/>
    </row>
    <row r="257" spans="17:21" ht="14.25" customHeight="1">
      <c r="Q257" s="24"/>
      <c r="R257" s="24"/>
      <c r="S257" s="24"/>
      <c r="T257" s="24"/>
      <c r="U257" s="24"/>
    </row>
    <row r="258" spans="17:21" ht="14.25" customHeight="1">
      <c r="Q258" s="24"/>
      <c r="R258" s="24"/>
      <c r="S258" s="24"/>
      <c r="T258" s="24"/>
      <c r="U258" s="24"/>
    </row>
    <row r="259" spans="17:21" ht="14.25" customHeight="1">
      <c r="Q259" s="24"/>
      <c r="R259" s="24"/>
      <c r="S259" s="24"/>
      <c r="T259" s="24"/>
      <c r="U259" s="24"/>
    </row>
    <row r="260" spans="17:21" ht="14.25" customHeight="1">
      <c r="Q260" s="24"/>
      <c r="R260" s="24"/>
      <c r="S260" s="24"/>
      <c r="T260" s="24"/>
      <c r="U260" s="24"/>
    </row>
    <row r="261" spans="17:21" ht="14.25" customHeight="1">
      <c r="Q261" s="24"/>
      <c r="R261" s="24"/>
      <c r="S261" s="24"/>
      <c r="T261" s="24"/>
      <c r="U261" s="24"/>
    </row>
    <row r="262" spans="17:21" ht="14.25" customHeight="1">
      <c r="Q262" s="24"/>
      <c r="R262" s="24"/>
      <c r="S262" s="24"/>
      <c r="T262" s="24"/>
      <c r="U262" s="24"/>
    </row>
    <row r="263" spans="17:21" ht="14.25" customHeight="1">
      <c r="Q263" s="24"/>
      <c r="R263" s="24"/>
      <c r="S263" s="24"/>
      <c r="T263" s="24"/>
      <c r="U263" s="24"/>
    </row>
    <row r="264" spans="17:21" ht="14.25" customHeight="1">
      <c r="Q264" s="24"/>
      <c r="R264" s="24"/>
      <c r="S264" s="24"/>
      <c r="T264" s="24"/>
      <c r="U264" s="24"/>
    </row>
    <row r="265" spans="17:21" ht="14.25" customHeight="1">
      <c r="Q265" s="24"/>
      <c r="R265" s="24"/>
      <c r="S265" s="24"/>
      <c r="T265" s="24"/>
      <c r="U265" s="24"/>
    </row>
    <row r="266" spans="17:21" ht="14.25" customHeight="1">
      <c r="Q266" s="24"/>
      <c r="R266" s="24"/>
      <c r="S266" s="24"/>
      <c r="T266" s="24"/>
      <c r="U266" s="24"/>
    </row>
    <row r="267" spans="17:21" ht="14.25" customHeight="1">
      <c r="Q267" s="24"/>
      <c r="R267" s="24"/>
      <c r="S267" s="24"/>
      <c r="T267" s="24"/>
      <c r="U267" s="24"/>
    </row>
    <row r="268" spans="17:21" ht="14.25" customHeight="1">
      <c r="Q268" s="24"/>
      <c r="R268" s="24"/>
      <c r="S268" s="24"/>
      <c r="T268" s="24"/>
      <c r="U268" s="24"/>
    </row>
    <row r="269" spans="17:21" ht="14.25" customHeight="1">
      <c r="Q269" s="24"/>
      <c r="R269" s="24"/>
      <c r="S269" s="24"/>
      <c r="T269" s="24"/>
      <c r="U269" s="24"/>
    </row>
    <row r="270" spans="17:21" ht="14.25" customHeight="1">
      <c r="Q270" s="24"/>
      <c r="R270" s="24"/>
      <c r="S270" s="24"/>
      <c r="T270" s="24"/>
      <c r="U270" s="24"/>
    </row>
    <row r="271" spans="17:21" ht="14.25" customHeight="1">
      <c r="Q271" s="24"/>
      <c r="R271" s="24"/>
      <c r="S271" s="24"/>
      <c r="T271" s="24"/>
      <c r="U271" s="24"/>
    </row>
    <row r="272" spans="17:21" ht="14.25" customHeight="1">
      <c r="Q272" s="24"/>
      <c r="R272" s="24"/>
      <c r="S272" s="24"/>
      <c r="T272" s="24"/>
      <c r="U272" s="24"/>
    </row>
    <row r="273" spans="17:21" ht="14.25" customHeight="1">
      <c r="Q273" s="24"/>
      <c r="R273" s="24"/>
      <c r="S273" s="24"/>
      <c r="T273" s="24"/>
      <c r="U273" s="24"/>
    </row>
    <row r="274" spans="17:21" ht="14.25" customHeight="1">
      <c r="Q274" s="24"/>
      <c r="R274" s="24"/>
      <c r="S274" s="24"/>
      <c r="T274" s="24"/>
      <c r="U274" s="24"/>
    </row>
    <row r="275" spans="17:21" ht="14.25" customHeight="1">
      <c r="Q275" s="24"/>
      <c r="R275" s="24"/>
      <c r="S275" s="24"/>
      <c r="T275" s="24"/>
      <c r="U275" s="24"/>
    </row>
    <row r="276" spans="17:21" ht="14.25" customHeight="1">
      <c r="Q276" s="24"/>
      <c r="R276" s="24"/>
      <c r="S276" s="24"/>
      <c r="T276" s="24"/>
      <c r="U276" s="24"/>
    </row>
    <row r="277" spans="17:21" ht="14.25" customHeight="1">
      <c r="Q277" s="24"/>
      <c r="R277" s="24"/>
      <c r="S277" s="24"/>
      <c r="T277" s="24"/>
      <c r="U277" s="24"/>
    </row>
    <row r="278" spans="17:21" ht="14.25" customHeight="1">
      <c r="Q278" s="24"/>
      <c r="R278" s="24"/>
      <c r="S278" s="24"/>
      <c r="T278" s="24"/>
      <c r="U278" s="24"/>
    </row>
    <row r="279" spans="17:21" ht="14.25" customHeight="1">
      <c r="Q279" s="24"/>
      <c r="R279" s="24"/>
      <c r="S279" s="24"/>
      <c r="T279" s="24"/>
      <c r="U279" s="24"/>
    </row>
    <row r="280" spans="17:21" ht="14.25" customHeight="1">
      <c r="Q280" s="24"/>
      <c r="R280" s="24"/>
      <c r="S280" s="24"/>
      <c r="T280" s="24"/>
      <c r="U280" s="24"/>
    </row>
    <row r="281" spans="17:21" ht="14.25" customHeight="1">
      <c r="Q281" s="24"/>
      <c r="R281" s="24"/>
      <c r="S281" s="24"/>
      <c r="T281" s="24"/>
      <c r="U281" s="24"/>
    </row>
    <row r="282" spans="17:21" ht="14.25" customHeight="1">
      <c r="Q282" s="24"/>
      <c r="R282" s="24"/>
      <c r="S282" s="24"/>
      <c r="T282" s="24"/>
      <c r="U282" s="24"/>
    </row>
    <row r="283" spans="17:21" ht="14.25" customHeight="1">
      <c r="Q283" s="24"/>
      <c r="R283" s="24"/>
      <c r="S283" s="24"/>
      <c r="T283" s="24"/>
      <c r="U283" s="24"/>
    </row>
    <row r="284" spans="17:21" ht="14.25" customHeight="1">
      <c r="Q284" s="24"/>
      <c r="R284" s="24"/>
      <c r="S284" s="24"/>
      <c r="T284" s="24"/>
      <c r="U284" s="24"/>
    </row>
    <row r="285" spans="17:21" ht="14.25" customHeight="1">
      <c r="Q285" s="24"/>
      <c r="R285" s="24"/>
      <c r="S285" s="24"/>
      <c r="T285" s="24"/>
      <c r="U285" s="24"/>
    </row>
    <row r="286" spans="17:21" ht="14.25" customHeight="1">
      <c r="Q286" s="24"/>
      <c r="R286" s="24"/>
      <c r="S286" s="24"/>
      <c r="T286" s="24"/>
      <c r="U286" s="24"/>
    </row>
    <row r="287" spans="17:21" ht="14.25" customHeight="1">
      <c r="Q287" s="24"/>
      <c r="R287" s="24"/>
      <c r="S287" s="24"/>
      <c r="T287" s="24"/>
      <c r="U287" s="24"/>
    </row>
    <row r="288" spans="17:21" ht="14.25" customHeight="1">
      <c r="Q288" s="24"/>
      <c r="R288" s="24"/>
      <c r="S288" s="24"/>
      <c r="T288" s="24"/>
      <c r="U288" s="24"/>
    </row>
    <row r="289" spans="17:21" ht="14.25" customHeight="1">
      <c r="Q289" s="24"/>
      <c r="R289" s="24"/>
      <c r="S289" s="24"/>
      <c r="T289" s="24"/>
      <c r="U289" s="24"/>
    </row>
    <row r="290" spans="17:21" ht="14.25" customHeight="1">
      <c r="Q290" s="24"/>
      <c r="R290" s="24"/>
      <c r="S290" s="24"/>
      <c r="T290" s="24"/>
      <c r="U290" s="24"/>
    </row>
    <row r="291" spans="17:21" ht="14.25" customHeight="1">
      <c r="Q291" s="24"/>
      <c r="R291" s="24"/>
      <c r="S291" s="24"/>
      <c r="T291" s="24"/>
      <c r="U291" s="24"/>
    </row>
    <row r="292" spans="17:21" ht="14.25" customHeight="1">
      <c r="Q292" s="24"/>
      <c r="R292" s="24"/>
      <c r="S292" s="24"/>
      <c r="T292" s="24"/>
      <c r="U292" s="24"/>
    </row>
    <row r="293" spans="17:21" ht="14.25" customHeight="1">
      <c r="Q293" s="24"/>
      <c r="R293" s="24"/>
      <c r="S293" s="24"/>
      <c r="T293" s="24"/>
      <c r="U293" s="24"/>
    </row>
    <row r="294" spans="17:21" ht="14.25" customHeight="1">
      <c r="Q294" s="24"/>
      <c r="R294" s="24"/>
      <c r="S294" s="24"/>
      <c r="T294" s="24"/>
      <c r="U294" s="24"/>
    </row>
    <row r="295" spans="17:21" ht="14.25" customHeight="1">
      <c r="Q295" s="24"/>
      <c r="R295" s="24"/>
      <c r="S295" s="24"/>
      <c r="T295" s="24"/>
      <c r="U295" s="24"/>
    </row>
    <row r="296" spans="17:21" ht="14.25" customHeight="1">
      <c r="Q296" s="24"/>
      <c r="R296" s="24"/>
      <c r="S296" s="24"/>
      <c r="T296" s="24"/>
      <c r="U296" s="24"/>
    </row>
    <row r="297" spans="17:21" ht="14.25" customHeight="1">
      <c r="Q297" s="24"/>
      <c r="R297" s="24"/>
      <c r="S297" s="24"/>
      <c r="T297" s="24"/>
      <c r="U297" s="24"/>
    </row>
    <row r="298" spans="17:21" ht="14.25" customHeight="1">
      <c r="Q298" s="24"/>
      <c r="R298" s="24"/>
      <c r="S298" s="24"/>
      <c r="T298" s="24"/>
      <c r="U298" s="24"/>
    </row>
    <row r="299" spans="17:21" ht="14.25" customHeight="1">
      <c r="Q299" s="24"/>
      <c r="R299" s="24"/>
      <c r="S299" s="24"/>
      <c r="T299" s="24"/>
      <c r="U299" s="24"/>
    </row>
    <row r="300" spans="17:21" ht="14.25" customHeight="1">
      <c r="Q300" s="24"/>
      <c r="R300" s="24"/>
      <c r="S300" s="24"/>
      <c r="T300" s="24"/>
      <c r="U300" s="24"/>
    </row>
    <row r="301" spans="17:21" ht="14.25" customHeight="1">
      <c r="Q301" s="24"/>
      <c r="R301" s="24"/>
      <c r="S301" s="24"/>
      <c r="T301" s="24"/>
      <c r="U301" s="24"/>
    </row>
    <row r="302" spans="17:21" ht="14.25" customHeight="1">
      <c r="Q302" s="24"/>
      <c r="R302" s="24"/>
      <c r="S302" s="24"/>
      <c r="T302" s="24"/>
      <c r="U302" s="24"/>
    </row>
    <row r="303" spans="17:21" ht="14.25" customHeight="1">
      <c r="Q303" s="24"/>
      <c r="R303" s="24"/>
      <c r="S303" s="24"/>
      <c r="T303" s="24"/>
      <c r="U303" s="24"/>
    </row>
    <row r="304" spans="17:21" ht="14.25" customHeight="1">
      <c r="Q304" s="24"/>
      <c r="R304" s="24"/>
      <c r="S304" s="24"/>
      <c r="T304" s="24"/>
      <c r="U304" s="24"/>
    </row>
    <row r="305" spans="17:21" ht="14.25" customHeight="1">
      <c r="Q305" s="24"/>
      <c r="R305" s="24"/>
      <c r="S305" s="24"/>
      <c r="T305" s="24"/>
      <c r="U305" s="24"/>
    </row>
    <row r="306" spans="17:21" ht="14.25" customHeight="1">
      <c r="Q306" s="24"/>
      <c r="R306" s="24"/>
      <c r="S306" s="24"/>
      <c r="T306" s="24"/>
      <c r="U306" s="24"/>
    </row>
    <row r="307" spans="17:21" ht="14.25" customHeight="1">
      <c r="Q307" s="24"/>
      <c r="R307" s="24"/>
      <c r="S307" s="24"/>
      <c r="T307" s="24"/>
      <c r="U307" s="24"/>
    </row>
    <row r="308" spans="17:21" ht="14.25" customHeight="1">
      <c r="Q308" s="24"/>
      <c r="R308" s="24"/>
      <c r="S308" s="24"/>
      <c r="T308" s="24"/>
      <c r="U308" s="24"/>
    </row>
    <row r="309" spans="17:21" ht="14.25" customHeight="1">
      <c r="Q309" s="24"/>
      <c r="R309" s="24"/>
      <c r="S309" s="24"/>
      <c r="T309" s="24"/>
      <c r="U309" s="24"/>
    </row>
    <row r="310" spans="17:21" ht="14.25" customHeight="1">
      <c r="Q310" s="24"/>
      <c r="R310" s="24"/>
      <c r="S310" s="24"/>
      <c r="T310" s="24"/>
      <c r="U310" s="24"/>
    </row>
    <row r="311" spans="17:21" ht="14.25" customHeight="1">
      <c r="Q311" s="24"/>
      <c r="R311" s="24"/>
      <c r="S311" s="24"/>
      <c r="T311" s="24"/>
      <c r="U311" s="24"/>
    </row>
    <row r="312" spans="17:21" ht="14.25" customHeight="1">
      <c r="Q312" s="24"/>
      <c r="R312" s="24"/>
      <c r="S312" s="24"/>
      <c r="T312" s="24"/>
      <c r="U312" s="24"/>
    </row>
    <row r="313" spans="17:21" ht="14.25" customHeight="1">
      <c r="Q313" s="24"/>
      <c r="R313" s="24"/>
      <c r="S313" s="24"/>
      <c r="T313" s="24"/>
      <c r="U313" s="24"/>
    </row>
    <row r="314" spans="17:21" ht="14.25" customHeight="1">
      <c r="Q314" s="24"/>
      <c r="R314" s="24"/>
      <c r="S314" s="24"/>
      <c r="T314" s="24"/>
      <c r="U314" s="24"/>
    </row>
    <row r="315" spans="17:21" ht="14.25" customHeight="1">
      <c r="Q315" s="24"/>
      <c r="R315" s="24"/>
      <c r="S315" s="24"/>
      <c r="T315" s="24"/>
      <c r="U315" s="24"/>
    </row>
    <row r="316" spans="17:21" ht="14.25" customHeight="1">
      <c r="Q316" s="24"/>
      <c r="R316" s="24"/>
      <c r="S316" s="24"/>
      <c r="T316" s="24"/>
      <c r="U316" s="24"/>
    </row>
    <row r="317" spans="17:21" ht="14.25" customHeight="1">
      <c r="Q317" s="24"/>
      <c r="R317" s="24"/>
      <c r="S317" s="24"/>
      <c r="T317" s="24"/>
      <c r="U317" s="24"/>
    </row>
    <row r="318" spans="17:21" ht="14.25" customHeight="1">
      <c r="Q318" s="24"/>
      <c r="R318" s="24"/>
      <c r="S318" s="24"/>
      <c r="T318" s="24"/>
      <c r="U318" s="24"/>
    </row>
    <row r="319" spans="17:21" ht="14.25" customHeight="1">
      <c r="Q319" s="24"/>
      <c r="R319" s="24"/>
      <c r="S319" s="24"/>
      <c r="T319" s="24"/>
      <c r="U319" s="24"/>
    </row>
    <row r="320" spans="17:21" ht="14.25" customHeight="1">
      <c r="Q320" s="24"/>
      <c r="R320" s="24"/>
      <c r="S320" s="24"/>
      <c r="T320" s="24"/>
      <c r="U320" s="24"/>
    </row>
    <row r="321" spans="17:21" ht="14.25" customHeight="1">
      <c r="Q321" s="24"/>
      <c r="R321" s="24"/>
      <c r="S321" s="24"/>
      <c r="T321" s="24"/>
      <c r="U321" s="24"/>
    </row>
    <row r="322" spans="17:21" ht="14.25" customHeight="1">
      <c r="Q322" s="24"/>
      <c r="R322" s="24"/>
      <c r="S322" s="24"/>
      <c r="T322" s="24"/>
      <c r="U322" s="24"/>
    </row>
    <row r="323" spans="17:21" ht="14.25" customHeight="1">
      <c r="Q323" s="24"/>
      <c r="R323" s="24"/>
      <c r="S323" s="24"/>
      <c r="T323" s="24"/>
      <c r="U323" s="24"/>
    </row>
    <row r="324" spans="17:21" ht="14.25" customHeight="1">
      <c r="Q324" s="24"/>
      <c r="R324" s="24"/>
      <c r="S324" s="24"/>
      <c r="T324" s="24"/>
      <c r="U324" s="24"/>
    </row>
    <row r="325" spans="17:21" ht="14.25" customHeight="1">
      <c r="Q325" s="24"/>
      <c r="R325" s="24"/>
      <c r="S325" s="24"/>
      <c r="T325" s="24"/>
      <c r="U325" s="24"/>
    </row>
    <row r="326" spans="17:21" ht="14.25" customHeight="1">
      <c r="Q326" s="24"/>
      <c r="R326" s="24"/>
      <c r="S326" s="24"/>
      <c r="T326" s="24"/>
      <c r="U326" s="24"/>
    </row>
    <row r="327" spans="17:21" ht="14.25" customHeight="1">
      <c r="Q327" s="24"/>
      <c r="R327" s="24"/>
      <c r="S327" s="24"/>
      <c r="T327" s="24"/>
      <c r="U327" s="24"/>
    </row>
    <row r="328" spans="17:21" ht="14.25" customHeight="1">
      <c r="Q328" s="24"/>
      <c r="R328" s="24"/>
      <c r="S328" s="24"/>
      <c r="T328" s="24"/>
      <c r="U328" s="24"/>
    </row>
    <row r="329" spans="17:21" ht="14.25" customHeight="1">
      <c r="Q329" s="24"/>
      <c r="R329" s="24"/>
      <c r="S329" s="24"/>
      <c r="T329" s="24"/>
      <c r="U329" s="24"/>
    </row>
    <row r="330" spans="17:21" ht="14.25" customHeight="1">
      <c r="Q330" s="24"/>
      <c r="R330" s="24"/>
      <c r="S330" s="24"/>
      <c r="T330" s="24"/>
      <c r="U330" s="24"/>
    </row>
    <row r="331" spans="17:21" ht="14.25" customHeight="1">
      <c r="Q331" s="24"/>
      <c r="R331" s="24"/>
      <c r="S331" s="24"/>
      <c r="T331" s="24"/>
      <c r="U331" s="24"/>
    </row>
    <row r="332" spans="17:21" ht="14.25" customHeight="1">
      <c r="Q332" s="24"/>
      <c r="R332" s="24"/>
      <c r="S332" s="24"/>
      <c r="T332" s="24"/>
      <c r="U332" s="24"/>
    </row>
    <row r="333" spans="17:21" ht="14.25" customHeight="1">
      <c r="Q333" s="24"/>
      <c r="R333" s="24"/>
      <c r="S333" s="24"/>
      <c r="T333" s="24"/>
      <c r="U333" s="24"/>
    </row>
    <row r="334" spans="17:21" ht="14.25" customHeight="1">
      <c r="Q334" s="24"/>
      <c r="R334" s="24"/>
      <c r="S334" s="24"/>
      <c r="T334" s="24"/>
      <c r="U334" s="24"/>
    </row>
    <row r="335" spans="17:21" ht="14.25" customHeight="1">
      <c r="Q335" s="24"/>
      <c r="R335" s="24"/>
      <c r="S335" s="24"/>
      <c r="T335" s="24"/>
      <c r="U335" s="24"/>
    </row>
    <row r="336" spans="17:21" ht="14.25" customHeight="1">
      <c r="Q336" s="24"/>
      <c r="R336" s="24"/>
      <c r="S336" s="24"/>
      <c r="T336" s="24"/>
      <c r="U336" s="24"/>
    </row>
    <row r="337" spans="17:21" ht="14.25" customHeight="1">
      <c r="Q337" s="24"/>
      <c r="R337" s="24"/>
      <c r="S337" s="24"/>
      <c r="T337" s="24"/>
      <c r="U337" s="24"/>
    </row>
    <row r="338" spans="17:21" ht="14.25" customHeight="1">
      <c r="Q338" s="24"/>
      <c r="R338" s="24"/>
      <c r="S338" s="24"/>
      <c r="T338" s="24"/>
      <c r="U338" s="24"/>
    </row>
    <row r="339" spans="17:21" ht="14.25" customHeight="1">
      <c r="Q339" s="24"/>
      <c r="R339" s="24"/>
      <c r="S339" s="24"/>
      <c r="T339" s="24"/>
      <c r="U339" s="24"/>
    </row>
    <row r="340" spans="17:21" ht="14.25" customHeight="1">
      <c r="Q340" s="24"/>
      <c r="R340" s="24"/>
      <c r="S340" s="24"/>
      <c r="T340" s="24"/>
      <c r="U340" s="24"/>
    </row>
    <row r="341" spans="17:21" ht="14.25" customHeight="1">
      <c r="Q341" s="24"/>
      <c r="R341" s="24"/>
      <c r="S341" s="24"/>
      <c r="T341" s="24"/>
      <c r="U341" s="24"/>
    </row>
    <row r="342" spans="17:21" ht="14.25" customHeight="1">
      <c r="Q342" s="24"/>
      <c r="R342" s="24"/>
      <c r="S342" s="24"/>
      <c r="T342" s="24"/>
      <c r="U342" s="24"/>
    </row>
    <row r="343" spans="17:21" ht="14.25" customHeight="1">
      <c r="Q343" s="24"/>
      <c r="R343" s="24"/>
      <c r="S343" s="24"/>
      <c r="T343" s="24"/>
      <c r="U343" s="24"/>
    </row>
    <row r="344" spans="17:21" ht="14.25" customHeight="1">
      <c r="Q344" s="24"/>
      <c r="R344" s="24"/>
      <c r="S344" s="24"/>
      <c r="T344" s="24"/>
      <c r="U344" s="24"/>
    </row>
    <row r="345" spans="17:21" ht="14.25" customHeight="1">
      <c r="Q345" s="24"/>
      <c r="R345" s="24"/>
      <c r="S345" s="24"/>
      <c r="T345" s="24"/>
      <c r="U345" s="24"/>
    </row>
    <row r="346" spans="17:21" ht="14.25" customHeight="1">
      <c r="Q346" s="24"/>
      <c r="R346" s="24"/>
      <c r="S346" s="24"/>
      <c r="T346" s="24"/>
      <c r="U346" s="24"/>
    </row>
    <row r="347" spans="17:21" ht="14.25" customHeight="1">
      <c r="Q347" s="24"/>
      <c r="R347" s="24"/>
      <c r="S347" s="24"/>
      <c r="T347" s="24"/>
      <c r="U347" s="24"/>
    </row>
    <row r="348" spans="17:21" ht="14.25" customHeight="1">
      <c r="Q348" s="24"/>
      <c r="R348" s="24"/>
      <c r="S348" s="24"/>
      <c r="T348" s="24"/>
      <c r="U348" s="24"/>
    </row>
    <row r="349" spans="17:21" ht="14.25" customHeight="1">
      <c r="Q349" s="24"/>
      <c r="R349" s="24"/>
      <c r="S349" s="24"/>
      <c r="T349" s="24"/>
      <c r="U349" s="24"/>
    </row>
    <row r="350" spans="17:21" ht="14.25" customHeight="1">
      <c r="Q350" s="24"/>
      <c r="R350" s="24"/>
      <c r="S350" s="24"/>
      <c r="T350" s="24"/>
      <c r="U350" s="24"/>
    </row>
    <row r="351" spans="17:21" ht="14.25" customHeight="1">
      <c r="Q351" s="24"/>
      <c r="R351" s="24"/>
      <c r="S351" s="24"/>
      <c r="T351" s="24"/>
      <c r="U351" s="24"/>
    </row>
    <row r="352" spans="17:21" ht="14.25" customHeight="1">
      <c r="Q352" s="24"/>
      <c r="R352" s="24"/>
      <c r="S352" s="24"/>
      <c r="T352" s="24"/>
      <c r="U352" s="24"/>
    </row>
    <row r="353" spans="17:21" ht="14.25" customHeight="1">
      <c r="Q353" s="24"/>
      <c r="R353" s="24"/>
      <c r="S353" s="24"/>
      <c r="T353" s="24"/>
      <c r="U353" s="24"/>
    </row>
    <row r="354" spans="17:21" ht="14.25" customHeight="1">
      <c r="Q354" s="24"/>
      <c r="R354" s="24"/>
      <c r="S354" s="24"/>
      <c r="T354" s="24"/>
      <c r="U354" s="24"/>
    </row>
    <row r="355" spans="17:21" ht="14.25" customHeight="1">
      <c r="Q355" s="24"/>
      <c r="R355" s="24"/>
      <c r="S355" s="24"/>
      <c r="T355" s="24"/>
      <c r="U355" s="24"/>
    </row>
    <row r="356" spans="17:21" ht="14.25" customHeight="1">
      <c r="Q356" s="24"/>
      <c r="R356" s="24"/>
      <c r="S356" s="24"/>
      <c r="T356" s="24"/>
      <c r="U356" s="24"/>
    </row>
    <row r="357" spans="17:21" ht="14.25" customHeight="1">
      <c r="Q357" s="24"/>
      <c r="R357" s="24"/>
      <c r="S357" s="24"/>
      <c r="T357" s="24"/>
      <c r="U357" s="24"/>
    </row>
    <row r="358" spans="17:21" ht="14.25" customHeight="1">
      <c r="Q358" s="24"/>
      <c r="R358" s="24"/>
      <c r="S358" s="24"/>
      <c r="T358" s="24"/>
      <c r="U358" s="24"/>
    </row>
    <row r="359" spans="17:21" ht="14.25" customHeight="1">
      <c r="Q359" s="24"/>
      <c r="R359" s="24"/>
      <c r="S359" s="24"/>
      <c r="T359" s="24"/>
      <c r="U359" s="24"/>
    </row>
    <row r="360" spans="17:21" ht="14.25" customHeight="1">
      <c r="Q360" s="24"/>
      <c r="R360" s="24"/>
      <c r="S360" s="24"/>
      <c r="T360" s="24"/>
      <c r="U360" s="24"/>
    </row>
    <row r="361" spans="17:21" ht="14.25" customHeight="1">
      <c r="Q361" s="24"/>
      <c r="R361" s="24"/>
      <c r="S361" s="24"/>
      <c r="T361" s="24"/>
      <c r="U361" s="24"/>
    </row>
    <row r="362" spans="17:21" ht="14.25" customHeight="1">
      <c r="Q362" s="24"/>
      <c r="R362" s="24"/>
      <c r="S362" s="24"/>
      <c r="T362" s="24"/>
      <c r="U362" s="24"/>
    </row>
    <row r="363" spans="17:21" ht="14.25" customHeight="1">
      <c r="Q363" s="24"/>
      <c r="R363" s="24"/>
      <c r="S363" s="24"/>
      <c r="T363" s="24"/>
      <c r="U363" s="24"/>
    </row>
    <row r="364" spans="17:21" ht="14.25" customHeight="1">
      <c r="Q364" s="24"/>
      <c r="R364" s="24"/>
      <c r="S364" s="24"/>
      <c r="T364" s="24"/>
      <c r="U364" s="24"/>
    </row>
    <row r="365" spans="17:21" ht="14.25" customHeight="1">
      <c r="Q365" s="24"/>
      <c r="R365" s="24"/>
      <c r="S365" s="24"/>
      <c r="T365" s="24"/>
      <c r="U365" s="24"/>
    </row>
    <row r="366" spans="17:21" ht="14.25" customHeight="1">
      <c r="Q366" s="24"/>
      <c r="R366" s="24"/>
      <c r="S366" s="24"/>
      <c r="T366" s="24"/>
      <c r="U366" s="24"/>
    </row>
    <row r="367" spans="17:21" ht="14.25" customHeight="1">
      <c r="Q367" s="24"/>
      <c r="R367" s="24"/>
      <c r="S367" s="24"/>
      <c r="T367" s="24"/>
      <c r="U367" s="24"/>
    </row>
    <row r="368" spans="17:21" ht="14.25" customHeight="1">
      <c r="Q368" s="24"/>
      <c r="R368" s="24"/>
      <c r="S368" s="24"/>
      <c r="T368" s="24"/>
      <c r="U368" s="24"/>
    </row>
    <row r="369" spans="17:21" ht="14.25" customHeight="1">
      <c r="Q369" s="24"/>
      <c r="R369" s="24"/>
      <c r="S369" s="24"/>
      <c r="T369" s="24"/>
      <c r="U369" s="24"/>
    </row>
    <row r="370" spans="17:21" ht="14.25" customHeight="1">
      <c r="Q370" s="24"/>
      <c r="R370" s="24"/>
      <c r="S370" s="24"/>
      <c r="T370" s="24"/>
      <c r="U370" s="24"/>
    </row>
    <row r="371" spans="17:21" ht="14.25" customHeight="1">
      <c r="Q371" s="24"/>
      <c r="R371" s="24"/>
      <c r="S371" s="24"/>
      <c r="T371" s="24"/>
      <c r="U371" s="24"/>
    </row>
    <row r="372" spans="17:21" ht="14.25" customHeight="1">
      <c r="Q372" s="24"/>
      <c r="R372" s="24"/>
      <c r="S372" s="24"/>
      <c r="T372" s="24"/>
      <c r="U372" s="24"/>
    </row>
    <row r="373" spans="17:21" ht="14.25" customHeight="1">
      <c r="Q373" s="24"/>
      <c r="R373" s="24"/>
      <c r="S373" s="24"/>
      <c r="T373" s="24"/>
      <c r="U373" s="24"/>
    </row>
    <row r="374" spans="17:21" ht="14.25" customHeight="1">
      <c r="Q374" s="24"/>
      <c r="R374" s="24"/>
      <c r="S374" s="24"/>
      <c r="T374" s="24"/>
      <c r="U374" s="24"/>
    </row>
    <row r="375" spans="17:21" ht="14.25" customHeight="1">
      <c r="Q375" s="24"/>
      <c r="R375" s="24"/>
      <c r="S375" s="24"/>
      <c r="T375" s="24"/>
      <c r="U375" s="24"/>
    </row>
    <row r="376" spans="17:21" ht="14.25" customHeight="1">
      <c r="Q376" s="24"/>
      <c r="R376" s="24"/>
      <c r="S376" s="24"/>
      <c r="T376" s="24"/>
      <c r="U376" s="24"/>
    </row>
    <row r="377" spans="17:21" ht="14.25" customHeight="1">
      <c r="Q377" s="24"/>
      <c r="R377" s="24"/>
      <c r="S377" s="24"/>
      <c r="T377" s="24"/>
      <c r="U377" s="24"/>
    </row>
    <row r="378" spans="17:21" ht="14.25" customHeight="1">
      <c r="Q378" s="24"/>
      <c r="R378" s="24"/>
      <c r="S378" s="24"/>
      <c r="T378" s="24"/>
      <c r="U378" s="24"/>
    </row>
    <row r="379" spans="17:21" ht="14.25" customHeight="1">
      <c r="Q379" s="24"/>
      <c r="R379" s="24"/>
      <c r="S379" s="24"/>
      <c r="T379" s="24"/>
      <c r="U379" s="24"/>
    </row>
    <row r="380" spans="17:21" ht="14.25" customHeight="1">
      <c r="Q380" s="24"/>
      <c r="R380" s="24"/>
      <c r="S380" s="24"/>
      <c r="T380" s="24"/>
      <c r="U380" s="24"/>
    </row>
    <row r="381" spans="17:21" ht="14.25" customHeight="1">
      <c r="Q381" s="24"/>
      <c r="R381" s="24"/>
      <c r="S381" s="24"/>
      <c r="T381" s="24"/>
      <c r="U381" s="24"/>
    </row>
    <row r="382" spans="17:21" ht="14.25" customHeight="1">
      <c r="Q382" s="24"/>
      <c r="R382" s="24"/>
      <c r="S382" s="24"/>
      <c r="T382" s="24"/>
      <c r="U382" s="24"/>
    </row>
    <row r="383" spans="17:21" ht="14.25" customHeight="1">
      <c r="Q383" s="24"/>
      <c r="R383" s="24"/>
      <c r="S383" s="24"/>
      <c r="T383" s="24"/>
      <c r="U383" s="24"/>
    </row>
    <row r="384" spans="17:21" ht="14.25" customHeight="1">
      <c r="Q384" s="24"/>
      <c r="R384" s="24"/>
      <c r="S384" s="24"/>
      <c r="T384" s="24"/>
      <c r="U384" s="24"/>
    </row>
    <row r="385" spans="17:21" ht="14.25" customHeight="1">
      <c r="Q385" s="24"/>
      <c r="R385" s="24"/>
      <c r="S385" s="24"/>
      <c r="T385" s="24"/>
      <c r="U385" s="24"/>
    </row>
    <row r="386" spans="17:21" ht="14.25" customHeight="1">
      <c r="Q386" s="24"/>
      <c r="R386" s="24"/>
      <c r="S386" s="24"/>
      <c r="T386" s="24"/>
      <c r="U386" s="24"/>
    </row>
    <row r="387" spans="17:21" ht="14.25" customHeight="1">
      <c r="Q387" s="24"/>
      <c r="R387" s="24"/>
      <c r="S387" s="24"/>
      <c r="T387" s="24"/>
      <c r="U387" s="24"/>
    </row>
    <row r="388" spans="17:21" ht="14.25" customHeight="1">
      <c r="Q388" s="24"/>
      <c r="R388" s="24"/>
      <c r="S388" s="24"/>
      <c r="T388" s="24"/>
      <c r="U388" s="24"/>
    </row>
    <row r="389" spans="17:21" ht="14.25" customHeight="1">
      <c r="Q389" s="24"/>
      <c r="R389" s="24"/>
      <c r="S389" s="24"/>
      <c r="T389" s="24"/>
      <c r="U389" s="24"/>
    </row>
    <row r="390" spans="17:21" ht="14.25" customHeight="1">
      <c r="Q390" s="24"/>
      <c r="R390" s="24"/>
      <c r="S390" s="24"/>
      <c r="T390" s="24"/>
      <c r="U390" s="24"/>
    </row>
    <row r="391" spans="17:21" ht="14.25" customHeight="1">
      <c r="Q391" s="24"/>
      <c r="R391" s="24"/>
      <c r="S391" s="24"/>
      <c r="T391" s="24"/>
      <c r="U391" s="24"/>
    </row>
    <row r="392" spans="17:21" ht="14.25" customHeight="1">
      <c r="Q392" s="24"/>
      <c r="R392" s="24"/>
      <c r="S392" s="24"/>
      <c r="T392" s="24"/>
      <c r="U392" s="24"/>
    </row>
    <row r="393" spans="17:21" ht="14.25" customHeight="1">
      <c r="Q393" s="24"/>
      <c r="R393" s="24"/>
      <c r="S393" s="24"/>
      <c r="T393" s="24"/>
      <c r="U393" s="24"/>
    </row>
    <row r="394" spans="17:21" ht="14.25" customHeight="1">
      <c r="Q394" s="24"/>
      <c r="R394" s="24"/>
      <c r="S394" s="24"/>
      <c r="T394" s="24"/>
      <c r="U394" s="24"/>
    </row>
    <row r="395" spans="17:21" ht="14.25" customHeight="1">
      <c r="Q395" s="24"/>
      <c r="R395" s="24"/>
      <c r="S395" s="24"/>
      <c r="T395" s="24"/>
      <c r="U395" s="24"/>
    </row>
    <row r="396" spans="17:21" ht="14.25" customHeight="1">
      <c r="Q396" s="24"/>
      <c r="R396" s="24"/>
      <c r="S396" s="24"/>
      <c r="T396" s="24"/>
      <c r="U396" s="24"/>
    </row>
    <row r="397" spans="17:21" ht="14.25" customHeight="1">
      <c r="Q397" s="24"/>
      <c r="R397" s="24"/>
      <c r="S397" s="24"/>
      <c r="T397" s="24"/>
      <c r="U397" s="24"/>
    </row>
    <row r="398" spans="17:21" ht="14.25" customHeight="1">
      <c r="Q398" s="24"/>
      <c r="R398" s="24"/>
      <c r="S398" s="24"/>
      <c r="T398" s="24"/>
      <c r="U398" s="24"/>
    </row>
    <row r="399" spans="17:21" ht="14.25" customHeight="1">
      <c r="Q399" s="24"/>
      <c r="R399" s="24"/>
      <c r="S399" s="24"/>
      <c r="T399" s="24"/>
      <c r="U399" s="24"/>
    </row>
    <row r="400" spans="17:21" ht="14.25" customHeight="1">
      <c r="Q400" s="24"/>
      <c r="R400" s="24"/>
      <c r="S400" s="24"/>
      <c r="T400" s="24"/>
      <c r="U400" s="24"/>
    </row>
    <row r="401" spans="17:21" ht="14.25" customHeight="1">
      <c r="Q401" s="24"/>
      <c r="R401" s="24"/>
      <c r="S401" s="24"/>
      <c r="T401" s="24"/>
      <c r="U401" s="24"/>
    </row>
    <row r="402" spans="17:21" ht="14.25" customHeight="1">
      <c r="Q402" s="24"/>
      <c r="R402" s="24"/>
      <c r="S402" s="24"/>
      <c r="T402" s="24"/>
      <c r="U402" s="24"/>
    </row>
    <row r="403" spans="17:21" ht="14.25" customHeight="1">
      <c r="Q403" s="24"/>
      <c r="R403" s="24"/>
      <c r="S403" s="24"/>
      <c r="T403" s="24"/>
      <c r="U403" s="24"/>
    </row>
    <row r="404" spans="17:21" ht="14.25" customHeight="1">
      <c r="Q404" s="24"/>
      <c r="R404" s="24"/>
      <c r="S404" s="24"/>
      <c r="T404" s="24"/>
      <c r="U404" s="24"/>
    </row>
    <row r="405" spans="17:21" ht="14.25" customHeight="1">
      <c r="Q405" s="24"/>
      <c r="R405" s="24"/>
      <c r="S405" s="24"/>
      <c r="T405" s="24"/>
      <c r="U405" s="24"/>
    </row>
    <row r="406" spans="17:21" ht="14.25" customHeight="1">
      <c r="Q406" s="24"/>
      <c r="R406" s="24"/>
      <c r="S406" s="24"/>
      <c r="T406" s="24"/>
      <c r="U406" s="24"/>
    </row>
    <row r="407" spans="17:21" ht="14.25" customHeight="1">
      <c r="Q407" s="24"/>
      <c r="R407" s="24"/>
      <c r="S407" s="24"/>
      <c r="T407" s="24"/>
      <c r="U407" s="24"/>
    </row>
    <row r="408" spans="17:21" ht="14.25" customHeight="1">
      <c r="Q408" s="24"/>
      <c r="R408" s="24"/>
      <c r="S408" s="24"/>
      <c r="T408" s="24"/>
      <c r="U408" s="24"/>
    </row>
    <row r="409" spans="17:21" ht="14.25" customHeight="1">
      <c r="Q409" s="24"/>
      <c r="R409" s="24"/>
      <c r="S409" s="24"/>
      <c r="T409" s="24"/>
      <c r="U409" s="24"/>
    </row>
    <row r="410" spans="17:21" ht="14.25" customHeight="1">
      <c r="Q410" s="24"/>
      <c r="R410" s="24"/>
      <c r="S410" s="24"/>
      <c r="T410" s="24"/>
      <c r="U410" s="24"/>
    </row>
    <row r="411" spans="17:21" ht="14.25" customHeight="1">
      <c r="Q411" s="24"/>
      <c r="R411" s="24"/>
      <c r="S411" s="24"/>
      <c r="T411" s="24"/>
      <c r="U411" s="24"/>
    </row>
    <row r="412" spans="17:21" ht="14.25" customHeight="1">
      <c r="Q412" s="24"/>
      <c r="R412" s="24"/>
      <c r="S412" s="24"/>
      <c r="T412" s="24"/>
      <c r="U412" s="24"/>
    </row>
    <row r="413" spans="17:21" ht="14.25" customHeight="1">
      <c r="Q413" s="24"/>
      <c r="R413" s="24"/>
      <c r="S413" s="24"/>
      <c r="T413" s="24"/>
      <c r="U413" s="24"/>
    </row>
    <row r="414" spans="17:21" ht="14.25" customHeight="1">
      <c r="Q414" s="24"/>
      <c r="R414" s="24"/>
      <c r="S414" s="24"/>
      <c r="T414" s="24"/>
      <c r="U414" s="24"/>
    </row>
    <row r="415" spans="17:21" ht="14.25" customHeight="1">
      <c r="Q415" s="24"/>
      <c r="R415" s="24"/>
      <c r="S415" s="24"/>
      <c r="T415" s="24"/>
      <c r="U415" s="24"/>
    </row>
    <row r="416" spans="17:21" ht="14.25" customHeight="1">
      <c r="Q416" s="24"/>
      <c r="R416" s="24"/>
      <c r="S416" s="24"/>
      <c r="T416" s="24"/>
      <c r="U416" s="24"/>
    </row>
    <row r="417" spans="17:21" ht="14.25" customHeight="1">
      <c r="Q417" s="24"/>
      <c r="R417" s="24"/>
      <c r="S417" s="24"/>
      <c r="T417" s="24"/>
      <c r="U417" s="24"/>
    </row>
    <row r="418" spans="17:21" ht="14.25" customHeight="1">
      <c r="Q418" s="24"/>
      <c r="R418" s="24"/>
      <c r="S418" s="24"/>
      <c r="T418" s="24"/>
      <c r="U418" s="24"/>
    </row>
    <row r="419" spans="17:21" ht="14.25" customHeight="1">
      <c r="Q419" s="24"/>
      <c r="R419" s="24"/>
      <c r="S419" s="24"/>
      <c r="T419" s="24"/>
      <c r="U419" s="24"/>
    </row>
    <row r="420" spans="17:21" ht="14.25" customHeight="1">
      <c r="Q420" s="24"/>
      <c r="R420" s="24"/>
      <c r="S420" s="24"/>
      <c r="T420" s="24"/>
      <c r="U420" s="24"/>
    </row>
    <row r="421" spans="17:21" ht="14.25" customHeight="1">
      <c r="Q421" s="24"/>
      <c r="R421" s="24"/>
      <c r="S421" s="24"/>
      <c r="T421" s="24"/>
      <c r="U421" s="24"/>
    </row>
    <row r="422" spans="17:21" ht="14.25" customHeight="1">
      <c r="Q422" s="24"/>
      <c r="R422" s="24"/>
      <c r="S422" s="24"/>
      <c r="T422" s="24"/>
      <c r="U422" s="24"/>
    </row>
    <row r="423" spans="17:21" ht="14.25" customHeight="1">
      <c r="Q423" s="24"/>
      <c r="R423" s="24"/>
      <c r="S423" s="24"/>
      <c r="T423" s="24"/>
      <c r="U423" s="24"/>
    </row>
    <row r="424" spans="17:21" ht="14.25" customHeight="1">
      <c r="Q424" s="24"/>
      <c r="R424" s="24"/>
      <c r="S424" s="24"/>
      <c r="T424" s="24"/>
      <c r="U424" s="24"/>
    </row>
    <row r="425" spans="17:21" ht="14.25" customHeight="1">
      <c r="Q425" s="24"/>
      <c r="R425" s="24"/>
      <c r="S425" s="24"/>
      <c r="T425" s="24"/>
      <c r="U425" s="24"/>
    </row>
    <row r="426" spans="17:21" ht="14.25" customHeight="1">
      <c r="Q426" s="24"/>
      <c r="R426" s="24"/>
      <c r="S426" s="24"/>
      <c r="T426" s="24"/>
      <c r="U426" s="24"/>
    </row>
    <row r="427" spans="17:21" ht="14.25" customHeight="1">
      <c r="Q427" s="24"/>
      <c r="R427" s="24"/>
      <c r="S427" s="24"/>
      <c r="T427" s="24"/>
      <c r="U427" s="24"/>
    </row>
    <row r="428" spans="17:21" ht="14.25" customHeight="1">
      <c r="Q428" s="24"/>
      <c r="R428" s="24"/>
      <c r="S428" s="24"/>
      <c r="T428" s="24"/>
      <c r="U428" s="24"/>
    </row>
    <row r="429" spans="17:21" ht="14.25" customHeight="1">
      <c r="Q429" s="24"/>
      <c r="R429" s="24"/>
      <c r="S429" s="24"/>
      <c r="T429" s="24"/>
      <c r="U429" s="24"/>
    </row>
    <row r="430" spans="17:21" ht="14.25" customHeight="1">
      <c r="Q430" s="24"/>
      <c r="R430" s="24"/>
      <c r="S430" s="24"/>
      <c r="T430" s="24"/>
      <c r="U430" s="24"/>
    </row>
    <row r="431" spans="17:21" ht="14.25" customHeight="1">
      <c r="Q431" s="24"/>
      <c r="R431" s="24"/>
      <c r="S431" s="24"/>
      <c r="T431" s="24"/>
      <c r="U431" s="24"/>
    </row>
    <row r="432" spans="17:21" ht="14.25" customHeight="1">
      <c r="Q432" s="24"/>
      <c r="R432" s="24"/>
      <c r="S432" s="24"/>
      <c r="T432" s="24"/>
      <c r="U432" s="24"/>
    </row>
    <row r="433" spans="17:21" ht="14.25" customHeight="1">
      <c r="Q433" s="24"/>
      <c r="R433" s="24"/>
      <c r="S433" s="24"/>
      <c r="T433" s="24"/>
      <c r="U433" s="24"/>
    </row>
    <row r="434" spans="17:21" ht="14.25" customHeight="1">
      <c r="Q434" s="24"/>
      <c r="R434" s="24"/>
      <c r="S434" s="24"/>
      <c r="T434" s="24"/>
      <c r="U434" s="24"/>
    </row>
    <row r="435" spans="17:21" ht="14.25" customHeight="1">
      <c r="Q435" s="24"/>
      <c r="R435" s="24"/>
      <c r="S435" s="24"/>
      <c r="T435" s="24"/>
      <c r="U435" s="24"/>
    </row>
    <row r="436" spans="17:21" ht="14.25" customHeight="1">
      <c r="Q436" s="24"/>
      <c r="R436" s="24"/>
      <c r="S436" s="24"/>
      <c r="T436" s="24"/>
      <c r="U436" s="24"/>
    </row>
    <row r="437" spans="17:21" ht="14.25" customHeight="1">
      <c r="Q437" s="24"/>
      <c r="R437" s="24"/>
      <c r="S437" s="24"/>
      <c r="T437" s="24"/>
      <c r="U437" s="24"/>
    </row>
    <row r="438" spans="17:21" ht="14.25" customHeight="1">
      <c r="Q438" s="24"/>
      <c r="R438" s="24"/>
      <c r="S438" s="24"/>
      <c r="T438" s="24"/>
      <c r="U438" s="24"/>
    </row>
    <row r="439" spans="17:21" ht="14.25" customHeight="1">
      <c r="Q439" s="24"/>
      <c r="R439" s="24"/>
      <c r="S439" s="24"/>
      <c r="T439" s="24"/>
      <c r="U439" s="24"/>
    </row>
    <row r="440" spans="17:21" ht="14.25" customHeight="1">
      <c r="Q440" s="24"/>
      <c r="R440" s="24"/>
      <c r="S440" s="24"/>
      <c r="T440" s="24"/>
      <c r="U440" s="24"/>
    </row>
    <row r="441" spans="17:21" ht="14.25" customHeight="1">
      <c r="Q441" s="24"/>
      <c r="R441" s="24"/>
      <c r="S441" s="24"/>
      <c r="T441" s="24"/>
      <c r="U441" s="24"/>
    </row>
    <row r="442" spans="17:21" ht="14.25" customHeight="1">
      <c r="Q442" s="24"/>
      <c r="R442" s="24"/>
      <c r="S442" s="24"/>
      <c r="T442" s="24"/>
      <c r="U442" s="24"/>
    </row>
    <row r="443" spans="17:21" ht="14.25" customHeight="1">
      <c r="Q443" s="24"/>
      <c r="R443" s="24"/>
      <c r="S443" s="24"/>
      <c r="T443" s="24"/>
      <c r="U443" s="24"/>
    </row>
    <row r="444" spans="17:21" ht="14.25" customHeight="1">
      <c r="Q444" s="24"/>
      <c r="R444" s="24"/>
      <c r="S444" s="24"/>
      <c r="T444" s="24"/>
      <c r="U444" s="24"/>
    </row>
    <row r="445" spans="17:21" ht="14.25" customHeight="1">
      <c r="Q445" s="24"/>
      <c r="R445" s="24"/>
      <c r="S445" s="24"/>
      <c r="T445" s="24"/>
      <c r="U445" s="24"/>
    </row>
    <row r="446" spans="17:21" ht="14.25" customHeight="1">
      <c r="Q446" s="24"/>
      <c r="R446" s="24"/>
      <c r="S446" s="24"/>
      <c r="T446" s="24"/>
      <c r="U446" s="24"/>
    </row>
    <row r="447" spans="17:21" ht="14.25" customHeight="1">
      <c r="Q447" s="24"/>
      <c r="R447" s="24"/>
      <c r="S447" s="24"/>
      <c r="T447" s="24"/>
      <c r="U447" s="24"/>
    </row>
    <row r="448" spans="17:21" ht="14.25" customHeight="1">
      <c r="Q448" s="24"/>
      <c r="R448" s="24"/>
      <c r="S448" s="24"/>
      <c r="T448" s="24"/>
      <c r="U448" s="24"/>
    </row>
    <row r="449" spans="17:21" ht="14.25" customHeight="1">
      <c r="Q449" s="24"/>
      <c r="R449" s="24"/>
      <c r="S449" s="24"/>
      <c r="T449" s="24"/>
      <c r="U449" s="24"/>
    </row>
    <row r="450" spans="17:21" ht="14.25" customHeight="1">
      <c r="Q450" s="24"/>
      <c r="R450" s="24"/>
      <c r="S450" s="24"/>
      <c r="T450" s="24"/>
      <c r="U450" s="24"/>
    </row>
    <row r="451" spans="17:21" ht="14.25" customHeight="1">
      <c r="Q451" s="24"/>
      <c r="R451" s="24"/>
      <c r="S451" s="24"/>
      <c r="T451" s="24"/>
      <c r="U451" s="24"/>
    </row>
    <row r="452" spans="17:21" ht="14.25" customHeight="1">
      <c r="Q452" s="24"/>
      <c r="R452" s="24"/>
      <c r="S452" s="24"/>
      <c r="T452" s="24"/>
      <c r="U452" s="24"/>
    </row>
    <row r="453" spans="17:21" ht="14.25" customHeight="1">
      <c r="Q453" s="24"/>
      <c r="R453" s="24"/>
      <c r="S453" s="24"/>
      <c r="T453" s="24"/>
      <c r="U453" s="24"/>
    </row>
    <row r="454" spans="17:21" ht="14.25" customHeight="1">
      <c r="Q454" s="24"/>
      <c r="R454" s="24"/>
      <c r="S454" s="24"/>
      <c r="T454" s="24"/>
      <c r="U454" s="24"/>
    </row>
    <row r="455" spans="17:21" ht="14.25" customHeight="1">
      <c r="Q455" s="24"/>
      <c r="R455" s="24"/>
      <c r="S455" s="24"/>
      <c r="T455" s="24"/>
      <c r="U455" s="24"/>
    </row>
    <row r="456" spans="17:21" ht="14.25" customHeight="1">
      <c r="Q456" s="24"/>
      <c r="R456" s="24"/>
      <c r="S456" s="24"/>
      <c r="T456" s="24"/>
      <c r="U456" s="24"/>
    </row>
    <row r="457" spans="17:21" ht="14.25" customHeight="1">
      <c r="Q457" s="24"/>
      <c r="R457" s="24"/>
      <c r="S457" s="24"/>
      <c r="T457" s="24"/>
      <c r="U457" s="24"/>
    </row>
    <row r="458" spans="17:21" ht="14.25" customHeight="1">
      <c r="Q458" s="24"/>
      <c r="R458" s="24"/>
      <c r="S458" s="24"/>
      <c r="T458" s="24"/>
      <c r="U458" s="24"/>
    </row>
    <row r="459" spans="17:21" ht="14.25" customHeight="1">
      <c r="Q459" s="24"/>
      <c r="R459" s="24"/>
      <c r="S459" s="24"/>
      <c r="T459" s="24"/>
      <c r="U459" s="24"/>
    </row>
    <row r="460" spans="17:21" ht="14.25" customHeight="1">
      <c r="Q460" s="24"/>
      <c r="R460" s="24"/>
      <c r="S460" s="24"/>
      <c r="T460" s="24"/>
      <c r="U460" s="24"/>
    </row>
    <row r="461" spans="17:21" ht="14.25" customHeight="1">
      <c r="Q461" s="24"/>
      <c r="R461" s="24"/>
      <c r="S461" s="24"/>
      <c r="T461" s="24"/>
      <c r="U461" s="24"/>
    </row>
    <row r="462" spans="17:21" ht="14.25" customHeight="1">
      <c r="Q462" s="24"/>
      <c r="R462" s="24"/>
      <c r="S462" s="24"/>
      <c r="T462" s="24"/>
      <c r="U462" s="24"/>
    </row>
    <row r="463" spans="17:21" ht="14.25" customHeight="1">
      <c r="Q463" s="24"/>
      <c r="R463" s="24"/>
      <c r="S463" s="24"/>
      <c r="T463" s="24"/>
      <c r="U463" s="24"/>
    </row>
    <row r="464" spans="17:21" ht="14.25" customHeight="1">
      <c r="Q464" s="24"/>
      <c r="R464" s="24"/>
      <c r="S464" s="24"/>
      <c r="T464" s="24"/>
      <c r="U464" s="24"/>
    </row>
    <row r="465" spans="17:21" ht="14.25" customHeight="1">
      <c r="Q465" s="24"/>
      <c r="R465" s="24"/>
      <c r="S465" s="24"/>
      <c r="T465" s="24"/>
      <c r="U465" s="24"/>
    </row>
    <row r="466" spans="17:21" ht="14.25" customHeight="1">
      <c r="Q466" s="24"/>
      <c r="R466" s="24"/>
      <c r="S466" s="24"/>
      <c r="T466" s="24"/>
      <c r="U466" s="24"/>
    </row>
    <row r="467" spans="17:21" ht="14.25" customHeight="1">
      <c r="Q467" s="24"/>
      <c r="R467" s="24"/>
      <c r="S467" s="24"/>
      <c r="T467" s="24"/>
      <c r="U467" s="24"/>
    </row>
    <row r="468" spans="17:21" ht="14.25" customHeight="1">
      <c r="Q468" s="24"/>
      <c r="R468" s="24"/>
      <c r="S468" s="24"/>
      <c r="T468" s="24"/>
      <c r="U468" s="24"/>
    </row>
    <row r="469" spans="17:21" ht="14.25" customHeight="1">
      <c r="Q469" s="24"/>
      <c r="R469" s="24"/>
      <c r="S469" s="24"/>
      <c r="T469" s="24"/>
      <c r="U469" s="24"/>
    </row>
    <row r="470" spans="17:21" ht="14.25" customHeight="1">
      <c r="Q470" s="24"/>
      <c r="R470" s="24"/>
      <c r="S470" s="24"/>
      <c r="T470" s="24"/>
      <c r="U470" s="24"/>
    </row>
    <row r="471" spans="17:21" ht="14.25" customHeight="1">
      <c r="Q471" s="24"/>
      <c r="R471" s="24"/>
      <c r="S471" s="24"/>
      <c r="T471" s="24"/>
      <c r="U471" s="24"/>
    </row>
    <row r="472" spans="17:21" ht="14.25" customHeight="1">
      <c r="Q472" s="24"/>
      <c r="R472" s="24"/>
      <c r="S472" s="24"/>
      <c r="T472" s="24"/>
      <c r="U472" s="24"/>
    </row>
    <row r="473" spans="17:21" ht="14.25" customHeight="1">
      <c r="Q473" s="24"/>
      <c r="R473" s="24"/>
      <c r="S473" s="24"/>
      <c r="T473" s="24"/>
      <c r="U473" s="24"/>
    </row>
    <row r="474" spans="17:21" ht="14.25" customHeight="1">
      <c r="Q474" s="24"/>
      <c r="R474" s="24"/>
      <c r="S474" s="24"/>
      <c r="T474" s="24"/>
      <c r="U474" s="24"/>
    </row>
    <row r="475" spans="17:21" ht="14.25" customHeight="1">
      <c r="Q475" s="24"/>
      <c r="R475" s="24"/>
      <c r="S475" s="24"/>
      <c r="T475" s="24"/>
      <c r="U475" s="24"/>
    </row>
    <row r="476" spans="17:21" ht="14.25" customHeight="1">
      <c r="Q476" s="24"/>
      <c r="R476" s="24"/>
      <c r="S476" s="24"/>
      <c r="T476" s="24"/>
      <c r="U476" s="24"/>
    </row>
    <row r="477" spans="17:21" ht="14.25" customHeight="1">
      <c r="Q477" s="24"/>
      <c r="R477" s="24"/>
      <c r="S477" s="24"/>
      <c r="T477" s="24"/>
      <c r="U477" s="24"/>
    </row>
    <row r="478" spans="17:21" ht="14.25" customHeight="1">
      <c r="Q478" s="24"/>
      <c r="R478" s="24"/>
      <c r="S478" s="24"/>
      <c r="T478" s="24"/>
      <c r="U478" s="24"/>
    </row>
    <row r="479" spans="17:21" ht="14.25" customHeight="1">
      <c r="Q479" s="24"/>
      <c r="R479" s="24"/>
      <c r="S479" s="24"/>
      <c r="T479" s="24"/>
      <c r="U479" s="24"/>
    </row>
    <row r="480" spans="17:21" ht="14.25" customHeight="1">
      <c r="Q480" s="24"/>
      <c r="R480" s="24"/>
      <c r="S480" s="24"/>
      <c r="T480" s="24"/>
      <c r="U480" s="24"/>
    </row>
    <row r="481" spans="17:21" ht="14.25" customHeight="1">
      <c r="Q481" s="24"/>
      <c r="R481" s="24"/>
      <c r="S481" s="24"/>
      <c r="T481" s="24"/>
      <c r="U481" s="24"/>
    </row>
    <row r="482" spans="17:21" ht="14.25" customHeight="1">
      <c r="Q482" s="24"/>
      <c r="R482" s="24"/>
      <c r="S482" s="24"/>
      <c r="T482" s="24"/>
      <c r="U482" s="24"/>
    </row>
    <row r="483" spans="17:21" ht="14.25" customHeight="1">
      <c r="Q483" s="24"/>
      <c r="R483" s="24"/>
      <c r="S483" s="24"/>
      <c r="T483" s="24"/>
      <c r="U483" s="24"/>
    </row>
    <row r="484" spans="17:21" ht="14.25" customHeight="1">
      <c r="Q484" s="24"/>
      <c r="R484" s="24"/>
      <c r="S484" s="24"/>
      <c r="T484" s="24"/>
      <c r="U484" s="24"/>
    </row>
    <row r="485" spans="17:21" ht="14.25" customHeight="1">
      <c r="Q485" s="24"/>
      <c r="R485" s="24"/>
      <c r="S485" s="24"/>
      <c r="T485" s="24"/>
      <c r="U485" s="24"/>
    </row>
    <row r="486" spans="17:21" ht="14.25" customHeight="1">
      <c r="Q486" s="24"/>
      <c r="R486" s="24"/>
      <c r="S486" s="24"/>
      <c r="T486" s="24"/>
      <c r="U486" s="24"/>
    </row>
    <row r="487" spans="17:21" ht="14.25" customHeight="1">
      <c r="Q487" s="24"/>
      <c r="R487" s="24"/>
      <c r="S487" s="24"/>
      <c r="T487" s="24"/>
      <c r="U487" s="24"/>
    </row>
    <row r="488" spans="17:21" ht="14.25" customHeight="1">
      <c r="Q488" s="24"/>
      <c r="R488" s="24"/>
      <c r="S488" s="24"/>
      <c r="T488" s="24"/>
      <c r="U488" s="24"/>
    </row>
    <row r="489" spans="17:21" ht="14.25" customHeight="1">
      <c r="Q489" s="24"/>
      <c r="R489" s="24"/>
      <c r="S489" s="24"/>
      <c r="T489" s="24"/>
      <c r="U489" s="24"/>
    </row>
    <row r="490" spans="17:21" ht="14.25" customHeight="1">
      <c r="Q490" s="24"/>
      <c r="R490" s="24"/>
      <c r="S490" s="24"/>
      <c r="T490" s="24"/>
      <c r="U490" s="24"/>
    </row>
    <row r="491" spans="17:21" ht="14.25" customHeight="1">
      <c r="Q491" s="24"/>
      <c r="R491" s="24"/>
      <c r="S491" s="24"/>
      <c r="T491" s="24"/>
      <c r="U491" s="24"/>
    </row>
    <row r="492" spans="17:21" ht="14.25" customHeight="1">
      <c r="Q492" s="24"/>
      <c r="R492" s="24"/>
      <c r="S492" s="24"/>
      <c r="T492" s="24"/>
      <c r="U492" s="24"/>
    </row>
    <row r="493" spans="17:21" ht="14.25" customHeight="1">
      <c r="Q493" s="24"/>
      <c r="R493" s="24"/>
      <c r="S493" s="24"/>
      <c r="T493" s="24"/>
      <c r="U493" s="24"/>
    </row>
    <row r="494" spans="17:21" ht="14.25" customHeight="1">
      <c r="Q494" s="24"/>
      <c r="R494" s="24"/>
      <c r="S494" s="24"/>
      <c r="T494" s="24"/>
      <c r="U494" s="24"/>
    </row>
    <row r="495" spans="17:21" ht="14.25" customHeight="1">
      <c r="Q495" s="24"/>
      <c r="R495" s="24"/>
      <c r="S495" s="24"/>
      <c r="T495" s="24"/>
      <c r="U495" s="24"/>
    </row>
    <row r="496" spans="17:21" ht="14.25" customHeight="1">
      <c r="Q496" s="24"/>
      <c r="R496" s="24"/>
      <c r="S496" s="24"/>
      <c r="T496" s="24"/>
      <c r="U496" s="24"/>
    </row>
    <row r="497" spans="17:21" ht="14.25" customHeight="1">
      <c r="Q497" s="24"/>
      <c r="R497" s="24"/>
      <c r="S497" s="24"/>
      <c r="T497" s="24"/>
      <c r="U497" s="24"/>
    </row>
    <row r="498" spans="17:21" ht="14.25" customHeight="1">
      <c r="Q498" s="24"/>
      <c r="R498" s="24"/>
      <c r="S498" s="24"/>
      <c r="T498" s="24"/>
      <c r="U498" s="24"/>
    </row>
    <row r="499" spans="17:21" ht="14.25" customHeight="1">
      <c r="Q499" s="24"/>
      <c r="R499" s="24"/>
      <c r="S499" s="24"/>
      <c r="T499" s="24"/>
      <c r="U499" s="24"/>
    </row>
    <row r="500" spans="17:21" ht="14.25" customHeight="1">
      <c r="Q500" s="24"/>
      <c r="R500" s="24"/>
      <c r="S500" s="24"/>
      <c r="T500" s="24"/>
      <c r="U500" s="24"/>
    </row>
    <row r="501" spans="17:21" ht="14.25" customHeight="1">
      <c r="Q501" s="24"/>
      <c r="R501" s="24"/>
      <c r="S501" s="24"/>
      <c r="T501" s="24"/>
      <c r="U501" s="24"/>
    </row>
    <row r="502" spans="17:21" ht="14.25" customHeight="1">
      <c r="Q502" s="24"/>
      <c r="R502" s="24"/>
      <c r="S502" s="24"/>
      <c r="T502" s="24"/>
      <c r="U502" s="24"/>
    </row>
    <row r="503" spans="17:21" ht="14.25" customHeight="1">
      <c r="Q503" s="24"/>
      <c r="R503" s="24"/>
      <c r="S503" s="24"/>
      <c r="T503" s="24"/>
      <c r="U503" s="24"/>
    </row>
    <row r="504" spans="17:21" ht="14.25" customHeight="1">
      <c r="Q504" s="24"/>
      <c r="R504" s="24"/>
      <c r="S504" s="24"/>
      <c r="T504" s="24"/>
      <c r="U504" s="24"/>
    </row>
    <row r="505" spans="17:21" ht="14.25" customHeight="1">
      <c r="Q505" s="24"/>
      <c r="R505" s="24"/>
      <c r="S505" s="24"/>
      <c r="T505" s="24"/>
      <c r="U505" s="24"/>
    </row>
    <row r="506" spans="17:21" ht="14.25" customHeight="1">
      <c r="Q506" s="24"/>
      <c r="R506" s="24"/>
      <c r="S506" s="24"/>
      <c r="T506" s="24"/>
      <c r="U506" s="24"/>
    </row>
    <row r="507" spans="17:21" ht="14.25" customHeight="1">
      <c r="Q507" s="24"/>
      <c r="R507" s="24"/>
      <c r="S507" s="24"/>
      <c r="T507" s="24"/>
      <c r="U507" s="24"/>
    </row>
    <row r="508" spans="17:21" ht="14.25" customHeight="1">
      <c r="Q508" s="24"/>
      <c r="R508" s="24"/>
      <c r="S508" s="24"/>
      <c r="T508" s="24"/>
      <c r="U508" s="24"/>
    </row>
    <row r="509" spans="17:21" ht="14.25" customHeight="1">
      <c r="Q509" s="24"/>
      <c r="R509" s="24"/>
      <c r="S509" s="24"/>
      <c r="T509" s="24"/>
      <c r="U509" s="24"/>
    </row>
    <row r="510" spans="17:21" ht="14.25" customHeight="1">
      <c r="Q510" s="24"/>
      <c r="R510" s="24"/>
      <c r="S510" s="24"/>
      <c r="T510" s="24"/>
      <c r="U510" s="24"/>
    </row>
    <row r="511" spans="17:21" ht="14.25" customHeight="1">
      <c r="Q511" s="24"/>
      <c r="R511" s="24"/>
      <c r="S511" s="24"/>
      <c r="T511" s="24"/>
      <c r="U511" s="24"/>
    </row>
    <row r="512" spans="17:21" ht="14.25" customHeight="1">
      <c r="Q512" s="24"/>
      <c r="R512" s="24"/>
      <c r="S512" s="24"/>
      <c r="T512" s="24"/>
      <c r="U512" s="24"/>
    </row>
    <row r="513" spans="17:21" ht="14.25" customHeight="1">
      <c r="Q513" s="24"/>
      <c r="R513" s="24"/>
      <c r="S513" s="24"/>
      <c r="T513" s="24"/>
      <c r="U513" s="24"/>
    </row>
    <row r="514" spans="17:21" ht="14.25" customHeight="1">
      <c r="Q514" s="24"/>
      <c r="R514" s="24"/>
      <c r="S514" s="24"/>
      <c r="T514" s="24"/>
      <c r="U514" s="24"/>
    </row>
    <row r="515" spans="17:21" ht="14.25" customHeight="1">
      <c r="Q515" s="24"/>
      <c r="R515" s="24"/>
      <c r="S515" s="24"/>
      <c r="T515" s="24"/>
      <c r="U515" s="24"/>
    </row>
    <row r="516" spans="17:21" ht="14.25" customHeight="1">
      <c r="Q516" s="24"/>
      <c r="R516" s="24"/>
      <c r="S516" s="24"/>
      <c r="T516" s="24"/>
      <c r="U516" s="24"/>
    </row>
    <row r="517" spans="17:21" ht="14.25" customHeight="1">
      <c r="Q517" s="24"/>
      <c r="R517" s="24"/>
      <c r="S517" s="24"/>
      <c r="T517" s="24"/>
      <c r="U517" s="24"/>
    </row>
    <row r="518" spans="17:21" ht="14.25" customHeight="1">
      <c r="Q518" s="24"/>
      <c r="R518" s="24"/>
      <c r="S518" s="24"/>
      <c r="T518" s="24"/>
      <c r="U518" s="24"/>
    </row>
    <row r="519" spans="17:21" ht="14.25" customHeight="1">
      <c r="Q519" s="24"/>
      <c r="R519" s="24"/>
      <c r="S519" s="24"/>
      <c r="T519" s="24"/>
      <c r="U519" s="24"/>
    </row>
    <row r="520" spans="17:21" ht="14.25" customHeight="1">
      <c r="Q520" s="24"/>
      <c r="R520" s="24"/>
      <c r="S520" s="24"/>
      <c r="T520" s="24"/>
      <c r="U520" s="24"/>
    </row>
    <row r="521" spans="17:21" ht="14.25" customHeight="1">
      <c r="Q521" s="24"/>
      <c r="R521" s="24"/>
      <c r="S521" s="24"/>
      <c r="T521" s="24"/>
      <c r="U521" s="24"/>
    </row>
    <row r="522" spans="17:21" ht="14.25" customHeight="1">
      <c r="Q522" s="24"/>
      <c r="R522" s="24"/>
      <c r="S522" s="24"/>
      <c r="T522" s="24"/>
      <c r="U522" s="24"/>
    </row>
    <row r="523" spans="17:21" ht="14.25" customHeight="1">
      <c r="Q523" s="24"/>
      <c r="R523" s="24"/>
      <c r="S523" s="24"/>
      <c r="T523" s="24"/>
      <c r="U523" s="24"/>
    </row>
    <row r="524" spans="17:21" ht="14.25" customHeight="1">
      <c r="Q524" s="24"/>
      <c r="R524" s="24"/>
      <c r="S524" s="24"/>
      <c r="T524" s="24"/>
      <c r="U524" s="24"/>
    </row>
    <row r="525" spans="17:21" ht="14.25" customHeight="1">
      <c r="Q525" s="24"/>
      <c r="R525" s="24"/>
      <c r="S525" s="24"/>
      <c r="T525" s="24"/>
      <c r="U525" s="24"/>
    </row>
    <row r="526" spans="17:21" ht="14.25" customHeight="1">
      <c r="Q526" s="24"/>
      <c r="R526" s="24"/>
      <c r="S526" s="24"/>
      <c r="T526" s="24"/>
      <c r="U526" s="24"/>
    </row>
    <row r="527" spans="17:21" ht="14.25" customHeight="1">
      <c r="Q527" s="24"/>
      <c r="R527" s="24"/>
      <c r="S527" s="24"/>
      <c r="T527" s="24"/>
      <c r="U527" s="24"/>
    </row>
    <row r="528" spans="17:21" ht="14.25" customHeight="1">
      <c r="Q528" s="24"/>
      <c r="R528" s="24"/>
      <c r="S528" s="24"/>
      <c r="T528" s="24"/>
      <c r="U528" s="24"/>
    </row>
    <row r="529" spans="17:21" ht="14.25" customHeight="1">
      <c r="Q529" s="24"/>
      <c r="R529" s="24"/>
      <c r="S529" s="24"/>
      <c r="T529" s="24"/>
      <c r="U529" s="24"/>
    </row>
    <row r="530" spans="17:21" ht="14.25" customHeight="1">
      <c r="Q530" s="24"/>
      <c r="R530" s="24"/>
      <c r="S530" s="24"/>
      <c r="T530" s="24"/>
      <c r="U530" s="24"/>
    </row>
    <row r="531" spans="17:21" ht="14.25" customHeight="1">
      <c r="Q531" s="24"/>
      <c r="R531" s="24"/>
      <c r="S531" s="24"/>
      <c r="T531" s="24"/>
      <c r="U531" s="24"/>
    </row>
    <row r="532" spans="17:21" ht="14.25" customHeight="1">
      <c r="Q532" s="24"/>
      <c r="R532" s="24"/>
      <c r="S532" s="24"/>
      <c r="T532" s="24"/>
      <c r="U532" s="24"/>
    </row>
    <row r="533" spans="17:21" ht="14.25" customHeight="1">
      <c r="Q533" s="24"/>
      <c r="R533" s="24"/>
      <c r="S533" s="24"/>
      <c r="T533" s="24"/>
      <c r="U533" s="24"/>
    </row>
    <row r="534" spans="17:21" ht="14.25" customHeight="1">
      <c r="Q534" s="24"/>
      <c r="R534" s="24"/>
      <c r="S534" s="24"/>
      <c r="T534" s="24"/>
      <c r="U534" s="24"/>
    </row>
    <row r="535" spans="17:21" ht="14.25" customHeight="1">
      <c r="Q535" s="24"/>
      <c r="R535" s="24"/>
      <c r="S535" s="24"/>
      <c r="T535" s="24"/>
      <c r="U535" s="24"/>
    </row>
    <row r="536" spans="17:21" ht="14.25" customHeight="1">
      <c r="Q536" s="24"/>
      <c r="R536" s="24"/>
      <c r="S536" s="24"/>
      <c r="T536" s="24"/>
      <c r="U536" s="24"/>
    </row>
    <row r="537" spans="17:21" ht="14.25" customHeight="1">
      <c r="Q537" s="24"/>
      <c r="R537" s="24"/>
      <c r="S537" s="24"/>
      <c r="T537" s="24"/>
      <c r="U537" s="24"/>
    </row>
    <row r="538" spans="17:21" ht="14.25" customHeight="1">
      <c r="Q538" s="24"/>
      <c r="R538" s="24"/>
      <c r="S538" s="24"/>
      <c r="T538" s="24"/>
      <c r="U538" s="24"/>
    </row>
    <row r="539" spans="17:21" ht="14.25" customHeight="1">
      <c r="Q539" s="24"/>
      <c r="R539" s="24"/>
      <c r="S539" s="24"/>
      <c r="T539" s="24"/>
      <c r="U539" s="24"/>
    </row>
    <row r="540" spans="17:21" ht="14.25" customHeight="1">
      <c r="Q540" s="24"/>
      <c r="R540" s="24"/>
      <c r="S540" s="24"/>
      <c r="T540" s="24"/>
      <c r="U540" s="24"/>
    </row>
    <row r="541" spans="17:21" ht="14.25" customHeight="1">
      <c r="Q541" s="24"/>
      <c r="R541" s="24"/>
      <c r="S541" s="24"/>
      <c r="T541" s="24"/>
      <c r="U541" s="24"/>
    </row>
    <row r="542" spans="17:21" ht="14.25" customHeight="1">
      <c r="Q542" s="24"/>
      <c r="R542" s="24"/>
      <c r="S542" s="24"/>
      <c r="T542" s="24"/>
      <c r="U542" s="24"/>
    </row>
    <row r="543" spans="17:21" ht="14.25" customHeight="1">
      <c r="Q543" s="24"/>
      <c r="R543" s="24"/>
      <c r="S543" s="24"/>
      <c r="T543" s="24"/>
      <c r="U543" s="24"/>
    </row>
    <row r="544" spans="17:21" ht="14.25" customHeight="1">
      <c r="Q544" s="24"/>
      <c r="R544" s="24"/>
      <c r="S544" s="24"/>
      <c r="T544" s="24"/>
      <c r="U544" s="24"/>
    </row>
    <row r="545" spans="17:21" ht="14.25" customHeight="1">
      <c r="Q545" s="24"/>
      <c r="R545" s="24"/>
      <c r="S545" s="24"/>
      <c r="T545" s="24"/>
      <c r="U545" s="24"/>
    </row>
    <row r="546" spans="17:21" ht="14.25" customHeight="1">
      <c r="Q546" s="24"/>
      <c r="R546" s="24"/>
      <c r="S546" s="24"/>
      <c r="T546" s="24"/>
      <c r="U546" s="24"/>
    </row>
    <row r="547" spans="17:21" ht="14.25" customHeight="1">
      <c r="Q547" s="24"/>
      <c r="R547" s="24"/>
      <c r="S547" s="24"/>
      <c r="T547" s="24"/>
      <c r="U547" s="24"/>
    </row>
    <row r="548" spans="17:21" ht="14.25" customHeight="1">
      <c r="Q548" s="24"/>
      <c r="R548" s="24"/>
      <c r="S548" s="24"/>
      <c r="T548" s="24"/>
      <c r="U548" s="24"/>
    </row>
    <row r="549" spans="17:21" ht="14.25" customHeight="1">
      <c r="Q549" s="24"/>
      <c r="R549" s="24"/>
      <c r="S549" s="24"/>
      <c r="T549" s="24"/>
      <c r="U549" s="24"/>
    </row>
    <row r="550" spans="17:21" ht="14.25" customHeight="1">
      <c r="Q550" s="24"/>
      <c r="R550" s="24"/>
      <c r="S550" s="24"/>
      <c r="T550" s="24"/>
      <c r="U550" s="24"/>
    </row>
    <row r="551" spans="17:21" ht="14.25" customHeight="1">
      <c r="Q551" s="24"/>
      <c r="R551" s="24"/>
      <c r="S551" s="24"/>
      <c r="T551" s="24"/>
      <c r="U551" s="24"/>
    </row>
    <row r="552" spans="17:21" ht="14.25" customHeight="1">
      <c r="Q552" s="24"/>
      <c r="R552" s="24"/>
      <c r="S552" s="24"/>
      <c r="T552" s="24"/>
      <c r="U552" s="24"/>
    </row>
    <row r="553" spans="17:21" ht="14.25" customHeight="1">
      <c r="Q553" s="24"/>
      <c r="R553" s="24"/>
      <c r="S553" s="24"/>
      <c r="T553" s="24"/>
      <c r="U553" s="24"/>
    </row>
    <row r="554" spans="17:21" ht="14.25" customHeight="1">
      <c r="Q554" s="24"/>
      <c r="R554" s="24"/>
      <c r="S554" s="24"/>
      <c r="T554" s="24"/>
      <c r="U554" s="24"/>
    </row>
    <row r="555" spans="17:21" ht="14.25" customHeight="1">
      <c r="Q555" s="24"/>
      <c r="R555" s="24"/>
      <c r="S555" s="24"/>
      <c r="T555" s="24"/>
      <c r="U555" s="24"/>
    </row>
    <row r="556" spans="17:21" ht="14.25" customHeight="1">
      <c r="Q556" s="24"/>
      <c r="R556" s="24"/>
      <c r="S556" s="24"/>
      <c r="T556" s="24"/>
      <c r="U556" s="24"/>
    </row>
    <row r="557" spans="17:21" ht="14.25" customHeight="1">
      <c r="Q557" s="24"/>
      <c r="R557" s="24"/>
      <c r="S557" s="24"/>
      <c r="T557" s="24"/>
      <c r="U557" s="24"/>
    </row>
    <row r="558" spans="17:21" ht="14.25" customHeight="1">
      <c r="Q558" s="24"/>
      <c r="R558" s="24"/>
      <c r="S558" s="24"/>
      <c r="T558" s="24"/>
      <c r="U558" s="24"/>
    </row>
    <row r="559" spans="17:21" ht="14.25" customHeight="1">
      <c r="Q559" s="24"/>
      <c r="R559" s="24"/>
      <c r="S559" s="24"/>
      <c r="T559" s="24"/>
      <c r="U559" s="24"/>
    </row>
    <row r="560" spans="17:21" ht="14.25" customHeight="1">
      <c r="Q560" s="24"/>
      <c r="R560" s="24"/>
      <c r="S560" s="24"/>
      <c r="T560" s="24"/>
      <c r="U560" s="24"/>
    </row>
    <row r="561" spans="17:21" ht="14.25" customHeight="1">
      <c r="Q561" s="24"/>
      <c r="R561" s="24"/>
      <c r="S561" s="24"/>
      <c r="T561" s="24"/>
      <c r="U561" s="24"/>
    </row>
    <row r="562" spans="17:21" ht="14.25" customHeight="1">
      <c r="Q562" s="24"/>
      <c r="R562" s="24"/>
      <c r="S562" s="24"/>
      <c r="T562" s="24"/>
      <c r="U562" s="24"/>
    </row>
    <row r="563" spans="17:21" ht="14.25" customHeight="1">
      <c r="Q563" s="24"/>
      <c r="R563" s="24"/>
      <c r="S563" s="24"/>
      <c r="T563" s="24"/>
      <c r="U563" s="24"/>
    </row>
    <row r="564" spans="17:21" ht="14.25" customHeight="1">
      <c r="Q564" s="24"/>
      <c r="R564" s="24"/>
      <c r="S564" s="24"/>
      <c r="T564" s="24"/>
      <c r="U564" s="24"/>
    </row>
    <row r="565" spans="17:21" ht="14.25" customHeight="1">
      <c r="Q565" s="24"/>
      <c r="R565" s="24"/>
      <c r="S565" s="24"/>
      <c r="T565" s="24"/>
      <c r="U565" s="24"/>
    </row>
    <row r="566" spans="17:21" ht="14.25" customHeight="1">
      <c r="Q566" s="24"/>
      <c r="R566" s="24"/>
      <c r="S566" s="24"/>
      <c r="T566" s="24"/>
      <c r="U566" s="24"/>
    </row>
    <row r="567" spans="17:21" ht="14.25" customHeight="1">
      <c r="Q567" s="24"/>
      <c r="R567" s="24"/>
      <c r="S567" s="24"/>
      <c r="T567" s="24"/>
      <c r="U567" s="24"/>
    </row>
    <row r="568" spans="17:21" ht="14.25" customHeight="1">
      <c r="Q568" s="24"/>
      <c r="R568" s="24"/>
      <c r="S568" s="24"/>
      <c r="T568" s="24"/>
      <c r="U568" s="24"/>
    </row>
    <row r="569" spans="17:21" ht="14.25" customHeight="1">
      <c r="Q569" s="24"/>
      <c r="R569" s="24"/>
      <c r="S569" s="24"/>
      <c r="T569" s="24"/>
      <c r="U569" s="24"/>
    </row>
    <row r="570" spans="17:21" ht="14.25" customHeight="1">
      <c r="Q570" s="24"/>
      <c r="R570" s="24"/>
      <c r="S570" s="24"/>
      <c r="T570" s="24"/>
      <c r="U570" s="24"/>
    </row>
    <row r="571" spans="17:21" ht="14.25" customHeight="1">
      <c r="Q571" s="24"/>
      <c r="R571" s="24"/>
      <c r="S571" s="24"/>
      <c r="T571" s="24"/>
      <c r="U571" s="24"/>
    </row>
    <row r="572" spans="17:21" ht="14.25" customHeight="1">
      <c r="Q572" s="24"/>
      <c r="R572" s="24"/>
      <c r="S572" s="24"/>
      <c r="T572" s="24"/>
      <c r="U572" s="24"/>
    </row>
    <row r="573" spans="17:21" ht="14.25" customHeight="1">
      <c r="Q573" s="24"/>
      <c r="R573" s="24"/>
      <c r="S573" s="24"/>
      <c r="T573" s="24"/>
      <c r="U573" s="24"/>
    </row>
    <row r="574" spans="17:21" ht="14.25" customHeight="1">
      <c r="Q574" s="24"/>
      <c r="R574" s="24"/>
      <c r="S574" s="24"/>
      <c r="T574" s="24"/>
      <c r="U574" s="24"/>
    </row>
    <row r="575" spans="17:21" ht="14.25" customHeight="1">
      <c r="Q575" s="24"/>
      <c r="R575" s="24"/>
      <c r="S575" s="24"/>
      <c r="T575" s="24"/>
      <c r="U575" s="24"/>
    </row>
    <row r="576" spans="17:21" ht="14.25" customHeight="1">
      <c r="Q576" s="24"/>
      <c r="R576" s="24"/>
      <c r="S576" s="24"/>
      <c r="T576" s="24"/>
      <c r="U576" s="24"/>
    </row>
    <row r="577" spans="17:21" ht="14.25" customHeight="1">
      <c r="Q577" s="24"/>
      <c r="R577" s="24"/>
      <c r="S577" s="24"/>
      <c r="T577" s="24"/>
      <c r="U577" s="24"/>
    </row>
    <row r="578" spans="17:21" ht="14.25" customHeight="1">
      <c r="Q578" s="24"/>
      <c r="R578" s="24"/>
      <c r="S578" s="24"/>
      <c r="T578" s="24"/>
      <c r="U578" s="24"/>
    </row>
    <row r="579" spans="17:21" ht="14.25" customHeight="1">
      <c r="Q579" s="24"/>
      <c r="R579" s="24"/>
      <c r="S579" s="24"/>
      <c r="T579" s="24"/>
      <c r="U579" s="24"/>
    </row>
    <row r="580" spans="17:21" ht="14.25" customHeight="1">
      <c r="Q580" s="24"/>
      <c r="R580" s="24"/>
      <c r="S580" s="24"/>
      <c r="T580" s="24"/>
      <c r="U580" s="24"/>
    </row>
    <row r="581" spans="17:21" ht="14.25" customHeight="1">
      <c r="Q581" s="24"/>
      <c r="R581" s="24"/>
      <c r="S581" s="24"/>
      <c r="T581" s="24"/>
      <c r="U581" s="24"/>
    </row>
    <row r="582" spans="17:21" ht="14.25" customHeight="1">
      <c r="Q582" s="24"/>
      <c r="R582" s="24"/>
      <c r="S582" s="24"/>
      <c r="T582" s="24"/>
      <c r="U582" s="24"/>
    </row>
    <row r="583" spans="17:21" ht="14.25" customHeight="1">
      <c r="Q583" s="24"/>
      <c r="R583" s="24"/>
      <c r="S583" s="24"/>
      <c r="T583" s="24"/>
      <c r="U583" s="24"/>
    </row>
    <row r="584" spans="17:21" ht="14.25" customHeight="1">
      <c r="Q584" s="24"/>
      <c r="R584" s="24"/>
      <c r="S584" s="24"/>
      <c r="T584" s="24"/>
      <c r="U584" s="24"/>
    </row>
    <row r="585" spans="17:21" ht="14.25" customHeight="1">
      <c r="Q585" s="24"/>
      <c r="R585" s="24"/>
      <c r="S585" s="24"/>
      <c r="T585" s="24"/>
      <c r="U585" s="24"/>
    </row>
    <row r="586" spans="17:21" ht="14.25" customHeight="1">
      <c r="Q586" s="24"/>
      <c r="R586" s="24"/>
      <c r="S586" s="24"/>
      <c r="T586" s="24"/>
      <c r="U586" s="24"/>
    </row>
    <row r="587" spans="17:21" ht="14.25" customHeight="1">
      <c r="Q587" s="24"/>
      <c r="R587" s="24"/>
      <c r="S587" s="24"/>
      <c r="T587" s="24"/>
      <c r="U587" s="24"/>
    </row>
    <row r="588" spans="17:21" ht="14.25" customHeight="1">
      <c r="Q588" s="24"/>
      <c r="R588" s="24"/>
      <c r="S588" s="24"/>
      <c r="T588" s="24"/>
      <c r="U588" s="24"/>
    </row>
    <row r="589" spans="17:21" ht="14.25" customHeight="1">
      <c r="Q589" s="24"/>
      <c r="R589" s="24"/>
      <c r="S589" s="24"/>
      <c r="T589" s="24"/>
      <c r="U589" s="24"/>
    </row>
    <row r="590" spans="17:21" ht="14.25" customHeight="1">
      <c r="Q590" s="24"/>
      <c r="R590" s="24"/>
      <c r="S590" s="24"/>
      <c r="T590" s="24"/>
      <c r="U590" s="24"/>
    </row>
    <row r="591" spans="17:21" ht="14.25" customHeight="1">
      <c r="Q591" s="24"/>
      <c r="R591" s="24"/>
      <c r="S591" s="24"/>
      <c r="T591" s="24"/>
      <c r="U591" s="24"/>
    </row>
    <row r="592" spans="17:21" ht="14.25" customHeight="1">
      <c r="Q592" s="24"/>
      <c r="R592" s="24"/>
      <c r="S592" s="24"/>
      <c r="T592" s="24"/>
      <c r="U592" s="24"/>
    </row>
    <row r="593" spans="17:21" ht="14.25" customHeight="1">
      <c r="Q593" s="24"/>
      <c r="R593" s="24"/>
      <c r="S593" s="24"/>
      <c r="T593" s="24"/>
      <c r="U593" s="24"/>
    </row>
    <row r="594" spans="17:21" ht="14.25" customHeight="1">
      <c r="Q594" s="24"/>
      <c r="R594" s="24"/>
      <c r="S594" s="24"/>
      <c r="T594" s="24"/>
      <c r="U594" s="24"/>
    </row>
    <row r="595" spans="17:21" ht="14.25" customHeight="1">
      <c r="Q595" s="24"/>
      <c r="R595" s="24"/>
      <c r="S595" s="24"/>
      <c r="T595" s="24"/>
      <c r="U595" s="24"/>
    </row>
    <row r="596" spans="17:21" ht="14.25" customHeight="1">
      <c r="Q596" s="24"/>
      <c r="R596" s="24"/>
      <c r="S596" s="24"/>
      <c r="T596" s="24"/>
      <c r="U596" s="24"/>
    </row>
    <row r="597" spans="17:21" ht="14.25" customHeight="1">
      <c r="Q597" s="24"/>
      <c r="R597" s="24"/>
      <c r="S597" s="24"/>
      <c r="T597" s="24"/>
      <c r="U597" s="24"/>
    </row>
    <row r="598" spans="17:21" ht="14.25" customHeight="1">
      <c r="Q598" s="24"/>
      <c r="R598" s="24"/>
      <c r="S598" s="24"/>
      <c r="T598" s="24"/>
      <c r="U598" s="24"/>
    </row>
    <row r="599" spans="17:21" ht="14.25" customHeight="1">
      <c r="Q599" s="24"/>
      <c r="R599" s="24"/>
      <c r="S599" s="24"/>
      <c r="T599" s="24"/>
      <c r="U599" s="24"/>
    </row>
    <row r="600" spans="17:21" ht="14.25" customHeight="1">
      <c r="Q600" s="24"/>
      <c r="R600" s="24"/>
      <c r="S600" s="24"/>
      <c r="T600" s="24"/>
      <c r="U600" s="24"/>
    </row>
    <row r="601" spans="17:21" ht="14.25" customHeight="1">
      <c r="Q601" s="24"/>
      <c r="R601" s="24"/>
      <c r="S601" s="24"/>
      <c r="T601" s="24"/>
      <c r="U601" s="24"/>
    </row>
    <row r="602" spans="17:21" ht="14.25" customHeight="1">
      <c r="Q602" s="24"/>
      <c r="R602" s="24"/>
      <c r="S602" s="24"/>
      <c r="T602" s="24"/>
      <c r="U602" s="24"/>
    </row>
    <row r="603" spans="17:21" ht="14.25" customHeight="1">
      <c r="Q603" s="24"/>
      <c r="R603" s="24"/>
      <c r="S603" s="24"/>
      <c r="T603" s="24"/>
      <c r="U603" s="24"/>
    </row>
    <row r="604" spans="17:21" ht="14.25" customHeight="1">
      <c r="Q604" s="24"/>
      <c r="R604" s="24"/>
      <c r="S604" s="24"/>
      <c r="T604" s="24"/>
      <c r="U604" s="24"/>
    </row>
    <row r="605" spans="17:21" ht="14.25" customHeight="1">
      <c r="Q605" s="24"/>
      <c r="R605" s="24"/>
      <c r="S605" s="24"/>
      <c r="T605" s="24"/>
      <c r="U605" s="24"/>
    </row>
    <row r="606" spans="17:21" ht="14.25" customHeight="1">
      <c r="Q606" s="24"/>
      <c r="R606" s="24"/>
      <c r="S606" s="24"/>
      <c r="T606" s="24"/>
      <c r="U606" s="24"/>
    </row>
    <row r="607" spans="17:21" ht="14.25" customHeight="1">
      <c r="Q607" s="24"/>
      <c r="R607" s="24"/>
      <c r="S607" s="24"/>
      <c r="T607" s="24"/>
      <c r="U607" s="24"/>
    </row>
    <row r="608" spans="17:21" ht="14.25" customHeight="1">
      <c r="Q608" s="24"/>
      <c r="R608" s="24"/>
      <c r="S608" s="24"/>
      <c r="T608" s="24"/>
      <c r="U608" s="24"/>
    </row>
    <row r="609" spans="17:21" ht="14.25" customHeight="1">
      <c r="Q609" s="24"/>
      <c r="R609" s="24"/>
      <c r="S609" s="24"/>
      <c r="T609" s="24"/>
      <c r="U609" s="24"/>
    </row>
    <row r="610" spans="17:21" ht="14.25" customHeight="1">
      <c r="Q610" s="24"/>
      <c r="R610" s="24"/>
      <c r="S610" s="24"/>
      <c r="T610" s="24"/>
      <c r="U610" s="24"/>
    </row>
    <row r="611" spans="17:21" ht="14.25" customHeight="1">
      <c r="Q611" s="24"/>
      <c r="R611" s="24"/>
      <c r="S611" s="24"/>
      <c r="T611" s="24"/>
      <c r="U611" s="24"/>
    </row>
    <row r="612" spans="17:21" ht="14.25" customHeight="1">
      <c r="Q612" s="24"/>
      <c r="R612" s="24"/>
      <c r="S612" s="24"/>
      <c r="T612" s="24"/>
      <c r="U612" s="24"/>
    </row>
    <row r="613" spans="17:21" ht="14.25" customHeight="1">
      <c r="Q613" s="24"/>
      <c r="R613" s="24"/>
      <c r="S613" s="24"/>
      <c r="T613" s="24"/>
      <c r="U613" s="24"/>
    </row>
    <row r="614" spans="17:21" ht="14.25" customHeight="1">
      <c r="Q614" s="24"/>
      <c r="R614" s="24"/>
      <c r="S614" s="24"/>
      <c r="T614" s="24"/>
      <c r="U614" s="24"/>
    </row>
    <row r="615" spans="17:21" ht="14.25" customHeight="1">
      <c r="Q615" s="24"/>
      <c r="R615" s="24"/>
      <c r="S615" s="24"/>
      <c r="T615" s="24"/>
      <c r="U615" s="24"/>
    </row>
    <row r="616" spans="17:21" ht="14.25" customHeight="1">
      <c r="Q616" s="24"/>
      <c r="R616" s="24"/>
      <c r="S616" s="24"/>
      <c r="T616" s="24"/>
      <c r="U616" s="24"/>
    </row>
    <row r="617" spans="17:21" ht="14.25" customHeight="1">
      <c r="Q617" s="24"/>
      <c r="R617" s="24"/>
      <c r="S617" s="24"/>
      <c r="T617" s="24"/>
      <c r="U617" s="24"/>
    </row>
    <row r="618" spans="17:21" ht="14.25" customHeight="1">
      <c r="Q618" s="24"/>
      <c r="R618" s="24"/>
      <c r="S618" s="24"/>
      <c r="T618" s="24"/>
      <c r="U618" s="24"/>
    </row>
    <row r="619" spans="17:21" ht="14.25" customHeight="1">
      <c r="Q619" s="24"/>
      <c r="R619" s="24"/>
      <c r="S619" s="24"/>
      <c r="T619" s="24"/>
      <c r="U619" s="24"/>
    </row>
    <row r="620" spans="17:21" ht="14.25" customHeight="1">
      <c r="Q620" s="24"/>
      <c r="R620" s="24"/>
      <c r="S620" s="24"/>
      <c r="T620" s="24"/>
      <c r="U620" s="24"/>
    </row>
    <row r="621" spans="17:21" ht="14.25" customHeight="1">
      <c r="Q621" s="24"/>
      <c r="R621" s="24"/>
      <c r="S621" s="24"/>
      <c r="T621" s="24"/>
      <c r="U621" s="24"/>
    </row>
    <row r="622" spans="17:21" ht="14.25" customHeight="1">
      <c r="Q622" s="24"/>
      <c r="R622" s="24"/>
      <c r="S622" s="24"/>
      <c r="T622" s="24"/>
      <c r="U622" s="24"/>
    </row>
    <row r="623" spans="17:21" ht="14.25" customHeight="1">
      <c r="Q623" s="24"/>
      <c r="R623" s="24"/>
      <c r="S623" s="24"/>
      <c r="T623" s="24"/>
      <c r="U623" s="24"/>
    </row>
    <row r="624" spans="17:21" ht="14.25" customHeight="1">
      <c r="Q624" s="24"/>
      <c r="R624" s="24"/>
      <c r="S624" s="24"/>
      <c r="T624" s="24"/>
      <c r="U624" s="24"/>
    </row>
    <row r="625" spans="17:21" ht="14.25" customHeight="1">
      <c r="Q625" s="24"/>
      <c r="R625" s="24"/>
      <c r="S625" s="24"/>
      <c r="T625" s="24"/>
      <c r="U625" s="24"/>
    </row>
    <row r="626" spans="17:21" ht="14.25" customHeight="1">
      <c r="Q626" s="24"/>
      <c r="R626" s="24"/>
      <c r="S626" s="24"/>
      <c r="T626" s="24"/>
      <c r="U626" s="24"/>
    </row>
    <row r="627" spans="17:21" ht="14.25" customHeight="1">
      <c r="Q627" s="24"/>
      <c r="R627" s="24"/>
      <c r="S627" s="24"/>
      <c r="T627" s="24"/>
      <c r="U627" s="24"/>
    </row>
    <row r="628" spans="17:21" ht="14.25" customHeight="1">
      <c r="Q628" s="24"/>
      <c r="R628" s="24"/>
      <c r="S628" s="24"/>
      <c r="T628" s="24"/>
      <c r="U628" s="24"/>
    </row>
    <row r="629" spans="17:21" ht="14.25" customHeight="1">
      <c r="Q629" s="24"/>
      <c r="R629" s="24"/>
      <c r="S629" s="24"/>
      <c r="T629" s="24"/>
      <c r="U629" s="24"/>
    </row>
    <row r="630" spans="17:21" ht="14.25" customHeight="1">
      <c r="Q630" s="24"/>
      <c r="R630" s="24"/>
      <c r="S630" s="24"/>
      <c r="T630" s="24"/>
      <c r="U630" s="24"/>
    </row>
    <row r="631" spans="17:21" ht="14.25" customHeight="1">
      <c r="Q631" s="24"/>
      <c r="R631" s="24"/>
      <c r="S631" s="24"/>
      <c r="T631" s="24"/>
      <c r="U631" s="24"/>
    </row>
    <row r="632" spans="17:21" ht="14.25" customHeight="1">
      <c r="Q632" s="24"/>
      <c r="R632" s="24"/>
      <c r="S632" s="24"/>
      <c r="T632" s="24"/>
      <c r="U632" s="24"/>
    </row>
    <row r="633" spans="17:21" ht="14.25" customHeight="1">
      <c r="Q633" s="24"/>
      <c r="R633" s="24"/>
      <c r="S633" s="24"/>
      <c r="T633" s="24"/>
      <c r="U633" s="24"/>
    </row>
    <row r="634" spans="17:21" ht="14.25" customHeight="1">
      <c r="Q634" s="24"/>
      <c r="R634" s="24"/>
      <c r="S634" s="24"/>
      <c r="T634" s="24"/>
      <c r="U634" s="24"/>
    </row>
    <row r="635" spans="17:21" ht="14.25" customHeight="1">
      <c r="Q635" s="24"/>
      <c r="R635" s="24"/>
      <c r="S635" s="24"/>
      <c r="T635" s="24"/>
      <c r="U635" s="24"/>
    </row>
    <row r="636" spans="17:21" ht="14.25" customHeight="1">
      <c r="Q636" s="24"/>
      <c r="R636" s="24"/>
      <c r="S636" s="24"/>
      <c r="T636" s="24"/>
      <c r="U636" s="24"/>
    </row>
    <row r="637" spans="17:21" ht="14.25" customHeight="1">
      <c r="Q637" s="24"/>
      <c r="R637" s="24"/>
      <c r="S637" s="24"/>
      <c r="T637" s="24"/>
      <c r="U637" s="24"/>
    </row>
    <row r="638" spans="17:21" ht="14.25" customHeight="1">
      <c r="Q638" s="24"/>
      <c r="R638" s="24"/>
      <c r="S638" s="24"/>
      <c r="T638" s="24"/>
      <c r="U638" s="24"/>
    </row>
    <row r="639" spans="17:21" ht="14.25" customHeight="1">
      <c r="Q639" s="24"/>
      <c r="R639" s="24"/>
      <c r="S639" s="24"/>
      <c r="T639" s="24"/>
      <c r="U639" s="24"/>
    </row>
    <row r="640" spans="17:21" ht="14.25" customHeight="1">
      <c r="Q640" s="24"/>
      <c r="R640" s="24"/>
      <c r="S640" s="24"/>
      <c r="T640" s="24"/>
      <c r="U640" s="24"/>
    </row>
    <row r="641" spans="17:21" ht="14.25" customHeight="1">
      <c r="Q641" s="24"/>
      <c r="R641" s="24"/>
      <c r="S641" s="24"/>
      <c r="T641" s="24"/>
      <c r="U641" s="24"/>
    </row>
    <row r="642" spans="17:21" ht="14.25" customHeight="1">
      <c r="Q642" s="24"/>
      <c r="R642" s="24"/>
      <c r="S642" s="24"/>
      <c r="T642" s="24"/>
      <c r="U642" s="24"/>
    </row>
    <row r="643" spans="17:21" ht="14.25" customHeight="1">
      <c r="Q643" s="24"/>
      <c r="R643" s="24"/>
      <c r="S643" s="24"/>
      <c r="T643" s="24"/>
      <c r="U643" s="24"/>
    </row>
    <row r="644" spans="17:21" ht="14.25" customHeight="1">
      <c r="Q644" s="24"/>
      <c r="R644" s="24"/>
      <c r="S644" s="24"/>
      <c r="T644" s="24"/>
      <c r="U644" s="24"/>
    </row>
    <row r="645" spans="17:21" ht="14.25" customHeight="1">
      <c r="Q645" s="24"/>
      <c r="R645" s="24"/>
      <c r="S645" s="24"/>
      <c r="T645" s="24"/>
      <c r="U645" s="24"/>
    </row>
    <row r="646" spans="17:21" ht="14.25" customHeight="1">
      <c r="Q646" s="24"/>
      <c r="R646" s="24"/>
      <c r="S646" s="24"/>
      <c r="T646" s="24"/>
      <c r="U646" s="24"/>
    </row>
    <row r="647" spans="17:21" ht="14.25" customHeight="1">
      <c r="Q647" s="24"/>
      <c r="R647" s="24"/>
      <c r="S647" s="24"/>
      <c r="T647" s="24"/>
      <c r="U647" s="24"/>
    </row>
    <row r="648" spans="17:21" ht="14.25" customHeight="1">
      <c r="Q648" s="24"/>
      <c r="R648" s="24"/>
      <c r="S648" s="24"/>
      <c r="T648" s="24"/>
      <c r="U648" s="24"/>
    </row>
    <row r="649" spans="17:21" ht="14.25" customHeight="1">
      <c r="Q649" s="24"/>
      <c r="R649" s="24"/>
      <c r="S649" s="24"/>
      <c r="T649" s="24"/>
      <c r="U649" s="24"/>
    </row>
    <row r="650" spans="17:21" ht="14.25" customHeight="1">
      <c r="Q650" s="24"/>
      <c r="R650" s="24"/>
      <c r="S650" s="24"/>
      <c r="T650" s="24"/>
      <c r="U650" s="24"/>
    </row>
    <row r="651" spans="17:21" ht="14.25" customHeight="1">
      <c r="Q651" s="24"/>
      <c r="R651" s="24"/>
      <c r="S651" s="24"/>
      <c r="T651" s="24"/>
      <c r="U651" s="24"/>
    </row>
    <row r="652" spans="17:21" ht="14.25" customHeight="1">
      <c r="Q652" s="24"/>
      <c r="R652" s="24"/>
      <c r="S652" s="24"/>
      <c r="T652" s="24"/>
      <c r="U652" s="24"/>
    </row>
    <row r="653" spans="17:21" ht="14.25" customHeight="1">
      <c r="Q653" s="24"/>
      <c r="R653" s="24"/>
      <c r="S653" s="24"/>
      <c r="T653" s="24"/>
      <c r="U653" s="24"/>
    </row>
    <row r="654" spans="17:21" ht="14.25" customHeight="1">
      <c r="Q654" s="24"/>
      <c r="R654" s="24"/>
      <c r="S654" s="24"/>
      <c r="T654" s="24"/>
      <c r="U654" s="24"/>
    </row>
    <row r="655" spans="17:21" ht="14.25" customHeight="1">
      <c r="Q655" s="24"/>
      <c r="R655" s="24"/>
      <c r="S655" s="24"/>
      <c r="T655" s="24"/>
      <c r="U655" s="24"/>
    </row>
    <row r="656" spans="17:21" ht="14.25" customHeight="1">
      <c r="Q656" s="24"/>
      <c r="R656" s="24"/>
      <c r="S656" s="24"/>
      <c r="T656" s="24"/>
      <c r="U656" s="24"/>
    </row>
    <row r="657" spans="17:21" ht="14.25" customHeight="1">
      <c r="Q657" s="24"/>
      <c r="R657" s="24"/>
      <c r="S657" s="24"/>
      <c r="T657" s="24"/>
      <c r="U657" s="24"/>
    </row>
    <row r="658" spans="17:21" ht="14.25" customHeight="1">
      <c r="Q658" s="24"/>
      <c r="R658" s="24"/>
      <c r="S658" s="24"/>
      <c r="T658" s="24"/>
      <c r="U658" s="24"/>
    </row>
    <row r="659" spans="17:21" ht="14.25" customHeight="1">
      <c r="Q659" s="24"/>
      <c r="R659" s="24"/>
      <c r="S659" s="24"/>
      <c r="T659" s="24"/>
      <c r="U659" s="24"/>
    </row>
    <row r="660" spans="17:21" ht="14.25" customHeight="1">
      <c r="Q660" s="24"/>
      <c r="R660" s="24"/>
      <c r="S660" s="24"/>
      <c r="T660" s="24"/>
      <c r="U660" s="24"/>
    </row>
    <row r="661" spans="17:21" ht="14.25" customHeight="1">
      <c r="Q661" s="24"/>
      <c r="R661" s="24"/>
      <c r="S661" s="24"/>
      <c r="T661" s="24"/>
      <c r="U661" s="24"/>
    </row>
    <row r="662" spans="17:21" ht="14.25" customHeight="1">
      <c r="Q662" s="24"/>
      <c r="R662" s="24"/>
      <c r="S662" s="24"/>
      <c r="T662" s="24"/>
      <c r="U662" s="24"/>
    </row>
    <row r="663" spans="17:21" ht="14.25" customHeight="1">
      <c r="Q663" s="24"/>
      <c r="R663" s="24"/>
      <c r="S663" s="24"/>
      <c r="T663" s="24"/>
      <c r="U663" s="24"/>
    </row>
    <row r="664" spans="17:21" ht="14.25" customHeight="1">
      <c r="Q664" s="24"/>
      <c r="R664" s="24"/>
      <c r="S664" s="24"/>
      <c r="T664" s="24"/>
      <c r="U664" s="24"/>
    </row>
    <row r="665" spans="17:21" ht="14.25" customHeight="1">
      <c r="Q665" s="24"/>
      <c r="R665" s="24"/>
      <c r="S665" s="24"/>
      <c r="T665" s="24"/>
      <c r="U665" s="24"/>
    </row>
    <row r="666" spans="17:21" ht="14.25" customHeight="1">
      <c r="Q666" s="24"/>
      <c r="R666" s="24"/>
      <c r="S666" s="24"/>
      <c r="T666" s="24"/>
      <c r="U666" s="24"/>
    </row>
    <row r="667" spans="17:21" ht="14.25" customHeight="1">
      <c r="Q667" s="24"/>
      <c r="R667" s="24"/>
      <c r="S667" s="24"/>
      <c r="T667" s="24"/>
      <c r="U667" s="24"/>
    </row>
    <row r="668" spans="17:21" ht="14.25" customHeight="1">
      <c r="Q668" s="24"/>
      <c r="R668" s="24"/>
      <c r="S668" s="24"/>
      <c r="T668" s="24"/>
      <c r="U668" s="24"/>
    </row>
    <row r="669" spans="17:21" ht="14.25" customHeight="1">
      <c r="Q669" s="24"/>
      <c r="R669" s="24"/>
      <c r="S669" s="24"/>
      <c r="T669" s="24"/>
      <c r="U669" s="24"/>
    </row>
    <row r="670" spans="17:21" ht="14.25" customHeight="1">
      <c r="Q670" s="24"/>
      <c r="R670" s="24"/>
      <c r="S670" s="24"/>
      <c r="T670" s="24"/>
      <c r="U670" s="24"/>
    </row>
    <row r="671" spans="17:21" ht="14.25" customHeight="1">
      <c r="Q671" s="24"/>
      <c r="R671" s="24"/>
      <c r="S671" s="24"/>
      <c r="T671" s="24"/>
      <c r="U671" s="24"/>
    </row>
    <row r="672" spans="17:21" ht="14.25" customHeight="1">
      <c r="Q672" s="24"/>
      <c r="R672" s="24"/>
      <c r="S672" s="24"/>
      <c r="T672" s="24"/>
      <c r="U672" s="24"/>
    </row>
    <row r="673" spans="17:21" ht="14.25" customHeight="1">
      <c r="Q673" s="24"/>
      <c r="R673" s="24"/>
      <c r="S673" s="24"/>
      <c r="T673" s="24"/>
      <c r="U673" s="24"/>
    </row>
    <row r="674" spans="17:21" ht="14.25" customHeight="1">
      <c r="Q674" s="24"/>
      <c r="R674" s="24"/>
      <c r="S674" s="24"/>
      <c r="T674" s="24"/>
      <c r="U674" s="24"/>
    </row>
    <row r="675" spans="17:21" ht="14.25" customHeight="1">
      <c r="Q675" s="24"/>
      <c r="R675" s="24"/>
      <c r="S675" s="24"/>
      <c r="T675" s="24"/>
      <c r="U675" s="24"/>
    </row>
    <row r="676" spans="17:21" ht="14.25" customHeight="1">
      <c r="Q676" s="24"/>
      <c r="R676" s="24"/>
      <c r="S676" s="24"/>
      <c r="T676" s="24"/>
      <c r="U676" s="24"/>
    </row>
    <row r="677" spans="17:21" ht="14.25" customHeight="1">
      <c r="Q677" s="24"/>
      <c r="R677" s="24"/>
      <c r="S677" s="24"/>
      <c r="T677" s="24"/>
      <c r="U677" s="24"/>
    </row>
    <row r="678" spans="17:21" ht="14.25" customHeight="1">
      <c r="Q678" s="24"/>
      <c r="R678" s="24"/>
      <c r="S678" s="24"/>
      <c r="T678" s="24"/>
      <c r="U678" s="24"/>
    </row>
    <row r="679" spans="17:21" ht="14.25" customHeight="1">
      <c r="Q679" s="24"/>
      <c r="R679" s="24"/>
      <c r="S679" s="24"/>
      <c r="T679" s="24"/>
      <c r="U679" s="24"/>
    </row>
    <row r="680" spans="17:21" ht="14.25" customHeight="1">
      <c r="Q680" s="24"/>
      <c r="R680" s="24"/>
      <c r="S680" s="24"/>
      <c r="T680" s="24"/>
      <c r="U680" s="24"/>
    </row>
    <row r="681" spans="17:21" ht="14.25" customHeight="1">
      <c r="Q681" s="24"/>
      <c r="R681" s="24"/>
      <c r="S681" s="24"/>
      <c r="T681" s="24"/>
      <c r="U681" s="24"/>
    </row>
    <row r="682" spans="17:21" ht="14.25" customHeight="1">
      <c r="Q682" s="24"/>
      <c r="R682" s="24"/>
      <c r="S682" s="24"/>
      <c r="T682" s="24"/>
      <c r="U682" s="24"/>
    </row>
    <row r="683" spans="17:21" ht="14.25" customHeight="1">
      <c r="Q683" s="24"/>
      <c r="R683" s="24"/>
      <c r="S683" s="24"/>
      <c r="T683" s="24"/>
      <c r="U683" s="24"/>
    </row>
    <row r="684" spans="17:21" ht="14.25" customHeight="1">
      <c r="Q684" s="24"/>
      <c r="R684" s="24"/>
      <c r="S684" s="24"/>
      <c r="T684" s="24"/>
      <c r="U684" s="24"/>
    </row>
    <row r="685" spans="17:21" ht="14.25" customHeight="1">
      <c r="Q685" s="24"/>
      <c r="R685" s="24"/>
      <c r="S685" s="24"/>
      <c r="T685" s="24"/>
      <c r="U685" s="24"/>
    </row>
    <row r="686" spans="17:21" ht="14.25" customHeight="1">
      <c r="Q686" s="24"/>
      <c r="R686" s="24"/>
      <c r="S686" s="24"/>
      <c r="T686" s="24"/>
      <c r="U686" s="24"/>
    </row>
    <row r="687" spans="17:21" ht="14.25" customHeight="1">
      <c r="Q687" s="24"/>
      <c r="R687" s="24"/>
      <c r="S687" s="24"/>
      <c r="T687" s="24"/>
      <c r="U687" s="24"/>
    </row>
    <row r="688" spans="17:21" ht="14.25" customHeight="1">
      <c r="Q688" s="24"/>
      <c r="R688" s="24"/>
      <c r="S688" s="24"/>
      <c r="T688" s="24"/>
      <c r="U688" s="24"/>
    </row>
    <row r="689" spans="17:21" ht="14.25" customHeight="1">
      <c r="Q689" s="24"/>
      <c r="R689" s="24"/>
      <c r="S689" s="24"/>
      <c r="T689" s="24"/>
      <c r="U689" s="24"/>
    </row>
    <row r="690" spans="17:21" ht="14.25" customHeight="1">
      <c r="Q690" s="24"/>
      <c r="R690" s="24"/>
      <c r="S690" s="24"/>
      <c r="T690" s="24"/>
      <c r="U690" s="24"/>
    </row>
    <row r="691" spans="17:21" ht="14.25" customHeight="1">
      <c r="Q691" s="24"/>
      <c r="R691" s="24"/>
      <c r="S691" s="24"/>
      <c r="T691" s="24"/>
      <c r="U691" s="24"/>
    </row>
    <row r="692" spans="17:21" ht="14.25" customHeight="1">
      <c r="Q692" s="24"/>
      <c r="R692" s="24"/>
      <c r="S692" s="24"/>
      <c r="T692" s="24"/>
      <c r="U692" s="24"/>
    </row>
    <row r="693" spans="17:21" ht="14.25" customHeight="1">
      <c r="Q693" s="24"/>
      <c r="R693" s="24"/>
      <c r="S693" s="24"/>
      <c r="T693" s="24"/>
      <c r="U693" s="24"/>
    </row>
    <row r="694" spans="17:21" ht="14.25" customHeight="1">
      <c r="Q694" s="24"/>
      <c r="R694" s="24"/>
      <c r="S694" s="24"/>
      <c r="T694" s="24"/>
      <c r="U694" s="24"/>
    </row>
    <row r="695" spans="17:21" ht="14.25" customHeight="1">
      <c r="Q695" s="24"/>
      <c r="R695" s="24"/>
      <c r="S695" s="24"/>
      <c r="T695" s="24"/>
      <c r="U695" s="24"/>
    </row>
    <row r="696" spans="17:21" ht="14.25" customHeight="1">
      <c r="Q696" s="24"/>
      <c r="R696" s="24"/>
      <c r="S696" s="24"/>
      <c r="T696" s="24"/>
      <c r="U696" s="24"/>
    </row>
    <row r="697" spans="17:21" ht="14.25" customHeight="1">
      <c r="Q697" s="24"/>
      <c r="R697" s="24"/>
      <c r="S697" s="24"/>
      <c r="T697" s="24"/>
      <c r="U697" s="24"/>
    </row>
    <row r="698" spans="17:21" ht="14.25" customHeight="1">
      <c r="Q698" s="24"/>
      <c r="R698" s="24"/>
      <c r="S698" s="24"/>
      <c r="T698" s="24"/>
      <c r="U698" s="24"/>
    </row>
    <row r="699" spans="17:21" ht="14.25" customHeight="1">
      <c r="Q699" s="24"/>
      <c r="R699" s="24"/>
      <c r="S699" s="24"/>
      <c r="T699" s="24"/>
      <c r="U699" s="24"/>
    </row>
    <row r="700" spans="17:21" ht="14.25" customHeight="1">
      <c r="Q700" s="24"/>
      <c r="R700" s="24"/>
      <c r="S700" s="24"/>
      <c r="T700" s="24"/>
      <c r="U700" s="24"/>
    </row>
    <row r="701" spans="17:21" ht="14.25" customHeight="1">
      <c r="Q701" s="24"/>
      <c r="R701" s="24"/>
      <c r="S701" s="24"/>
      <c r="T701" s="24"/>
      <c r="U701" s="24"/>
    </row>
    <row r="702" spans="17:21" ht="14.25" customHeight="1">
      <c r="Q702" s="24"/>
      <c r="R702" s="24"/>
      <c r="S702" s="24"/>
      <c r="T702" s="24"/>
      <c r="U702" s="24"/>
    </row>
    <row r="703" spans="17:21" ht="14.25" customHeight="1">
      <c r="Q703" s="24"/>
      <c r="R703" s="24"/>
      <c r="S703" s="24"/>
      <c r="T703" s="24"/>
      <c r="U703" s="24"/>
    </row>
    <row r="704" spans="17:21" ht="14.25" customHeight="1">
      <c r="Q704" s="24"/>
      <c r="R704" s="24"/>
      <c r="S704" s="24"/>
      <c r="T704" s="24"/>
      <c r="U704" s="24"/>
    </row>
    <row r="705" spans="17:21" ht="14.25" customHeight="1">
      <c r="Q705" s="24"/>
      <c r="R705" s="24"/>
      <c r="S705" s="24"/>
      <c r="T705" s="24"/>
      <c r="U705" s="24"/>
    </row>
    <row r="706" spans="17:21" ht="14.25" customHeight="1">
      <c r="Q706" s="24"/>
      <c r="R706" s="24"/>
      <c r="S706" s="24"/>
      <c r="T706" s="24"/>
      <c r="U706" s="24"/>
    </row>
    <row r="707" spans="17:21" ht="14.25" customHeight="1">
      <c r="Q707" s="24"/>
      <c r="R707" s="24"/>
      <c r="S707" s="24"/>
      <c r="T707" s="24"/>
      <c r="U707" s="24"/>
    </row>
    <row r="708" spans="17:21" ht="14.25" customHeight="1">
      <c r="Q708" s="24"/>
      <c r="R708" s="24"/>
      <c r="S708" s="24"/>
      <c r="T708" s="24"/>
      <c r="U708" s="24"/>
    </row>
    <row r="709" spans="17:21" ht="14.25" customHeight="1">
      <c r="Q709" s="24"/>
      <c r="R709" s="24"/>
      <c r="S709" s="24"/>
      <c r="T709" s="24"/>
      <c r="U709" s="24"/>
    </row>
    <row r="710" spans="17:21" ht="14.25" customHeight="1">
      <c r="Q710" s="24"/>
      <c r="R710" s="24"/>
      <c r="S710" s="24"/>
      <c r="T710" s="24"/>
      <c r="U710" s="24"/>
    </row>
    <row r="711" spans="17:21" ht="14.25" customHeight="1">
      <c r="Q711" s="24"/>
      <c r="R711" s="24"/>
      <c r="S711" s="24"/>
      <c r="T711" s="24"/>
      <c r="U711" s="24"/>
    </row>
    <row r="712" spans="17:21" ht="14.25" customHeight="1">
      <c r="Q712" s="24"/>
      <c r="R712" s="24"/>
      <c r="S712" s="24"/>
      <c r="T712" s="24"/>
      <c r="U712" s="24"/>
    </row>
    <row r="713" spans="17:21" ht="14.25" customHeight="1">
      <c r="Q713" s="24"/>
      <c r="R713" s="24"/>
      <c r="S713" s="24"/>
      <c r="T713" s="24"/>
      <c r="U713" s="24"/>
    </row>
    <row r="714" spans="17:21" ht="14.25" customHeight="1">
      <c r="Q714" s="24"/>
      <c r="R714" s="24"/>
      <c r="S714" s="24"/>
      <c r="T714" s="24"/>
      <c r="U714" s="24"/>
    </row>
    <row r="715" spans="17:21" ht="14.25" customHeight="1">
      <c r="Q715" s="24"/>
      <c r="R715" s="24"/>
      <c r="S715" s="24"/>
      <c r="T715" s="24"/>
      <c r="U715" s="24"/>
    </row>
    <row r="716" spans="17:21" ht="14.25" customHeight="1">
      <c r="Q716" s="24"/>
      <c r="R716" s="24"/>
      <c r="S716" s="24"/>
      <c r="T716" s="24"/>
      <c r="U716" s="24"/>
    </row>
    <row r="717" spans="17:21" ht="14.25" customHeight="1">
      <c r="Q717" s="24"/>
      <c r="R717" s="24"/>
      <c r="S717" s="24"/>
      <c r="T717" s="24"/>
      <c r="U717" s="24"/>
    </row>
    <row r="718" spans="17:21" ht="14.25" customHeight="1">
      <c r="Q718" s="24"/>
      <c r="R718" s="24"/>
      <c r="S718" s="24"/>
      <c r="T718" s="24"/>
      <c r="U718" s="24"/>
    </row>
    <row r="719" spans="17:21" ht="14.25" customHeight="1">
      <c r="Q719" s="24"/>
      <c r="R719" s="24"/>
      <c r="S719" s="24"/>
      <c r="T719" s="24"/>
      <c r="U719" s="24"/>
    </row>
    <row r="720" spans="17:21" ht="14.25" customHeight="1">
      <c r="Q720" s="24"/>
      <c r="R720" s="24"/>
      <c r="S720" s="24"/>
      <c r="T720" s="24"/>
      <c r="U720" s="24"/>
    </row>
    <row r="721" spans="17:21" ht="14.25" customHeight="1">
      <c r="Q721" s="24"/>
      <c r="R721" s="24"/>
      <c r="S721" s="24"/>
      <c r="T721" s="24"/>
      <c r="U721" s="24"/>
    </row>
    <row r="722" spans="17:21" ht="14.25" customHeight="1">
      <c r="Q722" s="24"/>
      <c r="R722" s="24"/>
      <c r="S722" s="24"/>
      <c r="T722" s="24"/>
      <c r="U722" s="24"/>
    </row>
    <row r="723" spans="17:21" ht="14.25" customHeight="1">
      <c r="Q723" s="24"/>
      <c r="R723" s="24"/>
      <c r="S723" s="24"/>
      <c r="T723" s="24"/>
      <c r="U723" s="24"/>
    </row>
    <row r="724" spans="17:21" ht="14.25" customHeight="1">
      <c r="Q724" s="24"/>
      <c r="R724" s="24"/>
      <c r="S724" s="24"/>
      <c r="T724" s="24"/>
      <c r="U724" s="24"/>
    </row>
    <row r="725" spans="17:21" ht="14.25" customHeight="1">
      <c r="Q725" s="24"/>
      <c r="R725" s="24"/>
      <c r="S725" s="24"/>
      <c r="T725" s="24"/>
      <c r="U725" s="24"/>
    </row>
    <row r="726" spans="17:21" ht="14.25" customHeight="1">
      <c r="Q726" s="24"/>
      <c r="R726" s="24"/>
      <c r="S726" s="24"/>
      <c r="T726" s="24"/>
      <c r="U726" s="24"/>
    </row>
    <row r="727" spans="17:21" ht="14.25" customHeight="1">
      <c r="Q727" s="24"/>
      <c r="R727" s="24"/>
      <c r="S727" s="24"/>
      <c r="T727" s="24"/>
      <c r="U727" s="24"/>
    </row>
    <row r="728" spans="17:21" ht="14.25" customHeight="1">
      <c r="Q728" s="24"/>
      <c r="R728" s="24"/>
      <c r="S728" s="24"/>
      <c r="T728" s="24"/>
      <c r="U728" s="24"/>
    </row>
    <row r="729" spans="17:21" ht="14.25" customHeight="1">
      <c r="Q729" s="24"/>
      <c r="R729" s="24"/>
      <c r="S729" s="24"/>
      <c r="T729" s="24"/>
      <c r="U729" s="24"/>
    </row>
    <row r="730" spans="17:21" ht="14.25" customHeight="1">
      <c r="Q730" s="24"/>
      <c r="R730" s="24"/>
      <c r="S730" s="24"/>
      <c r="T730" s="24"/>
      <c r="U730" s="24"/>
    </row>
    <row r="731" spans="17:21" ht="14.25" customHeight="1">
      <c r="Q731" s="24"/>
      <c r="R731" s="24"/>
      <c r="S731" s="24"/>
      <c r="T731" s="24"/>
      <c r="U731" s="24"/>
    </row>
    <row r="732" spans="17:21" ht="14.25" customHeight="1">
      <c r="Q732" s="24"/>
      <c r="R732" s="24"/>
      <c r="S732" s="24"/>
      <c r="T732" s="24"/>
      <c r="U732" s="24"/>
    </row>
    <row r="733" spans="17:21" ht="14.25" customHeight="1">
      <c r="Q733" s="24"/>
      <c r="R733" s="24"/>
      <c r="S733" s="24"/>
      <c r="T733" s="24"/>
      <c r="U733" s="24"/>
    </row>
    <row r="734" spans="17:21" ht="14.25" customHeight="1">
      <c r="Q734" s="24"/>
      <c r="R734" s="24"/>
      <c r="S734" s="24"/>
      <c r="T734" s="24"/>
      <c r="U734" s="24"/>
    </row>
    <row r="735" spans="17:21" ht="14.25" customHeight="1">
      <c r="Q735" s="24"/>
      <c r="R735" s="24"/>
      <c r="S735" s="24"/>
      <c r="T735" s="24"/>
      <c r="U735" s="24"/>
    </row>
    <row r="736" spans="17:21" ht="14.25" customHeight="1">
      <c r="Q736" s="24"/>
      <c r="R736" s="24"/>
      <c r="S736" s="24"/>
      <c r="T736" s="24"/>
      <c r="U736" s="24"/>
    </row>
    <row r="737" spans="17:21" ht="14.25" customHeight="1">
      <c r="Q737" s="24"/>
      <c r="R737" s="24"/>
      <c r="S737" s="24"/>
      <c r="T737" s="24"/>
      <c r="U737" s="24"/>
    </row>
    <row r="738" spans="17:21" ht="14.25" customHeight="1">
      <c r="Q738" s="24"/>
      <c r="R738" s="24"/>
      <c r="S738" s="24"/>
      <c r="T738" s="24"/>
      <c r="U738" s="24"/>
    </row>
    <row r="739" spans="17:21" ht="14.25" customHeight="1">
      <c r="Q739" s="24"/>
      <c r="R739" s="24"/>
      <c r="S739" s="24"/>
      <c r="T739" s="24"/>
      <c r="U739" s="24"/>
    </row>
    <row r="740" spans="17:21" ht="14.25" customHeight="1">
      <c r="Q740" s="24"/>
      <c r="R740" s="24"/>
      <c r="S740" s="24"/>
      <c r="T740" s="24"/>
      <c r="U740" s="24"/>
    </row>
    <row r="741" spans="17:21" ht="14.25" customHeight="1">
      <c r="Q741" s="24"/>
      <c r="R741" s="24"/>
      <c r="S741" s="24"/>
      <c r="T741" s="24"/>
      <c r="U741" s="24"/>
    </row>
    <row r="742" spans="17:21" ht="14.25" customHeight="1">
      <c r="Q742" s="24"/>
      <c r="R742" s="24"/>
      <c r="S742" s="24"/>
      <c r="T742" s="24"/>
      <c r="U742" s="24"/>
    </row>
    <row r="743" spans="17:21" ht="14.25" customHeight="1">
      <c r="Q743" s="24"/>
      <c r="R743" s="24"/>
      <c r="S743" s="24"/>
      <c r="T743" s="24"/>
      <c r="U743" s="24"/>
    </row>
    <row r="744" spans="17:21" ht="14.25" customHeight="1">
      <c r="Q744" s="24"/>
      <c r="R744" s="24"/>
      <c r="S744" s="24"/>
      <c r="T744" s="24"/>
      <c r="U744" s="24"/>
    </row>
    <row r="745" spans="17:21" ht="14.25" customHeight="1">
      <c r="Q745" s="24"/>
      <c r="R745" s="24"/>
      <c r="S745" s="24"/>
      <c r="T745" s="24"/>
      <c r="U745" s="24"/>
    </row>
    <row r="746" spans="17:21" ht="14.25" customHeight="1">
      <c r="Q746" s="24"/>
      <c r="R746" s="24"/>
      <c r="S746" s="24"/>
      <c r="T746" s="24"/>
      <c r="U746" s="24"/>
    </row>
    <row r="747" spans="17:21" ht="14.25" customHeight="1">
      <c r="Q747" s="24"/>
      <c r="R747" s="24"/>
      <c r="S747" s="24"/>
      <c r="T747" s="24"/>
      <c r="U747" s="24"/>
    </row>
    <row r="748" spans="17:21" ht="14.25" customHeight="1">
      <c r="Q748" s="24"/>
      <c r="R748" s="24"/>
      <c r="S748" s="24"/>
      <c r="T748" s="24"/>
      <c r="U748" s="24"/>
    </row>
    <row r="749" spans="17:21" ht="14.25" customHeight="1">
      <c r="Q749" s="24"/>
      <c r="R749" s="24"/>
      <c r="S749" s="24"/>
      <c r="T749" s="24"/>
      <c r="U749" s="24"/>
    </row>
    <row r="750" spans="17:21" ht="14.25" customHeight="1">
      <c r="Q750" s="24"/>
      <c r="R750" s="24"/>
      <c r="S750" s="24"/>
      <c r="T750" s="24"/>
      <c r="U750" s="24"/>
    </row>
    <row r="751" spans="17:21" ht="14.25" customHeight="1">
      <c r="Q751" s="24"/>
      <c r="R751" s="24"/>
      <c r="S751" s="24"/>
      <c r="T751" s="24"/>
      <c r="U751" s="24"/>
    </row>
    <row r="752" spans="17:21" ht="14.25" customHeight="1">
      <c r="Q752" s="24"/>
      <c r="R752" s="24"/>
      <c r="S752" s="24"/>
      <c r="T752" s="24"/>
      <c r="U752" s="24"/>
    </row>
    <row r="753" spans="17:21" ht="14.25" customHeight="1">
      <c r="Q753" s="24"/>
      <c r="R753" s="24"/>
      <c r="S753" s="24"/>
      <c r="T753" s="24"/>
      <c r="U753" s="24"/>
    </row>
    <row r="754" spans="17:21" ht="14.25" customHeight="1">
      <c r="Q754" s="24"/>
      <c r="R754" s="24"/>
      <c r="S754" s="24"/>
      <c r="T754" s="24"/>
      <c r="U754" s="24"/>
    </row>
    <row r="755" spans="17:21" ht="14.25" customHeight="1">
      <c r="Q755" s="24"/>
      <c r="R755" s="24"/>
      <c r="S755" s="24"/>
      <c r="T755" s="24"/>
      <c r="U755" s="24"/>
    </row>
    <row r="756" spans="17:21" ht="14.25" customHeight="1">
      <c r="Q756" s="24"/>
      <c r="R756" s="24"/>
      <c r="S756" s="24"/>
      <c r="T756" s="24"/>
      <c r="U756" s="24"/>
    </row>
    <row r="757" spans="17:21" ht="14.25" customHeight="1">
      <c r="Q757" s="24"/>
      <c r="R757" s="24"/>
      <c r="S757" s="24"/>
      <c r="T757" s="24"/>
      <c r="U757" s="24"/>
    </row>
    <row r="758" spans="17:21" ht="14.25" customHeight="1">
      <c r="Q758" s="24"/>
      <c r="R758" s="24"/>
      <c r="S758" s="24"/>
      <c r="T758" s="24"/>
      <c r="U758" s="24"/>
    </row>
    <row r="759" spans="17:21" ht="14.25" customHeight="1">
      <c r="Q759" s="24"/>
      <c r="R759" s="24"/>
      <c r="S759" s="24"/>
      <c r="T759" s="24"/>
      <c r="U759" s="24"/>
    </row>
    <row r="760" spans="17:21" ht="14.25" customHeight="1">
      <c r="Q760" s="24"/>
      <c r="R760" s="24"/>
      <c r="S760" s="24"/>
      <c r="T760" s="24"/>
      <c r="U760" s="24"/>
    </row>
    <row r="761" spans="17:21" ht="14.25" customHeight="1">
      <c r="Q761" s="24"/>
      <c r="R761" s="24"/>
      <c r="S761" s="24"/>
      <c r="T761" s="24"/>
      <c r="U761" s="24"/>
    </row>
    <row r="762" spans="17:21" ht="14.25" customHeight="1">
      <c r="Q762" s="24"/>
      <c r="R762" s="24"/>
      <c r="S762" s="24"/>
      <c r="T762" s="24"/>
      <c r="U762" s="24"/>
    </row>
    <row r="763" spans="17:21" ht="14.25" customHeight="1">
      <c r="Q763" s="24"/>
      <c r="R763" s="24"/>
      <c r="S763" s="24"/>
      <c r="T763" s="24"/>
      <c r="U763" s="24"/>
    </row>
    <row r="764" spans="17:21" ht="14.25" customHeight="1">
      <c r="Q764" s="24"/>
      <c r="R764" s="24"/>
      <c r="S764" s="24"/>
      <c r="T764" s="24"/>
      <c r="U764" s="24"/>
    </row>
    <row r="765" spans="17:21" ht="14.25" customHeight="1">
      <c r="Q765" s="24"/>
      <c r="R765" s="24"/>
      <c r="S765" s="24"/>
      <c r="T765" s="24"/>
      <c r="U765" s="24"/>
    </row>
    <row r="766" spans="17:21" ht="14.25" customHeight="1">
      <c r="Q766" s="24"/>
      <c r="R766" s="24"/>
      <c r="S766" s="24"/>
      <c r="T766" s="24"/>
      <c r="U766" s="24"/>
    </row>
    <row r="767" spans="17:21" ht="14.25" customHeight="1">
      <c r="Q767" s="24"/>
      <c r="R767" s="24"/>
      <c r="S767" s="24"/>
      <c r="T767" s="24"/>
      <c r="U767" s="24"/>
    </row>
    <row r="768" spans="17:21" ht="14.25" customHeight="1">
      <c r="Q768" s="24"/>
      <c r="R768" s="24"/>
      <c r="S768" s="24"/>
      <c r="T768" s="24"/>
      <c r="U768" s="24"/>
    </row>
    <row r="769" spans="17:21" ht="14.25" customHeight="1">
      <c r="Q769" s="24"/>
      <c r="R769" s="24"/>
      <c r="S769" s="24"/>
      <c r="T769" s="24"/>
      <c r="U769" s="24"/>
    </row>
    <row r="770" spans="17:21" ht="14.25" customHeight="1">
      <c r="Q770" s="24"/>
      <c r="R770" s="24"/>
      <c r="S770" s="24"/>
      <c r="T770" s="24"/>
      <c r="U770" s="24"/>
    </row>
    <row r="771" spans="17:21" ht="14.25" customHeight="1">
      <c r="Q771" s="24"/>
      <c r="R771" s="24"/>
      <c r="S771" s="24"/>
      <c r="T771" s="24"/>
      <c r="U771" s="24"/>
    </row>
    <row r="772" spans="17:21" ht="14.25" customHeight="1">
      <c r="Q772" s="24"/>
      <c r="R772" s="24"/>
      <c r="S772" s="24"/>
      <c r="T772" s="24"/>
      <c r="U772" s="24"/>
    </row>
    <row r="773" spans="17:21" ht="14.25" customHeight="1">
      <c r="Q773" s="24"/>
      <c r="R773" s="24"/>
      <c r="S773" s="24"/>
      <c r="T773" s="24"/>
      <c r="U773" s="24"/>
    </row>
    <row r="774" spans="17:21" ht="14.25" customHeight="1">
      <c r="Q774" s="24"/>
      <c r="R774" s="24"/>
      <c r="S774" s="24"/>
      <c r="T774" s="24"/>
      <c r="U774" s="24"/>
    </row>
    <row r="775" spans="17:21" ht="14.25" customHeight="1">
      <c r="Q775" s="24"/>
      <c r="R775" s="24"/>
      <c r="S775" s="24"/>
      <c r="T775" s="24"/>
      <c r="U775" s="24"/>
    </row>
    <row r="776" spans="17:21" ht="14.25" customHeight="1">
      <c r="Q776" s="24"/>
      <c r="R776" s="24"/>
      <c r="S776" s="24"/>
      <c r="T776" s="24"/>
      <c r="U776" s="24"/>
    </row>
    <row r="777" spans="17:21" ht="14.25" customHeight="1">
      <c r="Q777" s="24"/>
      <c r="R777" s="24"/>
      <c r="S777" s="24"/>
      <c r="T777" s="24"/>
      <c r="U777" s="24"/>
    </row>
    <row r="778" spans="17:21" ht="14.25" customHeight="1">
      <c r="Q778" s="24"/>
      <c r="R778" s="24"/>
      <c r="S778" s="24"/>
      <c r="T778" s="24"/>
      <c r="U778" s="24"/>
    </row>
    <row r="779" spans="17:21" ht="14.25" customHeight="1">
      <c r="Q779" s="24"/>
      <c r="R779" s="24"/>
      <c r="S779" s="24"/>
      <c r="T779" s="24"/>
      <c r="U779" s="24"/>
    </row>
    <row r="780" spans="17:21" ht="14.25" customHeight="1">
      <c r="Q780" s="24"/>
      <c r="R780" s="24"/>
      <c r="S780" s="24"/>
      <c r="T780" s="24"/>
      <c r="U780" s="24"/>
    </row>
    <row r="781" spans="17:21" ht="14.25" customHeight="1">
      <c r="Q781" s="24"/>
      <c r="R781" s="24"/>
      <c r="S781" s="24"/>
      <c r="T781" s="24"/>
      <c r="U781" s="24"/>
    </row>
    <row r="782" spans="17:21" ht="14.25" customHeight="1">
      <c r="Q782" s="24"/>
      <c r="R782" s="24"/>
      <c r="S782" s="24"/>
      <c r="T782" s="24"/>
      <c r="U782" s="24"/>
    </row>
    <row r="783" spans="17:21" ht="14.25" customHeight="1">
      <c r="Q783" s="24"/>
      <c r="R783" s="24"/>
      <c r="S783" s="24"/>
      <c r="T783" s="24"/>
      <c r="U783" s="24"/>
    </row>
    <row r="784" spans="17:21" ht="14.25" customHeight="1">
      <c r="Q784" s="24"/>
      <c r="R784" s="24"/>
      <c r="S784" s="24"/>
      <c r="T784" s="24"/>
      <c r="U784" s="24"/>
    </row>
    <row r="785" spans="17:21" ht="14.25" customHeight="1">
      <c r="Q785" s="24"/>
      <c r="R785" s="24"/>
      <c r="S785" s="24"/>
      <c r="T785" s="24"/>
      <c r="U785" s="24"/>
    </row>
    <row r="786" spans="17:21" ht="14.25" customHeight="1">
      <c r="Q786" s="24"/>
      <c r="R786" s="24"/>
      <c r="S786" s="24"/>
      <c r="T786" s="24"/>
      <c r="U786" s="24"/>
    </row>
    <row r="787" spans="17:21" ht="14.25" customHeight="1">
      <c r="Q787" s="24"/>
      <c r="R787" s="24"/>
      <c r="S787" s="24"/>
      <c r="T787" s="24"/>
      <c r="U787" s="24"/>
    </row>
    <row r="788" spans="17:21" ht="14.25" customHeight="1">
      <c r="Q788" s="24"/>
      <c r="R788" s="24"/>
      <c r="S788" s="24"/>
      <c r="T788" s="24"/>
      <c r="U788" s="24"/>
    </row>
    <row r="789" spans="17:21" ht="14.25" customHeight="1">
      <c r="Q789" s="24"/>
      <c r="R789" s="24"/>
      <c r="S789" s="24"/>
      <c r="T789" s="24"/>
      <c r="U789" s="24"/>
    </row>
    <row r="790" spans="17:21" ht="14.25" customHeight="1">
      <c r="Q790" s="24"/>
      <c r="R790" s="24"/>
      <c r="S790" s="24"/>
      <c r="T790" s="24"/>
      <c r="U790" s="24"/>
    </row>
    <row r="791" spans="17:21" ht="14.25" customHeight="1">
      <c r="Q791" s="24"/>
      <c r="R791" s="24"/>
      <c r="S791" s="24"/>
      <c r="T791" s="24"/>
      <c r="U791" s="24"/>
    </row>
    <row r="792" spans="17:21" ht="14.25" customHeight="1">
      <c r="Q792" s="24"/>
      <c r="R792" s="24"/>
      <c r="S792" s="24"/>
      <c r="T792" s="24"/>
      <c r="U792" s="24"/>
    </row>
    <row r="793" spans="17:21" ht="14.25" customHeight="1">
      <c r="Q793" s="24"/>
      <c r="R793" s="24"/>
      <c r="S793" s="24"/>
      <c r="T793" s="24"/>
      <c r="U793" s="24"/>
    </row>
    <row r="794" spans="17:21" ht="14.25" customHeight="1">
      <c r="Q794" s="24"/>
      <c r="R794" s="24"/>
      <c r="S794" s="24"/>
      <c r="T794" s="24"/>
      <c r="U794" s="24"/>
    </row>
    <row r="795" spans="17:21" ht="14.25" customHeight="1">
      <c r="Q795" s="24"/>
      <c r="R795" s="24"/>
      <c r="S795" s="24"/>
      <c r="T795" s="24"/>
      <c r="U795" s="24"/>
    </row>
    <row r="796" spans="17:21" ht="14.25" customHeight="1">
      <c r="Q796" s="24"/>
      <c r="R796" s="24"/>
      <c r="S796" s="24"/>
      <c r="T796" s="24"/>
      <c r="U796" s="24"/>
    </row>
    <row r="797" spans="17:21" ht="14.25" customHeight="1">
      <c r="Q797" s="24"/>
      <c r="R797" s="24"/>
      <c r="S797" s="24"/>
      <c r="T797" s="24"/>
      <c r="U797" s="24"/>
    </row>
    <row r="798" spans="17:21" ht="14.25" customHeight="1">
      <c r="Q798" s="24"/>
      <c r="R798" s="24"/>
      <c r="S798" s="24"/>
      <c r="T798" s="24"/>
      <c r="U798" s="24"/>
    </row>
    <row r="799" spans="17:21" ht="14.25" customHeight="1">
      <c r="Q799" s="24"/>
      <c r="R799" s="24"/>
      <c r="S799" s="24"/>
      <c r="T799" s="24"/>
      <c r="U799" s="24"/>
    </row>
    <row r="800" spans="17:21" ht="14.25" customHeight="1">
      <c r="Q800" s="24"/>
      <c r="R800" s="24"/>
      <c r="S800" s="24"/>
      <c r="T800" s="24"/>
      <c r="U800" s="24"/>
    </row>
    <row r="801" spans="17:21" ht="14.25" customHeight="1">
      <c r="Q801" s="24"/>
      <c r="R801" s="24"/>
      <c r="S801" s="24"/>
      <c r="T801" s="24"/>
      <c r="U801" s="24"/>
    </row>
    <row r="802" spans="17:21" ht="14.25" customHeight="1">
      <c r="Q802" s="24"/>
      <c r="R802" s="24"/>
      <c r="S802" s="24"/>
      <c r="T802" s="24"/>
      <c r="U802" s="24"/>
    </row>
    <row r="803" spans="17:21" ht="14.25" customHeight="1">
      <c r="Q803" s="24"/>
      <c r="R803" s="24"/>
      <c r="S803" s="24"/>
      <c r="T803" s="24"/>
      <c r="U803" s="24"/>
    </row>
    <row r="804" spans="17:21" ht="14.25" customHeight="1">
      <c r="Q804" s="24"/>
      <c r="R804" s="24"/>
      <c r="S804" s="24"/>
      <c r="T804" s="24"/>
      <c r="U804" s="24"/>
    </row>
    <row r="805" spans="17:21" ht="14.25" customHeight="1">
      <c r="Q805" s="24"/>
      <c r="R805" s="24"/>
      <c r="S805" s="24"/>
      <c r="T805" s="24"/>
      <c r="U805" s="24"/>
    </row>
    <row r="806" spans="17:21" ht="14.25" customHeight="1">
      <c r="Q806" s="24"/>
      <c r="R806" s="24"/>
      <c r="S806" s="24"/>
      <c r="T806" s="24"/>
      <c r="U806" s="24"/>
    </row>
    <row r="807" spans="17:21" ht="14.25" customHeight="1">
      <c r="Q807" s="24"/>
      <c r="R807" s="24"/>
      <c r="S807" s="24"/>
      <c r="T807" s="24"/>
      <c r="U807" s="24"/>
    </row>
    <row r="808" spans="17:21" ht="14.25" customHeight="1">
      <c r="Q808" s="24"/>
      <c r="R808" s="24"/>
      <c r="S808" s="24"/>
      <c r="T808" s="24"/>
      <c r="U808" s="24"/>
    </row>
    <row r="809" spans="17:21" ht="14.25" customHeight="1">
      <c r="Q809" s="24"/>
      <c r="R809" s="24"/>
      <c r="S809" s="24"/>
      <c r="T809" s="24"/>
      <c r="U809" s="24"/>
    </row>
    <row r="810" spans="17:21" ht="14.25" customHeight="1">
      <c r="Q810" s="24"/>
      <c r="R810" s="24"/>
      <c r="S810" s="24"/>
      <c r="T810" s="24"/>
      <c r="U810" s="24"/>
    </row>
    <row r="811" spans="17:21" ht="14.25" customHeight="1">
      <c r="Q811" s="24"/>
      <c r="R811" s="24"/>
      <c r="S811" s="24"/>
      <c r="T811" s="24"/>
      <c r="U811" s="24"/>
    </row>
    <row r="812" spans="17:21" ht="14.25" customHeight="1">
      <c r="Q812" s="24"/>
      <c r="R812" s="24"/>
      <c r="S812" s="24"/>
      <c r="T812" s="24"/>
      <c r="U812" s="24"/>
    </row>
    <row r="813" spans="17:21" ht="14.25" customHeight="1">
      <c r="Q813" s="24"/>
      <c r="R813" s="24"/>
      <c r="S813" s="24"/>
      <c r="T813" s="24"/>
      <c r="U813" s="24"/>
    </row>
    <row r="814" spans="17:21" ht="14.25" customHeight="1">
      <c r="Q814" s="24"/>
      <c r="R814" s="24"/>
      <c r="S814" s="24"/>
      <c r="T814" s="24"/>
      <c r="U814" s="24"/>
    </row>
    <row r="815" spans="17:21" ht="14.25" customHeight="1">
      <c r="Q815" s="24"/>
      <c r="R815" s="24"/>
      <c r="S815" s="24"/>
      <c r="T815" s="24"/>
      <c r="U815" s="24"/>
    </row>
    <row r="816" spans="17:21" ht="14.25" customHeight="1">
      <c r="Q816" s="24"/>
      <c r="R816" s="24"/>
      <c r="S816" s="24"/>
      <c r="T816" s="24"/>
      <c r="U816" s="24"/>
    </row>
    <row r="817" spans="17:21" ht="14.25" customHeight="1">
      <c r="Q817" s="24"/>
      <c r="R817" s="24"/>
      <c r="S817" s="24"/>
      <c r="T817" s="24"/>
      <c r="U817" s="24"/>
    </row>
    <row r="818" spans="17:21" ht="14.25" customHeight="1">
      <c r="Q818" s="24"/>
      <c r="R818" s="24"/>
      <c r="S818" s="24"/>
      <c r="T818" s="24"/>
      <c r="U818" s="24"/>
    </row>
    <row r="819" spans="17:21" ht="14.25" customHeight="1">
      <c r="Q819" s="24"/>
      <c r="R819" s="24"/>
      <c r="S819" s="24"/>
      <c r="T819" s="24"/>
      <c r="U819" s="24"/>
    </row>
    <row r="820" spans="17:21" ht="14.25" customHeight="1">
      <c r="Q820" s="24"/>
      <c r="R820" s="24"/>
      <c r="S820" s="24"/>
      <c r="T820" s="24"/>
      <c r="U820" s="24"/>
    </row>
    <row r="821" spans="17:21" ht="14.25" customHeight="1">
      <c r="Q821" s="24"/>
      <c r="R821" s="24"/>
      <c r="S821" s="24"/>
      <c r="T821" s="24"/>
      <c r="U821" s="24"/>
    </row>
    <row r="822" spans="17:21" ht="14.25" customHeight="1">
      <c r="Q822" s="24"/>
      <c r="R822" s="24"/>
      <c r="S822" s="24"/>
      <c r="T822" s="24"/>
      <c r="U822" s="24"/>
    </row>
    <row r="823" spans="17:21" ht="14.25" customHeight="1">
      <c r="Q823" s="24"/>
      <c r="R823" s="24"/>
      <c r="S823" s="24"/>
      <c r="T823" s="24"/>
      <c r="U823" s="24"/>
    </row>
    <row r="824" spans="17:21" ht="14.25" customHeight="1">
      <c r="Q824" s="24"/>
      <c r="R824" s="24"/>
      <c r="S824" s="24"/>
      <c r="T824" s="24"/>
      <c r="U824" s="24"/>
    </row>
    <row r="825" spans="17:21" ht="14.25" customHeight="1">
      <c r="Q825" s="24"/>
      <c r="R825" s="24"/>
      <c r="S825" s="24"/>
      <c r="T825" s="24"/>
      <c r="U825" s="24"/>
    </row>
    <row r="826" spans="17:21" ht="14.25" customHeight="1">
      <c r="Q826" s="24"/>
      <c r="R826" s="24"/>
      <c r="S826" s="24"/>
      <c r="T826" s="24"/>
      <c r="U826" s="24"/>
    </row>
    <row r="827" spans="17:21" ht="14.25" customHeight="1">
      <c r="Q827" s="24"/>
      <c r="R827" s="24"/>
      <c r="S827" s="24"/>
      <c r="T827" s="24"/>
      <c r="U827" s="24"/>
    </row>
    <row r="828" spans="17:21" ht="14.25" customHeight="1">
      <c r="Q828" s="24"/>
      <c r="R828" s="24"/>
      <c r="S828" s="24"/>
      <c r="T828" s="24"/>
      <c r="U828" s="24"/>
    </row>
    <row r="829" spans="17:21" ht="14.25" customHeight="1">
      <c r="Q829" s="24"/>
      <c r="R829" s="24"/>
      <c r="S829" s="24"/>
      <c r="T829" s="24"/>
      <c r="U829" s="24"/>
    </row>
    <row r="830" spans="17:21" ht="14.25" customHeight="1">
      <c r="Q830" s="24"/>
      <c r="R830" s="24"/>
      <c r="S830" s="24"/>
      <c r="T830" s="24"/>
      <c r="U830" s="24"/>
    </row>
    <row r="831" spans="17:21" ht="14.25" customHeight="1">
      <c r="Q831" s="24"/>
      <c r="R831" s="24"/>
      <c r="S831" s="24"/>
      <c r="T831" s="24"/>
      <c r="U831" s="24"/>
    </row>
    <row r="832" spans="17:21" ht="14.25" customHeight="1">
      <c r="Q832" s="24"/>
      <c r="R832" s="24"/>
      <c r="S832" s="24"/>
      <c r="T832" s="24"/>
      <c r="U832" s="24"/>
    </row>
    <row r="833" spans="17:21" ht="14.25" customHeight="1">
      <c r="Q833" s="24"/>
      <c r="R833" s="24"/>
      <c r="S833" s="24"/>
      <c r="T833" s="24"/>
      <c r="U833" s="24"/>
    </row>
    <row r="834" spans="17:21" ht="14.25" customHeight="1">
      <c r="Q834" s="24"/>
      <c r="R834" s="24"/>
      <c r="S834" s="24"/>
      <c r="T834" s="24"/>
      <c r="U834" s="24"/>
    </row>
    <row r="835" spans="17:21" ht="14.25" customHeight="1">
      <c r="Q835" s="24"/>
      <c r="R835" s="24"/>
      <c r="S835" s="24"/>
      <c r="T835" s="24"/>
      <c r="U835" s="24"/>
    </row>
    <row r="836" spans="17:21" ht="14.25" customHeight="1">
      <c r="Q836" s="24"/>
      <c r="R836" s="24"/>
      <c r="S836" s="24"/>
      <c r="T836" s="24"/>
      <c r="U836" s="24"/>
    </row>
    <row r="837" spans="17:21" ht="14.25" customHeight="1">
      <c r="Q837" s="24"/>
      <c r="R837" s="24"/>
      <c r="S837" s="24"/>
      <c r="T837" s="24"/>
      <c r="U837" s="24"/>
    </row>
    <row r="838" spans="17:21" ht="14.25" customHeight="1">
      <c r="Q838" s="24"/>
      <c r="R838" s="24"/>
      <c r="S838" s="24"/>
      <c r="T838" s="24"/>
      <c r="U838" s="24"/>
    </row>
    <row r="839" spans="17:21" ht="14.25" customHeight="1">
      <c r="Q839" s="24"/>
      <c r="R839" s="24"/>
      <c r="S839" s="24"/>
      <c r="T839" s="24"/>
      <c r="U839" s="24"/>
    </row>
    <row r="840" spans="17:21" ht="14.25" customHeight="1">
      <c r="Q840" s="24"/>
      <c r="R840" s="24"/>
      <c r="S840" s="24"/>
      <c r="T840" s="24"/>
      <c r="U840" s="24"/>
    </row>
    <row r="841" spans="17:21" ht="14.25" customHeight="1">
      <c r="Q841" s="24"/>
      <c r="R841" s="24"/>
      <c r="S841" s="24"/>
      <c r="T841" s="24"/>
      <c r="U841" s="24"/>
    </row>
    <row r="842" spans="17:21" ht="14.25" customHeight="1">
      <c r="Q842" s="24"/>
      <c r="R842" s="24"/>
      <c r="S842" s="24"/>
      <c r="T842" s="24"/>
      <c r="U842" s="24"/>
    </row>
    <row r="843" spans="17:21" ht="14.25" customHeight="1">
      <c r="Q843" s="24"/>
      <c r="R843" s="24"/>
      <c r="S843" s="24"/>
      <c r="T843" s="24"/>
      <c r="U843" s="24"/>
    </row>
    <row r="844" spans="17:21" ht="14.25" customHeight="1">
      <c r="Q844" s="24"/>
      <c r="R844" s="24"/>
      <c r="S844" s="24"/>
      <c r="T844" s="24"/>
      <c r="U844" s="24"/>
    </row>
    <row r="845" spans="17:21" ht="14.25" customHeight="1">
      <c r="Q845" s="24"/>
      <c r="R845" s="24"/>
      <c r="S845" s="24"/>
      <c r="T845" s="24"/>
      <c r="U845" s="24"/>
    </row>
    <row r="846" spans="17:21" ht="14.25" customHeight="1">
      <c r="Q846" s="24"/>
      <c r="R846" s="24"/>
      <c r="S846" s="24"/>
      <c r="T846" s="24"/>
      <c r="U846" s="24"/>
    </row>
    <row r="847" spans="17:21" ht="14.25" customHeight="1">
      <c r="Q847" s="24"/>
      <c r="R847" s="24"/>
      <c r="S847" s="24"/>
      <c r="T847" s="24"/>
      <c r="U847" s="24"/>
    </row>
    <row r="848" spans="17:21" ht="14.25" customHeight="1">
      <c r="Q848" s="24"/>
      <c r="R848" s="24"/>
      <c r="S848" s="24"/>
      <c r="T848" s="24"/>
      <c r="U848" s="24"/>
    </row>
    <row r="849" spans="17:21" ht="14.25" customHeight="1">
      <c r="Q849" s="24"/>
      <c r="R849" s="24"/>
      <c r="S849" s="24"/>
      <c r="T849" s="24"/>
      <c r="U849" s="24"/>
    </row>
    <row r="850" spans="17:21" ht="14.25" customHeight="1">
      <c r="Q850" s="24"/>
      <c r="R850" s="24"/>
      <c r="S850" s="24"/>
      <c r="T850" s="24"/>
      <c r="U850" s="24"/>
    </row>
    <row r="851" spans="17:21" ht="14.25" customHeight="1">
      <c r="Q851" s="24"/>
      <c r="R851" s="24"/>
      <c r="S851" s="24"/>
      <c r="T851" s="24"/>
      <c r="U851" s="24"/>
    </row>
    <row r="852" spans="17:21" ht="14.25" customHeight="1">
      <c r="Q852" s="24"/>
      <c r="R852" s="24"/>
      <c r="S852" s="24"/>
      <c r="T852" s="24"/>
      <c r="U852" s="24"/>
    </row>
    <row r="853" spans="17:21" ht="14.25" customHeight="1">
      <c r="Q853" s="24"/>
      <c r="R853" s="24"/>
      <c r="S853" s="24"/>
      <c r="T853" s="24"/>
      <c r="U853" s="24"/>
    </row>
    <row r="854" spans="17:21" ht="14.25" customHeight="1">
      <c r="Q854" s="24"/>
      <c r="R854" s="24"/>
      <c r="S854" s="24"/>
      <c r="T854" s="24"/>
      <c r="U854" s="24"/>
    </row>
    <row r="855" spans="17:21" ht="14.25" customHeight="1">
      <c r="Q855" s="24"/>
      <c r="R855" s="24"/>
      <c r="S855" s="24"/>
      <c r="T855" s="24"/>
      <c r="U855" s="24"/>
    </row>
    <row r="856" spans="17:21" ht="14.25" customHeight="1">
      <c r="Q856" s="24"/>
      <c r="R856" s="24"/>
      <c r="S856" s="24"/>
      <c r="T856" s="24"/>
      <c r="U856" s="24"/>
    </row>
    <row r="857" spans="17:21" ht="14.25" customHeight="1">
      <c r="Q857" s="24"/>
      <c r="R857" s="24"/>
      <c r="S857" s="24"/>
      <c r="T857" s="24"/>
      <c r="U857" s="24"/>
    </row>
    <row r="858" spans="17:21" ht="14.25" customHeight="1">
      <c r="Q858" s="24"/>
      <c r="R858" s="24"/>
      <c r="S858" s="24"/>
      <c r="T858" s="24"/>
      <c r="U858" s="24"/>
    </row>
    <row r="859" spans="17:21" ht="14.25" customHeight="1">
      <c r="Q859" s="24"/>
      <c r="R859" s="24"/>
      <c r="S859" s="24"/>
      <c r="T859" s="24"/>
      <c r="U859" s="24"/>
    </row>
    <row r="860" spans="17:21" ht="14.25" customHeight="1">
      <c r="Q860" s="24"/>
      <c r="R860" s="24"/>
      <c r="S860" s="24"/>
      <c r="T860" s="24"/>
      <c r="U860" s="24"/>
    </row>
    <row r="861" spans="17:21" ht="14.25" customHeight="1">
      <c r="Q861" s="24"/>
      <c r="R861" s="24"/>
      <c r="S861" s="24"/>
      <c r="T861" s="24"/>
      <c r="U861" s="24"/>
    </row>
    <row r="862" spans="17:21" ht="14.25" customHeight="1">
      <c r="Q862" s="24"/>
      <c r="R862" s="24"/>
      <c r="S862" s="24"/>
      <c r="T862" s="24"/>
      <c r="U862" s="24"/>
    </row>
    <row r="863" spans="17:21" ht="14.25" customHeight="1">
      <c r="Q863" s="24"/>
      <c r="R863" s="24"/>
      <c r="S863" s="24"/>
      <c r="T863" s="24"/>
      <c r="U863" s="24"/>
    </row>
    <row r="864" spans="17:21" ht="14.25" customHeight="1">
      <c r="Q864" s="24"/>
      <c r="R864" s="24"/>
      <c r="S864" s="24"/>
      <c r="T864" s="24"/>
      <c r="U864" s="24"/>
    </row>
    <row r="865" spans="17:21" ht="14.25" customHeight="1">
      <c r="Q865" s="24"/>
      <c r="R865" s="24"/>
      <c r="S865" s="24"/>
      <c r="T865" s="24"/>
      <c r="U865" s="24"/>
    </row>
    <row r="866" spans="17:21" ht="14.25" customHeight="1">
      <c r="Q866" s="24"/>
      <c r="R866" s="24"/>
      <c r="S866" s="24"/>
      <c r="T866" s="24"/>
      <c r="U866" s="24"/>
    </row>
    <row r="867" spans="17:21" ht="14.25" customHeight="1">
      <c r="Q867" s="24"/>
      <c r="R867" s="24"/>
      <c r="S867" s="24"/>
      <c r="T867" s="24"/>
      <c r="U867" s="24"/>
    </row>
    <row r="868" spans="17:21" ht="14.25" customHeight="1">
      <c r="Q868" s="24"/>
      <c r="R868" s="24"/>
      <c r="S868" s="24"/>
      <c r="T868" s="24"/>
      <c r="U868" s="24"/>
    </row>
    <row r="869" spans="17:21" ht="14.25" customHeight="1">
      <c r="Q869" s="24"/>
      <c r="R869" s="24"/>
      <c r="S869" s="24"/>
      <c r="T869" s="24"/>
      <c r="U869" s="24"/>
    </row>
    <row r="870" spans="17:21" ht="14.25" customHeight="1">
      <c r="Q870" s="24"/>
      <c r="R870" s="24"/>
      <c r="S870" s="24"/>
      <c r="T870" s="24"/>
      <c r="U870" s="24"/>
    </row>
    <row r="871" spans="17:21" ht="14.25" customHeight="1">
      <c r="Q871" s="24"/>
      <c r="R871" s="24"/>
      <c r="S871" s="24"/>
      <c r="T871" s="24"/>
      <c r="U871" s="24"/>
    </row>
    <row r="872" spans="17:21" ht="14.25" customHeight="1">
      <c r="Q872" s="24"/>
      <c r="R872" s="24"/>
      <c r="S872" s="24"/>
      <c r="T872" s="24"/>
      <c r="U872" s="24"/>
    </row>
    <row r="873" spans="17:21" ht="14.25" customHeight="1">
      <c r="Q873" s="24"/>
      <c r="R873" s="24"/>
      <c r="S873" s="24"/>
      <c r="T873" s="24"/>
      <c r="U873" s="24"/>
    </row>
    <row r="874" spans="17:21" ht="14.25" customHeight="1">
      <c r="Q874" s="24"/>
      <c r="R874" s="24"/>
      <c r="S874" s="24"/>
      <c r="T874" s="24"/>
      <c r="U874" s="24"/>
    </row>
    <row r="875" spans="17:21" ht="14.25" customHeight="1">
      <c r="Q875" s="24"/>
      <c r="R875" s="24"/>
      <c r="S875" s="24"/>
      <c r="T875" s="24"/>
      <c r="U875" s="24"/>
    </row>
    <row r="876" spans="17:21" ht="14.25" customHeight="1">
      <c r="Q876" s="24"/>
      <c r="R876" s="24"/>
      <c r="S876" s="24"/>
      <c r="T876" s="24"/>
      <c r="U876" s="24"/>
    </row>
    <row r="877" spans="17:21" ht="14.25" customHeight="1">
      <c r="Q877" s="24"/>
      <c r="R877" s="24"/>
      <c r="S877" s="24"/>
      <c r="T877" s="24"/>
      <c r="U877" s="24"/>
    </row>
    <row r="878" spans="17:21" ht="14.25" customHeight="1">
      <c r="Q878" s="24"/>
      <c r="R878" s="24"/>
      <c r="S878" s="24"/>
      <c r="T878" s="24"/>
      <c r="U878" s="24"/>
    </row>
    <row r="879" spans="17:21" ht="14.25" customHeight="1">
      <c r="Q879" s="24"/>
      <c r="R879" s="24"/>
      <c r="S879" s="24"/>
      <c r="T879" s="24"/>
      <c r="U879" s="24"/>
    </row>
    <row r="880" spans="17:21" ht="14.25" customHeight="1">
      <c r="Q880" s="24"/>
      <c r="R880" s="24"/>
      <c r="S880" s="24"/>
      <c r="T880" s="24"/>
      <c r="U880" s="24"/>
    </row>
    <row r="881" spans="17:21" ht="14.25" customHeight="1">
      <c r="Q881" s="24"/>
      <c r="R881" s="24"/>
      <c r="S881" s="24"/>
      <c r="T881" s="24"/>
      <c r="U881" s="24"/>
    </row>
    <row r="882" spans="17:21" ht="14.25" customHeight="1">
      <c r="Q882" s="24"/>
      <c r="R882" s="24"/>
      <c r="S882" s="24"/>
      <c r="T882" s="24"/>
      <c r="U882" s="24"/>
    </row>
    <row r="883" spans="17:21" ht="14.25" customHeight="1">
      <c r="Q883" s="24"/>
      <c r="R883" s="24"/>
      <c r="S883" s="24"/>
      <c r="T883" s="24"/>
      <c r="U883" s="24"/>
    </row>
    <row r="884" spans="17:21" ht="14.25" customHeight="1">
      <c r="Q884" s="24"/>
      <c r="R884" s="24"/>
      <c r="S884" s="24"/>
      <c r="T884" s="24"/>
      <c r="U884" s="24"/>
    </row>
    <row r="885" spans="17:21" ht="14.25" customHeight="1">
      <c r="Q885" s="24"/>
      <c r="R885" s="24"/>
      <c r="S885" s="24"/>
      <c r="T885" s="24"/>
      <c r="U885" s="24"/>
    </row>
    <row r="886" spans="17:21" ht="14.25" customHeight="1">
      <c r="Q886" s="24"/>
      <c r="R886" s="24"/>
      <c r="S886" s="24"/>
      <c r="T886" s="24"/>
      <c r="U886" s="24"/>
    </row>
    <row r="887" spans="17:21" ht="14.25" customHeight="1">
      <c r="Q887" s="24"/>
      <c r="R887" s="24"/>
      <c r="S887" s="24"/>
      <c r="T887" s="24"/>
      <c r="U887" s="24"/>
    </row>
    <row r="888" spans="17:21" ht="14.25" customHeight="1">
      <c r="Q888" s="24"/>
      <c r="R888" s="24"/>
      <c r="S888" s="24"/>
      <c r="T888" s="24"/>
      <c r="U888" s="24"/>
    </row>
    <row r="889" spans="17:21" ht="14.25" customHeight="1">
      <c r="Q889" s="24"/>
      <c r="R889" s="24"/>
      <c r="S889" s="24"/>
      <c r="T889" s="24"/>
      <c r="U889" s="24"/>
    </row>
    <row r="890" spans="17:21" ht="14.25" customHeight="1">
      <c r="Q890" s="24"/>
      <c r="R890" s="24"/>
      <c r="S890" s="24"/>
      <c r="T890" s="24"/>
      <c r="U890" s="24"/>
    </row>
    <row r="891" spans="17:21" ht="14.25" customHeight="1">
      <c r="Q891" s="24"/>
      <c r="R891" s="24"/>
      <c r="S891" s="24"/>
      <c r="T891" s="24"/>
      <c r="U891" s="24"/>
    </row>
    <row r="892" spans="17:21" ht="14.25" customHeight="1">
      <c r="Q892" s="24"/>
      <c r="R892" s="24"/>
      <c r="S892" s="24"/>
      <c r="T892" s="24"/>
      <c r="U892" s="24"/>
    </row>
    <row r="893" spans="17:21" ht="14.25" customHeight="1">
      <c r="Q893" s="24"/>
      <c r="R893" s="24"/>
      <c r="S893" s="24"/>
      <c r="T893" s="24"/>
      <c r="U893" s="24"/>
    </row>
    <row r="894" spans="17:21" ht="14.25" customHeight="1">
      <c r="Q894" s="24"/>
      <c r="R894" s="24"/>
      <c r="S894" s="24"/>
      <c r="T894" s="24"/>
      <c r="U894" s="24"/>
    </row>
    <row r="895" spans="17:21" ht="14.25" customHeight="1">
      <c r="Q895" s="24"/>
      <c r="R895" s="24"/>
      <c r="S895" s="24"/>
      <c r="T895" s="24"/>
      <c r="U895" s="24"/>
    </row>
    <row r="896" spans="17:21" ht="14.25" customHeight="1">
      <c r="Q896" s="24"/>
      <c r="R896" s="24"/>
      <c r="S896" s="24"/>
      <c r="T896" s="24"/>
      <c r="U896" s="24"/>
    </row>
    <row r="897" spans="17:21" ht="14.25" customHeight="1">
      <c r="Q897" s="24"/>
      <c r="R897" s="24"/>
      <c r="S897" s="24"/>
      <c r="T897" s="24"/>
      <c r="U897" s="24"/>
    </row>
    <row r="898" spans="17:21" ht="14.25" customHeight="1">
      <c r="Q898" s="24"/>
      <c r="R898" s="24"/>
      <c r="S898" s="24"/>
      <c r="T898" s="24"/>
      <c r="U898" s="24"/>
    </row>
    <row r="899" spans="17:21" ht="14.25" customHeight="1">
      <c r="Q899" s="24"/>
      <c r="R899" s="24"/>
      <c r="S899" s="24"/>
      <c r="T899" s="24"/>
      <c r="U899" s="24"/>
    </row>
    <row r="900" spans="17:21" ht="14.25" customHeight="1">
      <c r="Q900" s="24"/>
      <c r="R900" s="24"/>
      <c r="S900" s="24"/>
      <c r="T900" s="24"/>
      <c r="U900" s="24"/>
    </row>
    <row r="901" spans="17:21" ht="14.25" customHeight="1">
      <c r="Q901" s="24"/>
      <c r="R901" s="24"/>
      <c r="S901" s="24"/>
      <c r="T901" s="24"/>
      <c r="U901" s="24"/>
    </row>
    <row r="902" spans="17:21" ht="14.25" customHeight="1">
      <c r="Q902" s="24"/>
      <c r="R902" s="24"/>
      <c r="S902" s="24"/>
      <c r="T902" s="24"/>
      <c r="U902" s="24"/>
    </row>
    <row r="903" spans="17:21" ht="14.25" customHeight="1">
      <c r="Q903" s="24"/>
      <c r="R903" s="24"/>
      <c r="S903" s="24"/>
      <c r="T903" s="24"/>
      <c r="U903" s="24"/>
    </row>
    <row r="904" spans="17:21" ht="14.25" customHeight="1">
      <c r="Q904" s="24"/>
      <c r="R904" s="24"/>
      <c r="S904" s="24"/>
      <c r="T904" s="24"/>
      <c r="U904" s="24"/>
    </row>
    <row r="905" spans="17:21" ht="14.25" customHeight="1">
      <c r="Q905" s="24"/>
      <c r="R905" s="24"/>
      <c r="S905" s="24"/>
      <c r="T905" s="24"/>
      <c r="U905" s="24"/>
    </row>
    <row r="906" spans="17:21" ht="14.25" customHeight="1">
      <c r="Q906" s="24"/>
      <c r="R906" s="24"/>
      <c r="S906" s="24"/>
      <c r="T906" s="24"/>
      <c r="U906" s="24"/>
    </row>
    <row r="907" spans="17:21" ht="14.25" customHeight="1">
      <c r="Q907" s="24"/>
      <c r="R907" s="24"/>
      <c r="S907" s="24"/>
      <c r="T907" s="24"/>
      <c r="U907" s="24"/>
    </row>
    <row r="908" spans="17:21" ht="14.25" customHeight="1">
      <c r="Q908" s="24"/>
      <c r="R908" s="24"/>
      <c r="S908" s="24"/>
      <c r="T908" s="24"/>
      <c r="U908" s="24"/>
    </row>
    <row r="909" spans="17:21" ht="14.25" customHeight="1">
      <c r="Q909" s="24"/>
      <c r="R909" s="24"/>
      <c r="S909" s="24"/>
      <c r="T909" s="24"/>
      <c r="U909" s="24"/>
    </row>
    <row r="910" spans="17:21" ht="14.25" customHeight="1">
      <c r="Q910" s="24"/>
      <c r="R910" s="24"/>
      <c r="S910" s="24"/>
      <c r="T910" s="24"/>
      <c r="U910" s="24"/>
    </row>
    <row r="911" spans="17:21" ht="14.25" customHeight="1">
      <c r="Q911" s="24"/>
      <c r="R911" s="24"/>
      <c r="S911" s="24"/>
      <c r="T911" s="24"/>
      <c r="U911" s="24"/>
    </row>
    <row r="912" spans="17:21" ht="14.25" customHeight="1">
      <c r="Q912" s="24"/>
      <c r="R912" s="24"/>
      <c r="S912" s="24"/>
      <c r="T912" s="24"/>
      <c r="U912" s="24"/>
    </row>
    <row r="913" spans="17:21" ht="14.25" customHeight="1">
      <c r="Q913" s="24"/>
      <c r="R913" s="24"/>
      <c r="S913" s="24"/>
      <c r="T913" s="24"/>
      <c r="U913" s="24"/>
    </row>
    <row r="914" spans="17:21" ht="14.25" customHeight="1">
      <c r="Q914" s="24"/>
      <c r="R914" s="24"/>
      <c r="S914" s="24"/>
      <c r="T914" s="24"/>
      <c r="U914" s="24"/>
    </row>
    <row r="915" spans="17:21" ht="14.25" customHeight="1">
      <c r="Q915" s="24"/>
      <c r="R915" s="24"/>
      <c r="S915" s="24"/>
      <c r="T915" s="24"/>
      <c r="U915" s="24"/>
    </row>
    <row r="916" spans="17:21" ht="14.25" customHeight="1">
      <c r="Q916" s="24"/>
      <c r="R916" s="24"/>
      <c r="S916" s="24"/>
      <c r="T916" s="24"/>
      <c r="U916" s="24"/>
    </row>
    <row r="917" spans="17:21" ht="14.25" customHeight="1">
      <c r="Q917" s="24"/>
      <c r="R917" s="24"/>
      <c r="S917" s="24"/>
      <c r="T917" s="24"/>
      <c r="U917" s="24"/>
    </row>
    <row r="918" spans="17:21" ht="14.25" customHeight="1">
      <c r="Q918" s="24"/>
      <c r="R918" s="24"/>
      <c r="S918" s="24"/>
      <c r="T918" s="24"/>
      <c r="U918" s="24"/>
    </row>
    <row r="919" spans="17:21" ht="14.25" customHeight="1">
      <c r="Q919" s="24"/>
      <c r="R919" s="24"/>
      <c r="S919" s="24"/>
      <c r="T919" s="24"/>
      <c r="U919" s="24"/>
    </row>
    <row r="920" spans="17:21" ht="14.25" customHeight="1">
      <c r="Q920" s="24"/>
      <c r="R920" s="24"/>
      <c r="S920" s="24"/>
      <c r="T920" s="24"/>
      <c r="U920" s="24"/>
    </row>
    <row r="921" spans="17:21" ht="14.25" customHeight="1">
      <c r="Q921" s="24"/>
      <c r="R921" s="24"/>
      <c r="S921" s="24"/>
      <c r="T921" s="24"/>
      <c r="U921" s="24"/>
    </row>
    <row r="922" spans="17:21" ht="14.25" customHeight="1">
      <c r="Q922" s="24"/>
      <c r="R922" s="24"/>
      <c r="S922" s="24"/>
      <c r="T922" s="24"/>
      <c r="U922" s="24"/>
    </row>
    <row r="923" spans="17:21" ht="14.25" customHeight="1">
      <c r="Q923" s="24"/>
      <c r="R923" s="24"/>
      <c r="S923" s="24"/>
      <c r="T923" s="24"/>
      <c r="U923" s="24"/>
    </row>
    <row r="924" spans="17:21" ht="14.25" customHeight="1">
      <c r="Q924" s="24"/>
      <c r="R924" s="24"/>
      <c r="S924" s="24"/>
      <c r="T924" s="24"/>
      <c r="U924" s="24"/>
    </row>
    <row r="925" spans="17:21" ht="14.25" customHeight="1">
      <c r="Q925" s="24"/>
      <c r="R925" s="24"/>
      <c r="S925" s="24"/>
      <c r="T925" s="24"/>
      <c r="U925" s="24"/>
    </row>
    <row r="926" spans="17:21" ht="14.25" customHeight="1">
      <c r="Q926" s="24"/>
      <c r="R926" s="24"/>
      <c r="S926" s="24"/>
      <c r="T926" s="24"/>
      <c r="U926" s="24"/>
    </row>
    <row r="927" spans="17:21" ht="14.25" customHeight="1">
      <c r="Q927" s="24"/>
      <c r="R927" s="24"/>
      <c r="S927" s="24"/>
      <c r="T927" s="24"/>
      <c r="U927" s="24"/>
    </row>
    <row r="928" spans="17:21" ht="14.25" customHeight="1">
      <c r="Q928" s="24"/>
      <c r="R928" s="24"/>
      <c r="S928" s="24"/>
      <c r="T928" s="24"/>
      <c r="U928" s="24"/>
    </row>
    <row r="929" spans="17:21" ht="14.25" customHeight="1">
      <c r="Q929" s="24"/>
      <c r="R929" s="24"/>
      <c r="S929" s="24"/>
      <c r="T929" s="24"/>
      <c r="U929" s="24"/>
    </row>
    <row r="930" spans="17:21" ht="14.25" customHeight="1">
      <c r="Q930" s="24"/>
      <c r="R930" s="24"/>
      <c r="S930" s="24"/>
      <c r="T930" s="24"/>
      <c r="U930" s="24"/>
    </row>
    <row r="931" spans="17:21" ht="14.25" customHeight="1">
      <c r="Q931" s="24"/>
      <c r="R931" s="24"/>
      <c r="S931" s="24"/>
      <c r="T931" s="24"/>
      <c r="U931" s="24"/>
    </row>
    <row r="932" spans="17:21" ht="14.25" customHeight="1">
      <c r="Q932" s="24"/>
      <c r="R932" s="24"/>
      <c r="S932" s="24"/>
      <c r="T932" s="24"/>
      <c r="U932" s="24"/>
    </row>
    <row r="933" spans="17:21" ht="14.25" customHeight="1">
      <c r="Q933" s="24"/>
      <c r="R933" s="24"/>
      <c r="S933" s="24"/>
      <c r="T933" s="24"/>
      <c r="U933" s="24"/>
    </row>
    <row r="934" spans="17:21" ht="14.25" customHeight="1">
      <c r="Q934" s="24"/>
      <c r="R934" s="24"/>
      <c r="S934" s="24"/>
      <c r="T934" s="24"/>
      <c r="U934" s="24"/>
    </row>
    <row r="935" spans="17:21" ht="14.25" customHeight="1">
      <c r="Q935" s="24"/>
      <c r="R935" s="24"/>
      <c r="S935" s="24"/>
      <c r="T935" s="24"/>
      <c r="U935" s="24"/>
    </row>
    <row r="936" spans="17:21" ht="14.25" customHeight="1">
      <c r="Q936" s="24"/>
      <c r="R936" s="24"/>
      <c r="S936" s="24"/>
      <c r="T936" s="24"/>
      <c r="U936" s="24"/>
    </row>
    <row r="937" spans="17:21" ht="14.25" customHeight="1">
      <c r="Q937" s="24"/>
      <c r="R937" s="24"/>
      <c r="S937" s="24"/>
      <c r="T937" s="24"/>
      <c r="U937" s="24"/>
    </row>
    <row r="938" spans="17:21" ht="14.25" customHeight="1">
      <c r="Q938" s="24"/>
      <c r="R938" s="24"/>
      <c r="S938" s="24"/>
      <c r="T938" s="24"/>
      <c r="U938" s="24"/>
    </row>
    <row r="939" spans="17:21" ht="14.25" customHeight="1">
      <c r="Q939" s="24"/>
      <c r="R939" s="24"/>
      <c r="S939" s="24"/>
      <c r="T939" s="24"/>
      <c r="U939" s="24"/>
    </row>
    <row r="940" spans="17:21" ht="14.25" customHeight="1">
      <c r="Q940" s="24"/>
      <c r="R940" s="24"/>
      <c r="S940" s="24"/>
      <c r="T940" s="24"/>
      <c r="U940" s="24"/>
    </row>
    <row r="941" spans="17:21" ht="14.25" customHeight="1">
      <c r="Q941" s="24"/>
      <c r="R941" s="24"/>
      <c r="S941" s="24"/>
      <c r="T941" s="24"/>
      <c r="U941" s="24"/>
    </row>
    <row r="942" spans="17:21" ht="14.25" customHeight="1">
      <c r="Q942" s="24"/>
      <c r="R942" s="24"/>
      <c r="S942" s="24"/>
      <c r="T942" s="24"/>
      <c r="U942" s="24"/>
    </row>
    <row r="943" spans="17:21" ht="14.25" customHeight="1">
      <c r="Q943" s="24"/>
      <c r="R943" s="24"/>
      <c r="S943" s="24"/>
      <c r="T943" s="24"/>
      <c r="U943" s="24"/>
    </row>
    <row r="944" spans="17:21" ht="14.25" customHeight="1">
      <c r="Q944" s="24"/>
      <c r="R944" s="24"/>
      <c r="S944" s="24"/>
      <c r="T944" s="24"/>
      <c r="U944" s="24"/>
    </row>
    <row r="945" spans="17:21" ht="14.25" customHeight="1">
      <c r="Q945" s="24"/>
      <c r="R945" s="24"/>
      <c r="S945" s="24"/>
      <c r="T945" s="24"/>
      <c r="U945" s="24"/>
    </row>
    <row r="946" spans="17:21" ht="14.25" customHeight="1">
      <c r="Q946" s="24"/>
      <c r="R946" s="24"/>
      <c r="S946" s="24"/>
      <c r="T946" s="24"/>
      <c r="U946" s="24"/>
    </row>
    <row r="947" spans="17:21" ht="14.25" customHeight="1">
      <c r="Q947" s="24"/>
      <c r="R947" s="24"/>
      <c r="S947" s="24"/>
      <c r="T947" s="24"/>
      <c r="U947" s="24"/>
    </row>
    <row r="948" spans="17:21" ht="14.25" customHeight="1">
      <c r="Q948" s="24"/>
      <c r="R948" s="24"/>
      <c r="S948" s="24"/>
      <c r="T948" s="24"/>
      <c r="U948" s="24"/>
    </row>
    <row r="949" spans="17:21" ht="14.25" customHeight="1">
      <c r="Q949" s="24"/>
      <c r="R949" s="24"/>
      <c r="S949" s="24"/>
      <c r="T949" s="24"/>
      <c r="U949" s="24"/>
    </row>
    <row r="950" spans="17:21" ht="14.25" customHeight="1">
      <c r="Q950" s="24"/>
      <c r="R950" s="24"/>
      <c r="S950" s="24"/>
      <c r="T950" s="24"/>
      <c r="U950" s="24"/>
    </row>
    <row r="951" spans="17:21" ht="14.25" customHeight="1">
      <c r="Q951" s="24"/>
      <c r="R951" s="24"/>
      <c r="S951" s="24"/>
      <c r="T951" s="24"/>
      <c r="U951" s="24"/>
    </row>
    <row r="952" spans="17:21" ht="14.25" customHeight="1">
      <c r="Q952" s="24"/>
      <c r="R952" s="24"/>
      <c r="S952" s="24"/>
      <c r="T952" s="24"/>
      <c r="U952" s="24"/>
    </row>
    <row r="953" spans="17:21" ht="14.25" customHeight="1">
      <c r="Q953" s="24"/>
      <c r="R953" s="24"/>
      <c r="S953" s="24"/>
      <c r="T953" s="24"/>
      <c r="U953" s="24"/>
    </row>
    <row r="954" spans="17:21" ht="14.25" customHeight="1">
      <c r="Q954" s="24"/>
      <c r="R954" s="24"/>
      <c r="S954" s="24"/>
      <c r="T954" s="24"/>
      <c r="U954" s="24"/>
    </row>
    <row r="955" spans="17:21" ht="14.25" customHeight="1">
      <c r="Q955" s="24"/>
      <c r="R955" s="24"/>
      <c r="S955" s="24"/>
      <c r="T955" s="24"/>
      <c r="U955" s="24"/>
    </row>
    <row r="956" spans="17:21" ht="14.25" customHeight="1">
      <c r="Q956" s="24"/>
      <c r="R956" s="24"/>
      <c r="S956" s="24"/>
      <c r="T956" s="24"/>
      <c r="U956" s="24"/>
    </row>
    <row r="957" spans="17:21" ht="14.25" customHeight="1">
      <c r="Q957" s="24"/>
      <c r="R957" s="24"/>
      <c r="S957" s="24"/>
      <c r="T957" s="24"/>
      <c r="U957" s="24"/>
    </row>
    <row r="958" spans="17:21" ht="14.25" customHeight="1">
      <c r="Q958" s="24"/>
      <c r="R958" s="24"/>
      <c r="S958" s="24"/>
      <c r="T958" s="24"/>
      <c r="U958" s="24"/>
    </row>
    <row r="959" spans="17:21" ht="14.25" customHeight="1">
      <c r="Q959" s="24"/>
      <c r="R959" s="24"/>
      <c r="S959" s="24"/>
      <c r="T959" s="24"/>
      <c r="U959" s="24"/>
    </row>
    <row r="960" spans="17:21" ht="14.25" customHeight="1">
      <c r="Q960" s="24"/>
      <c r="R960" s="24"/>
      <c r="S960" s="24"/>
      <c r="T960" s="24"/>
      <c r="U960" s="24"/>
    </row>
    <row r="961" spans="17:21" ht="14.25" customHeight="1">
      <c r="Q961" s="24"/>
      <c r="R961" s="24"/>
      <c r="S961" s="24"/>
      <c r="T961" s="24"/>
      <c r="U961" s="24"/>
    </row>
    <row r="962" spans="17:21" ht="14.25" customHeight="1">
      <c r="Q962" s="24"/>
      <c r="R962" s="24"/>
      <c r="S962" s="24"/>
      <c r="T962" s="24"/>
      <c r="U962" s="24"/>
    </row>
    <row r="963" spans="17:21" ht="14.25" customHeight="1">
      <c r="Q963" s="24"/>
      <c r="R963" s="24"/>
      <c r="S963" s="24"/>
      <c r="T963" s="24"/>
      <c r="U963" s="24"/>
    </row>
    <row r="964" spans="17:21" ht="14.25" customHeight="1">
      <c r="Q964" s="24"/>
      <c r="R964" s="24"/>
      <c r="S964" s="24"/>
      <c r="T964" s="24"/>
      <c r="U964" s="24"/>
    </row>
    <row r="965" spans="17:21" ht="14.25" customHeight="1">
      <c r="Q965" s="24"/>
      <c r="R965" s="24"/>
      <c r="S965" s="24"/>
      <c r="T965" s="24"/>
      <c r="U965" s="24"/>
    </row>
    <row r="966" spans="17:21" ht="14.25" customHeight="1">
      <c r="Q966" s="24"/>
      <c r="R966" s="24"/>
      <c r="S966" s="24"/>
      <c r="T966" s="24"/>
      <c r="U966" s="24"/>
    </row>
    <row r="967" spans="17:21" ht="14.25" customHeight="1">
      <c r="Q967" s="24"/>
      <c r="R967" s="24"/>
      <c r="S967" s="24"/>
      <c r="T967" s="24"/>
      <c r="U967" s="24"/>
    </row>
    <row r="968" spans="17:21" ht="14.25" customHeight="1">
      <c r="Q968" s="24"/>
      <c r="R968" s="24"/>
      <c r="S968" s="24"/>
      <c r="T968" s="24"/>
      <c r="U968" s="24"/>
    </row>
    <row r="969" spans="17:21" ht="14.25" customHeight="1">
      <c r="Q969" s="24"/>
      <c r="R969" s="24"/>
      <c r="S969" s="24"/>
      <c r="T969" s="24"/>
      <c r="U969" s="24"/>
    </row>
    <row r="970" spans="17:21" ht="14.25" customHeight="1">
      <c r="Q970" s="24"/>
      <c r="R970" s="24"/>
      <c r="S970" s="24"/>
      <c r="T970" s="24"/>
      <c r="U970" s="24"/>
    </row>
    <row r="971" spans="17:21" ht="14.25" customHeight="1">
      <c r="Q971" s="24"/>
      <c r="R971" s="24"/>
      <c r="S971" s="24"/>
      <c r="T971" s="24"/>
      <c r="U971" s="24"/>
    </row>
    <row r="972" spans="17:21" ht="14.25" customHeight="1">
      <c r="Q972" s="24"/>
      <c r="R972" s="24"/>
      <c r="S972" s="24"/>
      <c r="T972" s="24"/>
      <c r="U972" s="24"/>
    </row>
    <row r="973" spans="17:21" ht="14.25" customHeight="1">
      <c r="Q973" s="24"/>
      <c r="R973" s="24"/>
      <c r="S973" s="24"/>
      <c r="T973" s="24"/>
      <c r="U973" s="24"/>
    </row>
    <row r="974" spans="17:21" ht="14.25" customHeight="1">
      <c r="Q974" s="24"/>
      <c r="R974" s="24"/>
      <c r="S974" s="24"/>
      <c r="T974" s="24"/>
      <c r="U974" s="24"/>
    </row>
    <row r="975" spans="17:21" ht="14.25" customHeight="1">
      <c r="Q975" s="24"/>
      <c r="R975" s="24"/>
      <c r="S975" s="24"/>
      <c r="T975" s="24"/>
      <c r="U975" s="24"/>
    </row>
    <row r="976" spans="17:21" ht="14.25" customHeight="1">
      <c r="Q976" s="24"/>
      <c r="R976" s="24"/>
      <c r="S976" s="24"/>
      <c r="T976" s="24"/>
      <c r="U976" s="24"/>
    </row>
    <row r="977" spans="17:21" ht="14.25" customHeight="1">
      <c r="Q977" s="24"/>
      <c r="R977" s="24"/>
      <c r="S977" s="24"/>
      <c r="T977" s="24"/>
      <c r="U977" s="24"/>
    </row>
    <row r="978" spans="17:21" ht="14.25" customHeight="1">
      <c r="Q978" s="24"/>
      <c r="R978" s="24"/>
      <c r="S978" s="24"/>
      <c r="T978" s="24"/>
      <c r="U978" s="24"/>
    </row>
    <row r="979" spans="17:21" ht="14.25" customHeight="1">
      <c r="Q979" s="24"/>
      <c r="R979" s="24"/>
      <c r="S979" s="24"/>
      <c r="T979" s="24"/>
      <c r="U979" s="24"/>
    </row>
    <row r="980" spans="17:21" ht="14.25" customHeight="1">
      <c r="Q980" s="24"/>
      <c r="R980" s="24"/>
      <c r="S980" s="24"/>
      <c r="T980" s="24"/>
      <c r="U980" s="24"/>
    </row>
    <row r="981" spans="17:21" ht="14.25" customHeight="1">
      <c r="Q981" s="24"/>
      <c r="R981" s="24"/>
      <c r="S981" s="24"/>
      <c r="T981" s="24"/>
      <c r="U981" s="24"/>
    </row>
    <row r="982" spans="17:21" ht="14.25" customHeight="1">
      <c r="Q982" s="24"/>
      <c r="R982" s="24"/>
      <c r="S982" s="24"/>
      <c r="T982" s="24"/>
      <c r="U982" s="24"/>
    </row>
    <row r="983" spans="17:21" ht="14.25" customHeight="1">
      <c r="Q983" s="24"/>
      <c r="R983" s="24"/>
      <c r="S983" s="24"/>
      <c r="T983" s="24"/>
      <c r="U983" s="24"/>
    </row>
    <row r="984" spans="17:21" ht="14.25" customHeight="1">
      <c r="Q984" s="24"/>
      <c r="R984" s="24"/>
      <c r="S984" s="24"/>
      <c r="T984" s="24"/>
      <c r="U984" s="24"/>
    </row>
    <row r="985" spans="17:21" ht="14.25" customHeight="1">
      <c r="Q985" s="24"/>
      <c r="R985" s="24"/>
      <c r="S985" s="24"/>
      <c r="T985" s="24"/>
      <c r="U985" s="24"/>
    </row>
    <row r="986" spans="17:21" ht="14.25" customHeight="1">
      <c r="Q986" s="24"/>
      <c r="R986" s="24"/>
      <c r="S986" s="24"/>
      <c r="T986" s="24"/>
      <c r="U986" s="24"/>
    </row>
    <row r="987" spans="17:21" ht="14.25" customHeight="1">
      <c r="Q987" s="24"/>
      <c r="R987" s="24"/>
      <c r="S987" s="24"/>
      <c r="T987" s="24"/>
      <c r="U987" s="24"/>
    </row>
    <row r="988" spans="17:21" ht="14.25" customHeight="1">
      <c r="Q988" s="24"/>
      <c r="R988" s="24"/>
      <c r="S988" s="24"/>
      <c r="T988" s="24"/>
      <c r="U988" s="24"/>
    </row>
    <row r="989" spans="17:21" ht="14.25" customHeight="1">
      <c r="Q989" s="24"/>
      <c r="R989" s="24"/>
      <c r="S989" s="24"/>
      <c r="T989" s="24"/>
      <c r="U989" s="24"/>
    </row>
    <row r="990" spans="17:21" ht="14.25" customHeight="1">
      <c r="Q990" s="24"/>
      <c r="R990" s="24"/>
      <c r="S990" s="24"/>
      <c r="T990" s="24"/>
      <c r="U990" s="24"/>
    </row>
    <row r="991" spans="17:21" ht="14.25" customHeight="1">
      <c r="Q991" s="24"/>
      <c r="R991" s="24"/>
      <c r="S991" s="24"/>
      <c r="T991" s="24"/>
      <c r="U991" s="24"/>
    </row>
    <row r="992" spans="17:21" ht="14.25" customHeight="1">
      <c r="Q992" s="24"/>
      <c r="R992" s="24"/>
      <c r="S992" s="24"/>
      <c r="T992" s="24"/>
      <c r="U992" s="24"/>
    </row>
    <row r="993" spans="17:21" ht="14.25" customHeight="1">
      <c r="Q993" s="24"/>
      <c r="R993" s="24"/>
      <c r="S993" s="24"/>
      <c r="T993" s="24"/>
      <c r="U993" s="24"/>
    </row>
    <row r="994" spans="17:21" ht="14.25" customHeight="1">
      <c r="Q994" s="24"/>
      <c r="R994" s="24"/>
      <c r="S994" s="24"/>
      <c r="T994" s="24"/>
      <c r="U994" s="24"/>
    </row>
    <row r="995" spans="17:21" ht="14.25" customHeight="1">
      <c r="Q995" s="24"/>
      <c r="R995" s="24"/>
      <c r="S995" s="24"/>
      <c r="T995" s="24"/>
      <c r="U995" s="24"/>
    </row>
    <row r="996" spans="17:21" ht="14.25" customHeight="1">
      <c r="Q996" s="24"/>
      <c r="R996" s="24"/>
      <c r="S996" s="24"/>
      <c r="T996" s="24"/>
      <c r="U996" s="24"/>
    </row>
    <row r="997" spans="17:21" ht="14.25" customHeight="1">
      <c r="Q997" s="24"/>
      <c r="R997" s="24"/>
      <c r="S997" s="24"/>
      <c r="T997" s="24"/>
      <c r="U997" s="24"/>
    </row>
    <row r="998" spans="17:21" ht="14.25" customHeight="1">
      <c r="Q998" s="24"/>
      <c r="R998" s="24"/>
      <c r="S998" s="24"/>
      <c r="T998" s="24"/>
      <c r="U998" s="24"/>
    </row>
    <row r="999" spans="17:21" ht="14.25" customHeight="1">
      <c r="Q999" s="24"/>
      <c r="R999" s="24"/>
      <c r="S999" s="24"/>
      <c r="T999" s="24"/>
      <c r="U999" s="24"/>
    </row>
    <row r="1000" spans="17:21" ht="14.25" customHeight="1">
      <c r="Q1000" s="24"/>
      <c r="R1000" s="24"/>
      <c r="S1000" s="24"/>
      <c r="T1000" s="24"/>
      <c r="U1000" s="24"/>
    </row>
  </sheetData>
  <mergeCells count="4">
    <mergeCell ref="K1:L1"/>
    <mergeCell ref="M1:N1"/>
    <mergeCell ref="K8:L8"/>
    <mergeCell ref="M8:N8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1000"/>
  <sheetViews>
    <sheetView workbookViewId="0">
      <pane ySplit="1" topLeftCell="A14" activePane="bottomLeft" state="frozen"/>
      <selection pane="bottomLeft" activeCell="N25" sqref="N25"/>
    </sheetView>
  </sheetViews>
  <sheetFormatPr defaultColWidth="14.453125" defaultRowHeight="15" customHeight="1"/>
  <cols>
    <col min="3" max="3" width="5.26953125" customWidth="1"/>
    <col min="4" max="5" width="19.453125" hidden="1" customWidth="1"/>
    <col min="6" max="6" width="3.453125" customWidth="1"/>
    <col min="7" max="7" width="6.7265625" customWidth="1"/>
    <col min="8" max="8" width="6.81640625" customWidth="1"/>
    <col min="9" max="9" width="10" customWidth="1"/>
    <col min="10" max="10" width="8.453125" customWidth="1"/>
    <col min="11" max="11" width="9.26953125" customWidth="1"/>
    <col min="12" max="12" width="8" customWidth="1"/>
    <col min="13" max="13" width="13" customWidth="1"/>
    <col min="14" max="14" width="8.81640625" customWidth="1"/>
    <col min="15" max="15" width="9.54296875" customWidth="1"/>
    <col min="16" max="16" width="5.08984375" customWidth="1"/>
    <col min="17" max="21" width="6.81640625" customWidth="1"/>
  </cols>
  <sheetData>
    <row r="1" spans="1:26" ht="15" customHeight="1">
      <c r="A1" s="49" t="s">
        <v>125</v>
      </c>
      <c r="B1" s="49" t="s">
        <v>40</v>
      </c>
      <c r="C1" s="49" t="s">
        <v>41</v>
      </c>
      <c r="D1" s="49" t="s">
        <v>42</v>
      </c>
      <c r="E1" s="49" t="s">
        <v>43</v>
      </c>
      <c r="F1" s="93" t="s">
        <v>44</v>
      </c>
      <c r="G1" s="47" t="s">
        <v>45</v>
      </c>
      <c r="H1" s="47" t="s">
        <v>46</v>
      </c>
      <c r="I1" s="47" t="s">
        <v>47</v>
      </c>
      <c r="J1" s="48" t="s">
        <v>48</v>
      </c>
      <c r="K1" s="156" t="s">
        <v>15</v>
      </c>
      <c r="L1" s="154"/>
      <c r="M1" s="156" t="s">
        <v>49</v>
      </c>
      <c r="N1" s="155"/>
      <c r="O1" s="24" t="s">
        <v>47</v>
      </c>
      <c r="P1" s="28" t="s">
        <v>50</v>
      </c>
      <c r="Q1" s="24" t="s">
        <v>77</v>
      </c>
      <c r="R1" s="24" t="s">
        <v>78</v>
      </c>
      <c r="S1" s="24" t="s">
        <v>79</v>
      </c>
      <c r="T1" s="24" t="s">
        <v>80</v>
      </c>
      <c r="U1" s="24" t="s">
        <v>81</v>
      </c>
      <c r="V1" s="47"/>
      <c r="W1" s="47"/>
      <c r="X1" s="47"/>
      <c r="Y1" s="47"/>
      <c r="Z1" s="47"/>
    </row>
    <row r="2" spans="1:26" ht="15" customHeight="1">
      <c r="A2" s="49" t="s">
        <v>51</v>
      </c>
      <c r="B2" s="49" t="s">
        <v>52</v>
      </c>
      <c r="C2" s="49">
        <v>1</v>
      </c>
      <c r="D2" s="50">
        <v>44677.667673611111</v>
      </c>
      <c r="E2" s="50">
        <v>44677.667870370373</v>
      </c>
      <c r="F2" s="93">
        <v>1</v>
      </c>
      <c r="G2" s="47">
        <v>1084</v>
      </c>
      <c r="H2" s="47">
        <v>1934</v>
      </c>
      <c r="I2" s="47">
        <f t="shared" ref="I2:I49" si="0">(H2-G2)/50</f>
        <v>17</v>
      </c>
      <c r="J2" s="51"/>
      <c r="K2" s="47" t="s">
        <v>53</v>
      </c>
      <c r="L2" s="47" t="s">
        <v>54</v>
      </c>
      <c r="M2" s="47" t="s">
        <v>55</v>
      </c>
      <c r="N2" s="52" t="s">
        <v>56</v>
      </c>
      <c r="O2" s="34">
        <f t="shared" ref="O2:O49" si="1">(E2-D2)*86400</f>
        <v>17.000000202096999</v>
      </c>
      <c r="P2" s="34">
        <f t="shared" ref="P2:P49" si="2">I2-O2</f>
        <v>-2.0209699869155884E-7</v>
      </c>
      <c r="V2" s="47"/>
      <c r="W2" s="47"/>
      <c r="X2" s="47"/>
      <c r="Y2" s="47"/>
      <c r="Z2" s="47"/>
    </row>
    <row r="3" spans="1:26" ht="15" customHeight="1">
      <c r="A3" s="49" t="s">
        <v>51</v>
      </c>
      <c r="B3" s="94" t="s">
        <v>57</v>
      </c>
      <c r="C3" s="49">
        <v>1</v>
      </c>
      <c r="D3" s="50">
        <v>44677.668032407404</v>
      </c>
      <c r="E3" s="50">
        <v>44677.668194444443</v>
      </c>
      <c r="F3" s="93">
        <v>2</v>
      </c>
      <c r="G3" s="70">
        <v>2634</v>
      </c>
      <c r="H3" s="70">
        <v>3334</v>
      </c>
      <c r="I3" s="47">
        <f t="shared" si="0"/>
        <v>14</v>
      </c>
      <c r="J3" s="51" t="s">
        <v>58</v>
      </c>
      <c r="K3" s="47">
        <v>10.3902</v>
      </c>
      <c r="L3" s="47">
        <v>1.8142799999999999</v>
      </c>
      <c r="M3" s="70">
        <v>1604</v>
      </c>
      <c r="N3" s="95">
        <v>377</v>
      </c>
      <c r="O3" s="34">
        <f t="shared" si="1"/>
        <v>14.000000129453838</v>
      </c>
      <c r="P3" s="34">
        <f t="shared" si="2"/>
        <v>-1.2945383787155151E-7</v>
      </c>
      <c r="Q3" s="24">
        <v>2709</v>
      </c>
      <c r="R3" s="24">
        <v>2777</v>
      </c>
      <c r="S3" s="24">
        <v>2838</v>
      </c>
      <c r="T3" s="24">
        <v>3087</v>
      </c>
      <c r="U3" s="24">
        <v>3157</v>
      </c>
      <c r="V3" s="47"/>
      <c r="W3" s="47"/>
      <c r="X3" s="47"/>
      <c r="Y3" s="47"/>
      <c r="Z3" s="47"/>
    </row>
    <row r="4" spans="1:26" ht="15" customHeight="1">
      <c r="A4" s="49" t="s">
        <v>51</v>
      </c>
      <c r="B4" s="94" t="s">
        <v>57</v>
      </c>
      <c r="C4" s="49">
        <v>2</v>
      </c>
      <c r="D4" s="50">
        <v>44677.668819444443</v>
      </c>
      <c r="E4" s="50">
        <v>44677.668993055559</v>
      </c>
      <c r="F4" s="93">
        <v>3</v>
      </c>
      <c r="G4" s="70">
        <v>6034</v>
      </c>
      <c r="H4" s="70">
        <v>6784</v>
      </c>
      <c r="I4" s="47">
        <f t="shared" si="0"/>
        <v>15</v>
      </c>
      <c r="J4" s="51" t="s">
        <v>59</v>
      </c>
      <c r="K4" s="47">
        <v>14.2027</v>
      </c>
      <c r="L4" s="47">
        <v>5.6426499999999997</v>
      </c>
      <c r="M4" s="70">
        <v>1795</v>
      </c>
      <c r="N4" s="95">
        <v>568</v>
      </c>
      <c r="O4" s="34">
        <f t="shared" si="1"/>
        <v>15.000000363215804</v>
      </c>
      <c r="P4" s="34">
        <f t="shared" si="2"/>
        <v>-3.6321580410003662E-7</v>
      </c>
      <c r="Q4" s="47">
        <v>6111</v>
      </c>
      <c r="R4" s="47">
        <v>6179</v>
      </c>
      <c r="S4" s="47">
        <v>6246</v>
      </c>
      <c r="T4" s="47">
        <v>6579</v>
      </c>
      <c r="U4" s="47">
        <v>6685</v>
      </c>
      <c r="V4" s="47"/>
      <c r="W4" s="47"/>
      <c r="X4" s="47"/>
      <c r="Y4" s="47"/>
      <c r="Z4" s="47"/>
    </row>
    <row r="5" spans="1:26" ht="15" customHeight="1">
      <c r="A5" s="49" t="s">
        <v>51</v>
      </c>
      <c r="B5" s="94" t="s">
        <v>57</v>
      </c>
      <c r="C5" s="49">
        <v>3</v>
      </c>
      <c r="D5" s="50">
        <v>44677.669583333336</v>
      </c>
      <c r="E5" s="50">
        <v>44677.669756944444</v>
      </c>
      <c r="F5" s="93">
        <v>4</v>
      </c>
      <c r="G5" s="70">
        <v>9334</v>
      </c>
      <c r="H5" s="70">
        <v>10084</v>
      </c>
      <c r="I5" s="47">
        <f t="shared" si="0"/>
        <v>15</v>
      </c>
      <c r="J5" s="51" t="s">
        <v>60</v>
      </c>
      <c r="K5" s="47">
        <v>16.872199999999999</v>
      </c>
      <c r="L5" s="47">
        <v>8.5678999999999998</v>
      </c>
      <c r="M5" s="70">
        <v>1929</v>
      </c>
      <c r="N5" s="95">
        <v>714</v>
      </c>
      <c r="O5" s="34">
        <f t="shared" si="1"/>
        <v>14.999999734573066</v>
      </c>
      <c r="P5" s="34">
        <f t="shared" si="2"/>
        <v>2.6542693376541138E-7</v>
      </c>
      <c r="Q5" s="47">
        <v>9435</v>
      </c>
      <c r="R5" s="47">
        <v>9506</v>
      </c>
      <c r="S5" s="47">
        <v>9573</v>
      </c>
      <c r="T5" s="47">
        <v>9839</v>
      </c>
      <c r="U5" s="47">
        <v>9939</v>
      </c>
      <c r="V5" s="47"/>
      <c r="W5" s="47"/>
      <c r="X5" s="47"/>
      <c r="Y5" s="47"/>
      <c r="Z5" s="47"/>
    </row>
    <row r="6" spans="1:26" ht="15" customHeight="1">
      <c r="A6" s="49" t="s">
        <v>51</v>
      </c>
      <c r="B6" s="94" t="s">
        <v>57</v>
      </c>
      <c r="C6" s="49">
        <v>4</v>
      </c>
      <c r="D6" s="50">
        <v>44677.670312499999</v>
      </c>
      <c r="E6" s="50">
        <v>44677.670486111114</v>
      </c>
      <c r="F6" s="93">
        <v>5</v>
      </c>
      <c r="G6" s="70">
        <v>12484</v>
      </c>
      <c r="H6" s="70">
        <v>13234</v>
      </c>
      <c r="I6" s="47">
        <f t="shared" si="0"/>
        <v>15</v>
      </c>
      <c r="J6" s="54" t="s">
        <v>61</v>
      </c>
      <c r="K6" s="55"/>
      <c r="L6" s="55"/>
      <c r="M6" s="55"/>
      <c r="N6" s="56"/>
      <c r="O6" s="34">
        <f t="shared" si="1"/>
        <v>15.000000363215804</v>
      </c>
      <c r="P6" s="34">
        <f t="shared" si="2"/>
        <v>-3.6321580410003662E-7</v>
      </c>
      <c r="Q6" s="47">
        <v>12586</v>
      </c>
      <c r="R6" s="47">
        <v>12655</v>
      </c>
      <c r="S6" s="47">
        <v>12711</v>
      </c>
      <c r="T6" s="47">
        <v>13034</v>
      </c>
      <c r="U6" s="47">
        <v>13143</v>
      </c>
      <c r="V6" s="47"/>
      <c r="W6" s="47"/>
      <c r="X6" s="47"/>
      <c r="Y6" s="47"/>
      <c r="Z6" s="47"/>
    </row>
    <row r="7" spans="1:26" ht="15" customHeight="1">
      <c r="A7" s="49" t="s">
        <v>51</v>
      </c>
      <c r="B7" s="94" t="s">
        <v>57</v>
      </c>
      <c r="C7" s="49">
        <v>5</v>
      </c>
      <c r="D7" s="50">
        <v>44677.67087962963</v>
      </c>
      <c r="E7" s="50">
        <v>44677.671041666668</v>
      </c>
      <c r="F7" s="93">
        <v>6</v>
      </c>
      <c r="G7" s="70">
        <v>14934</v>
      </c>
      <c r="H7" s="70">
        <v>15634</v>
      </c>
      <c r="I7" s="47">
        <f t="shared" si="0"/>
        <v>14</v>
      </c>
      <c r="J7" s="47"/>
      <c r="K7" s="47"/>
      <c r="L7" s="47"/>
      <c r="M7" s="47"/>
      <c r="N7" s="47"/>
      <c r="O7" s="34">
        <f t="shared" si="1"/>
        <v>14.000000129453838</v>
      </c>
      <c r="P7" s="34">
        <f t="shared" si="2"/>
        <v>-1.2945383787155151E-7</v>
      </c>
      <c r="Q7" s="47">
        <v>15036</v>
      </c>
      <c r="R7" s="47">
        <v>15100</v>
      </c>
      <c r="S7" s="47">
        <v>15168</v>
      </c>
      <c r="T7" s="47">
        <v>15418</v>
      </c>
      <c r="U7" s="47">
        <v>15507</v>
      </c>
      <c r="V7" s="47"/>
      <c r="W7" s="47"/>
      <c r="X7" s="47"/>
      <c r="Y7" s="47"/>
      <c r="Z7" s="47"/>
    </row>
    <row r="8" spans="1:26" ht="15" customHeight="1">
      <c r="A8" s="49" t="s">
        <v>51</v>
      </c>
      <c r="B8" s="94" t="s">
        <v>62</v>
      </c>
      <c r="C8" s="49">
        <v>1</v>
      </c>
      <c r="D8" s="50">
        <v>44677.675856481481</v>
      </c>
      <c r="E8" s="50">
        <v>44677.675995370373</v>
      </c>
      <c r="F8" s="93">
        <v>7</v>
      </c>
      <c r="G8" s="70">
        <v>36434</v>
      </c>
      <c r="H8" s="70">
        <v>37034</v>
      </c>
      <c r="I8" s="47">
        <f t="shared" si="0"/>
        <v>12</v>
      </c>
      <c r="J8" s="48" t="s">
        <v>63</v>
      </c>
      <c r="K8" s="156" t="s">
        <v>53</v>
      </c>
      <c r="L8" s="154"/>
      <c r="M8" s="156" t="s">
        <v>54</v>
      </c>
      <c r="N8" s="155"/>
      <c r="O8" s="34">
        <f t="shared" si="1"/>
        <v>12.000000290572643</v>
      </c>
      <c r="P8" s="34">
        <f t="shared" si="2"/>
        <v>-2.905726432800293E-7</v>
      </c>
      <c r="Q8" s="47">
        <v>36478</v>
      </c>
      <c r="R8" s="47">
        <v>36544</v>
      </c>
      <c r="S8" s="47">
        <v>36639</v>
      </c>
      <c r="T8" s="47">
        <v>36840</v>
      </c>
      <c r="U8" s="47">
        <v>36968</v>
      </c>
      <c r="V8" s="47"/>
      <c r="W8" s="47"/>
      <c r="X8" s="47"/>
      <c r="Y8" s="47"/>
      <c r="Z8" s="47"/>
    </row>
    <row r="9" spans="1:26" ht="15" customHeight="1">
      <c r="A9" s="49" t="s">
        <v>51</v>
      </c>
      <c r="B9" s="94" t="s">
        <v>62</v>
      </c>
      <c r="C9" s="49">
        <v>2</v>
      </c>
      <c r="D9" s="50">
        <v>44677.677789351852</v>
      </c>
      <c r="E9" s="50">
        <v>44677.677928240744</v>
      </c>
      <c r="F9" s="93">
        <v>8</v>
      </c>
      <c r="G9" s="70">
        <v>44784</v>
      </c>
      <c r="H9" s="70">
        <v>45384</v>
      </c>
      <c r="I9" s="47">
        <f t="shared" si="0"/>
        <v>12</v>
      </c>
      <c r="J9" s="51" t="s">
        <v>50</v>
      </c>
      <c r="K9" s="47" t="s">
        <v>15</v>
      </c>
      <c r="L9" s="47" t="s">
        <v>64</v>
      </c>
      <c r="M9" s="47" t="s">
        <v>15</v>
      </c>
      <c r="N9" s="52" t="s">
        <v>64</v>
      </c>
      <c r="O9" s="34">
        <f t="shared" si="1"/>
        <v>12.000000290572643</v>
      </c>
      <c r="P9" s="34">
        <f t="shared" si="2"/>
        <v>-2.905726432800293E-7</v>
      </c>
      <c r="Q9" s="47">
        <v>44812</v>
      </c>
      <c r="R9" s="47">
        <v>44880</v>
      </c>
      <c r="S9" s="47">
        <v>44952</v>
      </c>
      <c r="T9" s="47">
        <v>45158</v>
      </c>
      <c r="U9" s="47">
        <v>45251</v>
      </c>
      <c r="V9" s="47"/>
      <c r="W9" s="47"/>
      <c r="X9" s="47"/>
      <c r="Y9" s="47"/>
      <c r="Z9" s="47"/>
    </row>
    <row r="10" spans="1:26" ht="15" customHeight="1">
      <c r="A10" s="49" t="s">
        <v>51</v>
      </c>
      <c r="B10" s="94" t="s">
        <v>62</v>
      </c>
      <c r="C10" s="49">
        <v>3</v>
      </c>
      <c r="D10" s="50">
        <v>44677.679386574076</v>
      </c>
      <c r="E10" s="50">
        <v>44677.679513888892</v>
      </c>
      <c r="F10" s="93">
        <v>9</v>
      </c>
      <c r="G10" s="70">
        <v>51684</v>
      </c>
      <c r="H10" s="70">
        <v>52234</v>
      </c>
      <c r="I10" s="47">
        <f t="shared" si="0"/>
        <v>11</v>
      </c>
      <c r="J10" s="51"/>
      <c r="K10" s="47" t="s">
        <v>65</v>
      </c>
      <c r="L10" s="47" t="s">
        <v>65</v>
      </c>
      <c r="M10" s="47" t="s">
        <v>65</v>
      </c>
      <c r="N10" s="52" t="s">
        <v>65</v>
      </c>
      <c r="O10" s="34">
        <f t="shared" si="1"/>
        <v>11.000000056810677</v>
      </c>
      <c r="P10" s="34">
        <f t="shared" si="2"/>
        <v>-5.6810677051544189E-8</v>
      </c>
      <c r="Q10" s="47">
        <v>51738</v>
      </c>
      <c r="R10" s="47">
        <v>51802</v>
      </c>
      <c r="S10" s="47">
        <v>51868</v>
      </c>
      <c r="T10" s="47">
        <v>52060</v>
      </c>
      <c r="U10" s="47">
        <v>52140</v>
      </c>
      <c r="V10" s="47"/>
      <c r="W10" s="47"/>
      <c r="X10" s="47"/>
      <c r="Y10" s="47"/>
      <c r="Z10" s="47"/>
    </row>
    <row r="11" spans="1:26" ht="15" customHeight="1">
      <c r="A11" s="49" t="s">
        <v>51</v>
      </c>
      <c r="B11" s="94" t="s">
        <v>62</v>
      </c>
      <c r="C11" s="49">
        <v>4</v>
      </c>
      <c r="D11" s="50">
        <v>44677.680960648147</v>
      </c>
      <c r="E11" s="50">
        <v>44677.681087962963</v>
      </c>
      <c r="F11" s="93">
        <v>10</v>
      </c>
      <c r="G11" s="70">
        <v>58484</v>
      </c>
      <c r="H11" s="70">
        <v>59034</v>
      </c>
      <c r="I11" s="47">
        <f t="shared" si="0"/>
        <v>11</v>
      </c>
      <c r="J11" s="51" t="s">
        <v>66</v>
      </c>
      <c r="K11" s="47">
        <f>K4-K3</f>
        <v>3.8125</v>
      </c>
      <c r="L11" s="47">
        <f>(M4-M3)*0.02</f>
        <v>3.8200000000000003</v>
      </c>
      <c r="M11" s="47">
        <f>L4-L3</f>
        <v>3.8283699999999996</v>
      </c>
      <c r="N11" s="52">
        <f>(N4-N3)*0.02</f>
        <v>3.8200000000000003</v>
      </c>
      <c r="O11" s="34">
        <f t="shared" si="1"/>
        <v>11.000000056810677</v>
      </c>
      <c r="P11" s="34">
        <f t="shared" si="2"/>
        <v>-5.6810677051544189E-8</v>
      </c>
      <c r="Q11" s="47">
        <v>58563</v>
      </c>
      <c r="R11" s="47">
        <v>58618</v>
      </c>
      <c r="S11" s="47">
        <v>58673</v>
      </c>
      <c r="T11" s="47">
        <v>58880</v>
      </c>
      <c r="U11" s="47">
        <v>58948</v>
      </c>
      <c r="V11" s="47"/>
      <c r="W11" s="47"/>
      <c r="X11" s="47"/>
      <c r="Y11" s="47"/>
      <c r="Z11" s="47"/>
    </row>
    <row r="12" spans="1:26" ht="15" customHeight="1">
      <c r="A12" s="49" t="s">
        <v>51</v>
      </c>
      <c r="B12" s="94" t="s">
        <v>62</v>
      </c>
      <c r="C12" s="49">
        <v>5</v>
      </c>
      <c r="D12" s="50">
        <v>44677.682523148149</v>
      </c>
      <c r="E12" s="50">
        <v>44677.682662037034</v>
      </c>
      <c r="F12" s="93">
        <v>11</v>
      </c>
      <c r="G12" s="70">
        <v>65234</v>
      </c>
      <c r="H12" s="70">
        <v>65834</v>
      </c>
      <c r="I12" s="47">
        <f t="shared" si="0"/>
        <v>12</v>
      </c>
      <c r="J12" s="51" t="s">
        <v>67</v>
      </c>
      <c r="K12" s="47">
        <f>K5-K3</f>
        <v>6.4819999999999993</v>
      </c>
      <c r="L12" s="47">
        <f>(M5-M3)*0.02</f>
        <v>6.5</v>
      </c>
      <c r="M12" s="47">
        <f>L5-L3</f>
        <v>6.7536199999999997</v>
      </c>
      <c r="N12" s="52">
        <f>(N5-N3)*0.02</f>
        <v>6.74</v>
      </c>
      <c r="O12" s="34">
        <f t="shared" si="1"/>
        <v>11.999999661929905</v>
      </c>
      <c r="P12" s="34">
        <f t="shared" si="2"/>
        <v>3.380700945854187E-7</v>
      </c>
      <c r="Q12" s="47">
        <v>65298</v>
      </c>
      <c r="R12" s="47">
        <v>65348</v>
      </c>
      <c r="S12" s="47">
        <v>65396</v>
      </c>
      <c r="T12" s="47">
        <v>65666</v>
      </c>
      <c r="U12" s="47">
        <v>65696</v>
      </c>
      <c r="V12" s="47"/>
      <c r="W12" s="47"/>
      <c r="X12" s="47"/>
      <c r="Y12" s="47"/>
      <c r="Z12" s="47"/>
    </row>
    <row r="13" spans="1:26" ht="15" customHeight="1">
      <c r="A13" s="49" t="s">
        <v>51</v>
      </c>
      <c r="B13" s="94" t="s">
        <v>62</v>
      </c>
      <c r="C13" s="49">
        <v>6</v>
      </c>
      <c r="D13" s="50">
        <v>44677.684108796297</v>
      </c>
      <c r="E13" s="50">
        <v>44677.684224537035</v>
      </c>
      <c r="F13" s="93">
        <v>12</v>
      </c>
      <c r="G13" s="70">
        <v>72084</v>
      </c>
      <c r="H13" s="70">
        <v>72584</v>
      </c>
      <c r="I13" s="47">
        <f t="shared" si="0"/>
        <v>10</v>
      </c>
      <c r="J13" s="54" t="s">
        <v>68</v>
      </c>
      <c r="K13" s="55"/>
      <c r="L13" s="55"/>
      <c r="M13" s="55"/>
      <c r="N13" s="56"/>
      <c r="O13" s="34">
        <f t="shared" si="1"/>
        <v>9.9999998230487108</v>
      </c>
      <c r="P13" s="34">
        <f t="shared" si="2"/>
        <v>1.7695128917694092E-7</v>
      </c>
      <c r="Q13" s="47">
        <v>72145</v>
      </c>
      <c r="R13" s="47">
        <v>72220</v>
      </c>
      <c r="S13" s="47">
        <v>72264</v>
      </c>
      <c r="T13" s="47">
        <v>72460</v>
      </c>
      <c r="U13" s="47">
        <v>72522</v>
      </c>
      <c r="V13" s="47"/>
      <c r="W13" s="47"/>
      <c r="X13" s="47"/>
      <c r="Y13" s="47"/>
      <c r="Z13" s="47"/>
    </row>
    <row r="14" spans="1:26" ht="15" customHeight="1">
      <c r="A14" s="49" t="s">
        <v>51</v>
      </c>
      <c r="B14" s="94" t="s">
        <v>69</v>
      </c>
      <c r="C14" s="49">
        <v>1</v>
      </c>
      <c r="D14" s="50">
        <v>44677.686053240737</v>
      </c>
      <c r="E14" s="50">
        <v>44677.686192129629</v>
      </c>
      <c r="F14" s="93">
        <v>13</v>
      </c>
      <c r="G14" s="70">
        <v>80484</v>
      </c>
      <c r="H14" s="70">
        <v>81084</v>
      </c>
      <c r="I14" s="47">
        <f t="shared" si="0"/>
        <v>12</v>
      </c>
      <c r="J14" s="47"/>
      <c r="K14" s="47"/>
      <c r="L14" s="47"/>
      <c r="M14" s="47"/>
      <c r="N14" s="47"/>
      <c r="O14" s="34">
        <f t="shared" si="1"/>
        <v>12.000000290572643</v>
      </c>
      <c r="P14" s="34">
        <f t="shared" si="2"/>
        <v>-2.905726432800293E-7</v>
      </c>
      <c r="Q14" s="47">
        <v>80557</v>
      </c>
      <c r="R14" s="47">
        <v>80609</v>
      </c>
      <c r="S14" s="47">
        <v>80732</v>
      </c>
      <c r="T14" s="47">
        <v>80952</v>
      </c>
      <c r="U14" s="47">
        <v>81030</v>
      </c>
      <c r="V14" s="47"/>
      <c r="W14" s="47"/>
      <c r="X14" s="47"/>
      <c r="Y14" s="47"/>
      <c r="Z14" s="47"/>
    </row>
    <row r="15" spans="1:26" ht="15" customHeight="1">
      <c r="A15" s="49" t="s">
        <v>51</v>
      </c>
      <c r="B15" s="94" t="s">
        <v>69</v>
      </c>
      <c r="C15" s="49">
        <v>2</v>
      </c>
      <c r="D15" s="50">
        <v>44677.687604166669</v>
      </c>
      <c r="E15" s="50">
        <v>44677.687743055554</v>
      </c>
      <c r="F15" s="93">
        <v>14</v>
      </c>
      <c r="G15" s="70">
        <v>87184</v>
      </c>
      <c r="H15" s="70">
        <v>87784</v>
      </c>
      <c r="I15" s="47">
        <f t="shared" si="0"/>
        <v>12</v>
      </c>
      <c r="J15" s="28" t="s">
        <v>122</v>
      </c>
      <c r="K15" s="28"/>
      <c r="L15" s="28"/>
      <c r="M15" s="28"/>
      <c r="N15" s="28"/>
      <c r="O15" s="34">
        <f t="shared" si="1"/>
        <v>11.999999661929905</v>
      </c>
      <c r="P15" s="34">
        <f t="shared" si="2"/>
        <v>3.380700945854187E-7</v>
      </c>
      <c r="Q15" s="47">
        <v>87224</v>
      </c>
      <c r="R15" s="47">
        <v>87319</v>
      </c>
      <c r="S15" s="47">
        <v>87418</v>
      </c>
      <c r="T15" s="47">
        <v>87665</v>
      </c>
      <c r="U15" s="47">
        <v>87744</v>
      </c>
      <c r="V15" s="47"/>
      <c r="W15" s="47"/>
      <c r="X15" s="47"/>
      <c r="Y15" s="47"/>
      <c r="Z15" s="47"/>
    </row>
    <row r="16" spans="1:26" ht="15" customHeight="1">
      <c r="A16" s="49" t="s">
        <v>51</v>
      </c>
      <c r="B16" s="94" t="s">
        <v>69</v>
      </c>
      <c r="C16" s="49">
        <v>3</v>
      </c>
      <c r="D16" s="50">
        <v>44677.68917824074</v>
      </c>
      <c r="E16" s="50">
        <v>44677.689317129632</v>
      </c>
      <c r="F16" s="93">
        <v>15</v>
      </c>
      <c r="G16" s="70">
        <v>93984</v>
      </c>
      <c r="H16" s="70">
        <v>94584</v>
      </c>
      <c r="I16" s="47">
        <f t="shared" si="0"/>
        <v>12</v>
      </c>
      <c r="J16" s="28"/>
      <c r="K16" s="28" t="s">
        <v>84</v>
      </c>
      <c r="L16" s="28" t="s">
        <v>85</v>
      </c>
      <c r="M16" s="28" t="s">
        <v>86</v>
      </c>
      <c r="N16" s="28" t="s">
        <v>87</v>
      </c>
      <c r="O16" s="34">
        <f t="shared" si="1"/>
        <v>12.000000290572643</v>
      </c>
      <c r="P16" s="34">
        <f t="shared" si="2"/>
        <v>-2.905726432800293E-7</v>
      </c>
      <c r="Q16" s="47">
        <v>94030</v>
      </c>
      <c r="R16" s="47">
        <v>94087</v>
      </c>
      <c r="S16" s="47">
        <v>94203</v>
      </c>
      <c r="T16" s="47">
        <v>94439</v>
      </c>
      <c r="U16" s="47">
        <v>94525</v>
      </c>
      <c r="V16" s="47"/>
      <c r="W16" s="47"/>
      <c r="X16" s="47"/>
      <c r="Y16" s="47"/>
      <c r="Z16" s="47"/>
    </row>
    <row r="17" spans="1:26" ht="15" customHeight="1">
      <c r="A17" s="49" t="s">
        <v>51</v>
      </c>
      <c r="B17" s="94" t="s">
        <v>69</v>
      </c>
      <c r="C17" s="49">
        <v>4</v>
      </c>
      <c r="D17" s="50">
        <v>44677.690370370372</v>
      </c>
      <c r="E17" s="50">
        <v>44677.690520833334</v>
      </c>
      <c r="F17" s="93">
        <v>16</v>
      </c>
      <c r="G17" s="70">
        <v>99134</v>
      </c>
      <c r="H17" s="70">
        <v>99784</v>
      </c>
      <c r="I17" s="47">
        <f t="shared" si="0"/>
        <v>13</v>
      </c>
      <c r="J17" s="28" t="s">
        <v>88</v>
      </c>
      <c r="K17" s="28">
        <v>26</v>
      </c>
      <c r="L17" s="28">
        <v>30</v>
      </c>
      <c r="M17" s="28">
        <v>2</v>
      </c>
      <c r="N17" s="28">
        <v>6</v>
      </c>
      <c r="O17" s="34">
        <f t="shared" si="1"/>
        <v>12.999999895691872</v>
      </c>
      <c r="P17" s="34">
        <f t="shared" si="2"/>
        <v>1.0430812835693359E-7</v>
      </c>
      <c r="Q17" s="47">
        <v>99209</v>
      </c>
      <c r="R17" s="47">
        <v>99272</v>
      </c>
      <c r="S17" s="47">
        <v>99349</v>
      </c>
      <c r="T17" s="47">
        <v>99595</v>
      </c>
      <c r="U17" s="47">
        <v>99675</v>
      </c>
      <c r="V17" s="47"/>
      <c r="W17" s="47"/>
      <c r="X17" s="47"/>
      <c r="Y17" s="47"/>
      <c r="Z17" s="47"/>
    </row>
    <row r="18" spans="1:26" ht="15" customHeight="1">
      <c r="A18" s="49" t="s">
        <v>51</v>
      </c>
      <c r="B18" s="94" t="s">
        <v>69</v>
      </c>
      <c r="C18" s="49">
        <v>5</v>
      </c>
      <c r="D18" s="50">
        <v>44677.691828703704</v>
      </c>
      <c r="E18" s="50">
        <v>44677.691979166666</v>
      </c>
      <c r="F18" s="93">
        <v>17</v>
      </c>
      <c r="G18" s="70">
        <v>105434</v>
      </c>
      <c r="H18" s="70">
        <v>106084</v>
      </c>
      <c r="I18" s="47">
        <f t="shared" si="0"/>
        <v>13</v>
      </c>
      <c r="J18" s="28" t="s">
        <v>89</v>
      </c>
      <c r="K18" s="28">
        <v>37</v>
      </c>
      <c r="L18" s="28">
        <v>42</v>
      </c>
      <c r="M18" s="28">
        <v>13</v>
      </c>
      <c r="N18" s="28">
        <v>18</v>
      </c>
      <c r="O18" s="34">
        <f t="shared" si="1"/>
        <v>12.999999895691872</v>
      </c>
      <c r="P18" s="34">
        <f t="shared" si="2"/>
        <v>1.0430812835693359E-7</v>
      </c>
      <c r="Q18" s="47">
        <v>105508</v>
      </c>
      <c r="R18" s="47">
        <v>105569</v>
      </c>
      <c r="S18" s="47">
        <v>105636</v>
      </c>
      <c r="T18" s="47">
        <v>105887</v>
      </c>
      <c r="U18" s="47">
        <v>105969</v>
      </c>
      <c r="V18" s="47"/>
      <c r="W18" s="47"/>
      <c r="X18" s="47"/>
      <c r="Y18" s="47"/>
      <c r="Z18" s="47"/>
    </row>
    <row r="19" spans="1:26" ht="15" customHeight="1">
      <c r="A19" s="49" t="s">
        <v>51</v>
      </c>
      <c r="B19" s="94" t="s">
        <v>69</v>
      </c>
      <c r="C19" s="49">
        <v>6</v>
      </c>
      <c r="D19" s="50">
        <v>44677.693032407406</v>
      </c>
      <c r="E19" s="50">
        <v>44677.693171296298</v>
      </c>
      <c r="F19" s="93">
        <v>18</v>
      </c>
      <c r="G19" s="70">
        <v>110634</v>
      </c>
      <c r="H19" s="70">
        <v>111234</v>
      </c>
      <c r="I19" s="47">
        <f t="shared" si="0"/>
        <v>12</v>
      </c>
      <c r="J19" s="28" t="s">
        <v>90</v>
      </c>
      <c r="K19" s="28">
        <v>31</v>
      </c>
      <c r="L19" s="28">
        <v>36</v>
      </c>
      <c r="M19" s="28">
        <v>7</v>
      </c>
      <c r="N19" s="28">
        <v>12</v>
      </c>
      <c r="O19" s="34">
        <f t="shared" si="1"/>
        <v>12.000000290572643</v>
      </c>
      <c r="P19" s="34">
        <f t="shared" si="2"/>
        <v>-2.905726432800293E-7</v>
      </c>
      <c r="Q19" s="47">
        <v>110681</v>
      </c>
      <c r="R19" s="47">
        <v>110744</v>
      </c>
      <c r="S19" s="47">
        <v>110854</v>
      </c>
      <c r="T19" s="47">
        <v>111069</v>
      </c>
      <c r="U19" s="47">
        <v>111151</v>
      </c>
      <c r="V19" s="47"/>
      <c r="W19" s="47"/>
      <c r="X19" s="47"/>
      <c r="Y19" s="47"/>
      <c r="Z19" s="47"/>
    </row>
    <row r="20" spans="1:26" ht="15" customHeight="1">
      <c r="A20" s="49" t="s">
        <v>51</v>
      </c>
      <c r="B20" s="94" t="s">
        <v>70</v>
      </c>
      <c r="C20" s="49">
        <v>1</v>
      </c>
      <c r="D20" s="50">
        <v>44677.695775462962</v>
      </c>
      <c r="E20" s="50">
        <v>44677.696099537039</v>
      </c>
      <c r="F20" s="93">
        <v>19</v>
      </c>
      <c r="G20" s="70">
        <v>122484</v>
      </c>
      <c r="H20" s="70">
        <v>123884</v>
      </c>
      <c r="I20" s="47">
        <f t="shared" si="0"/>
        <v>28</v>
      </c>
      <c r="J20" s="28" t="s">
        <v>91</v>
      </c>
      <c r="K20" s="28">
        <v>43</v>
      </c>
      <c r="L20" s="28">
        <v>48</v>
      </c>
      <c r="M20" s="28">
        <v>19</v>
      </c>
      <c r="N20" s="28">
        <v>24</v>
      </c>
      <c r="O20" s="34">
        <f t="shared" si="1"/>
        <v>28.000000258907676</v>
      </c>
      <c r="P20" s="34">
        <f t="shared" si="2"/>
        <v>-2.5890767574310303E-7</v>
      </c>
      <c r="Q20" s="47">
        <v>122488</v>
      </c>
      <c r="R20" s="47">
        <v>122587</v>
      </c>
      <c r="S20" s="47">
        <v>123248</v>
      </c>
      <c r="T20" s="47">
        <v>123710</v>
      </c>
      <c r="U20" s="47">
        <v>123843</v>
      </c>
      <c r="V20" s="47"/>
      <c r="W20" s="47"/>
      <c r="X20" s="47"/>
      <c r="Y20" s="47"/>
      <c r="Z20" s="47"/>
    </row>
    <row r="21" spans="1:26" ht="15" customHeight="1">
      <c r="A21" s="49" t="s">
        <v>51</v>
      </c>
      <c r="B21" s="94" t="s">
        <v>70</v>
      </c>
      <c r="C21" s="49">
        <v>2</v>
      </c>
      <c r="D21" s="50">
        <v>44677.698182870372</v>
      </c>
      <c r="E21" s="50">
        <v>44677.698437500003</v>
      </c>
      <c r="F21" s="93">
        <v>20</v>
      </c>
      <c r="G21" s="70">
        <v>132884</v>
      </c>
      <c r="H21" s="70">
        <v>133984</v>
      </c>
      <c r="I21" s="47">
        <f t="shared" si="0"/>
        <v>22</v>
      </c>
      <c r="J21" s="47"/>
      <c r="K21" s="47"/>
      <c r="L21" s="47"/>
      <c r="M21" s="47"/>
      <c r="N21" s="47"/>
      <c r="O21" s="34">
        <f t="shared" si="1"/>
        <v>22.000000113621354</v>
      </c>
      <c r="P21" s="34">
        <f t="shared" si="2"/>
        <v>-1.1362135410308838E-7</v>
      </c>
      <c r="Q21" s="47">
        <v>132954</v>
      </c>
      <c r="R21" s="47">
        <v>133034</v>
      </c>
      <c r="S21" s="47">
        <v>133389</v>
      </c>
      <c r="T21" s="47">
        <v>133769</v>
      </c>
      <c r="U21" s="47">
        <v>133930</v>
      </c>
      <c r="V21" s="47"/>
      <c r="W21" s="47"/>
      <c r="X21" s="47"/>
      <c r="Y21" s="47"/>
      <c r="Z21" s="47"/>
    </row>
    <row r="22" spans="1:26" ht="15" customHeight="1">
      <c r="A22" s="49" t="s">
        <v>51</v>
      </c>
      <c r="B22" s="94" t="s">
        <v>70</v>
      </c>
      <c r="C22" s="49">
        <v>3</v>
      </c>
      <c r="D22" s="50">
        <v>44677.700300925928</v>
      </c>
      <c r="E22" s="50">
        <v>44677.700532407405</v>
      </c>
      <c r="F22" s="93">
        <v>21</v>
      </c>
      <c r="G22" s="70">
        <v>142034</v>
      </c>
      <c r="H22" s="70">
        <v>143034</v>
      </c>
      <c r="I22" s="47">
        <f t="shared" si="0"/>
        <v>20</v>
      </c>
      <c r="J22" s="160" t="s">
        <v>92</v>
      </c>
      <c r="K22" s="154"/>
      <c r="L22" s="154"/>
      <c r="M22" s="58"/>
      <c r="N22" s="59">
        <f>'Experiment Design'!$D$8</f>
        <v>492</v>
      </c>
      <c r="O22" s="34">
        <f t="shared" si="1"/>
        <v>19.999999646097422</v>
      </c>
      <c r="P22" s="34">
        <f t="shared" si="2"/>
        <v>3.5390257835388184E-7</v>
      </c>
      <c r="Q22" s="47">
        <v>142073</v>
      </c>
      <c r="R22" s="47">
        <v>142115</v>
      </c>
      <c r="S22" s="47">
        <v>142543</v>
      </c>
      <c r="T22" s="47">
        <v>142837</v>
      </c>
      <c r="U22" s="47">
        <v>142984</v>
      </c>
      <c r="V22" s="47"/>
      <c r="W22" s="47"/>
      <c r="X22" s="47"/>
      <c r="Y22" s="47"/>
      <c r="Z22" s="47"/>
    </row>
    <row r="23" spans="1:26" ht="15" customHeight="1">
      <c r="A23" s="49" t="s">
        <v>51</v>
      </c>
      <c r="B23" s="94" t="s">
        <v>70</v>
      </c>
      <c r="C23" s="49">
        <v>4</v>
      </c>
      <c r="D23" s="50">
        <v>44677.7030787037</v>
      </c>
      <c r="E23" s="50">
        <v>44677.703287037039</v>
      </c>
      <c r="F23" s="93">
        <v>22</v>
      </c>
      <c r="G23" s="70">
        <v>154034</v>
      </c>
      <c r="H23" s="70">
        <v>154934</v>
      </c>
      <c r="I23" s="47">
        <f t="shared" si="0"/>
        <v>18</v>
      </c>
      <c r="J23" s="159" t="s">
        <v>93</v>
      </c>
      <c r="K23" s="152"/>
      <c r="L23" s="152"/>
      <c r="M23" s="28"/>
      <c r="N23" s="61">
        <f>N22+N25</f>
        <v>523.1</v>
      </c>
      <c r="O23" s="34">
        <f t="shared" si="1"/>
        <v>18.000000435858965</v>
      </c>
      <c r="P23" s="34">
        <f t="shared" si="2"/>
        <v>-4.3585896492004395E-7</v>
      </c>
      <c r="Q23" s="47">
        <v>154100</v>
      </c>
      <c r="R23" s="47">
        <v>154171</v>
      </c>
      <c r="S23" s="47">
        <v>154428</v>
      </c>
      <c r="T23" s="47">
        <v>154866</v>
      </c>
      <c r="U23" s="47">
        <v>154905</v>
      </c>
      <c r="V23" s="47"/>
      <c r="W23" s="47"/>
      <c r="X23" s="47"/>
      <c r="Y23" s="47"/>
      <c r="Z23" s="47"/>
    </row>
    <row r="24" spans="1:26" ht="15" customHeight="1">
      <c r="A24" s="49" t="s">
        <v>51</v>
      </c>
      <c r="B24" s="94" t="s">
        <v>70</v>
      </c>
      <c r="C24" s="49">
        <v>5</v>
      </c>
      <c r="D24" s="50">
        <v>44677.705243055556</v>
      </c>
      <c r="E24" s="50">
        <v>44677.705474537041</v>
      </c>
      <c r="F24" s="93">
        <v>23</v>
      </c>
      <c r="G24" s="70">
        <v>163384</v>
      </c>
      <c r="H24" s="70">
        <v>164384</v>
      </c>
      <c r="I24" s="47">
        <f t="shared" si="0"/>
        <v>20</v>
      </c>
      <c r="J24" s="159" t="s">
        <v>94</v>
      </c>
      <c r="K24" s="152"/>
      <c r="L24" s="152"/>
      <c r="M24" s="28"/>
      <c r="N24" s="61">
        <v>58</v>
      </c>
      <c r="O24" s="34">
        <f t="shared" si="1"/>
        <v>20.00000027474016</v>
      </c>
      <c r="P24" s="34">
        <f t="shared" si="2"/>
        <v>-2.7474015951156616E-7</v>
      </c>
      <c r="Q24" s="47">
        <v>163433</v>
      </c>
      <c r="R24" s="47">
        <v>163515</v>
      </c>
      <c r="S24" s="47">
        <v>163820</v>
      </c>
      <c r="T24" s="47">
        <v>164232</v>
      </c>
      <c r="U24" s="47">
        <v>164331</v>
      </c>
      <c r="V24" s="47"/>
      <c r="W24" s="47"/>
      <c r="X24" s="47"/>
      <c r="Y24" s="47"/>
      <c r="Z24" s="47"/>
    </row>
    <row r="25" spans="1:26" ht="15" customHeight="1">
      <c r="A25" s="49" t="s">
        <v>51</v>
      </c>
      <c r="B25" s="94" t="s">
        <v>70</v>
      </c>
      <c r="C25" s="49">
        <v>6</v>
      </c>
      <c r="D25" s="50">
        <v>44677.707106481481</v>
      </c>
      <c r="E25" s="50">
        <v>44677.707314814812</v>
      </c>
      <c r="F25" s="93">
        <v>24</v>
      </c>
      <c r="G25" s="70">
        <v>171434</v>
      </c>
      <c r="H25" s="70">
        <v>172334</v>
      </c>
      <c r="I25" s="47">
        <f t="shared" si="0"/>
        <v>18</v>
      </c>
      <c r="J25" s="157" t="s">
        <v>96</v>
      </c>
      <c r="K25" s="158"/>
      <c r="L25" s="158"/>
      <c r="M25" s="63" t="s">
        <v>117</v>
      </c>
      <c r="N25" s="64">
        <v>31.1</v>
      </c>
      <c r="O25" s="34">
        <f t="shared" si="1"/>
        <v>17.999999807216227</v>
      </c>
      <c r="P25" s="34">
        <f t="shared" si="2"/>
        <v>1.9278377294540405E-7</v>
      </c>
      <c r="Q25" s="47">
        <v>171516</v>
      </c>
      <c r="R25" s="47">
        <v>171572</v>
      </c>
      <c r="S25" s="47">
        <v>171833</v>
      </c>
      <c r="T25" s="47">
        <v>172156</v>
      </c>
      <c r="U25" s="47">
        <v>172267</v>
      </c>
      <c r="V25" s="47"/>
      <c r="W25" s="47"/>
      <c r="X25" s="47"/>
      <c r="Y25" s="47"/>
      <c r="Z25" s="47"/>
    </row>
    <row r="26" spans="1:26" ht="15" customHeight="1">
      <c r="A26" s="49" t="s">
        <v>71</v>
      </c>
      <c r="B26" s="49" t="s">
        <v>52</v>
      </c>
      <c r="C26" s="49">
        <v>1</v>
      </c>
      <c r="D26" s="50">
        <v>44677.759722222225</v>
      </c>
      <c r="E26" s="50">
        <v>44677.759826388887</v>
      </c>
      <c r="F26" s="93">
        <v>25</v>
      </c>
      <c r="G26" s="47">
        <v>286</v>
      </c>
      <c r="H26" s="47">
        <v>736</v>
      </c>
      <c r="I26" s="47">
        <f t="shared" si="0"/>
        <v>9</v>
      </c>
      <c r="J26" s="60"/>
      <c r="K26" s="28"/>
      <c r="L26" s="28"/>
      <c r="M26" s="65"/>
      <c r="N26" s="61"/>
      <c r="O26" s="34">
        <f t="shared" si="1"/>
        <v>8.9999995892867446</v>
      </c>
      <c r="P26" s="34">
        <f t="shared" si="2"/>
        <v>4.1071325540542603E-7</v>
      </c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5" customHeight="1">
      <c r="A27" s="49" t="s">
        <v>71</v>
      </c>
      <c r="B27" s="94" t="s">
        <v>57</v>
      </c>
      <c r="C27" s="49">
        <v>1</v>
      </c>
      <c r="D27" s="50">
        <v>44677.761967592596</v>
      </c>
      <c r="E27" s="50">
        <v>44677.762118055558</v>
      </c>
      <c r="F27" s="93">
        <v>26</v>
      </c>
      <c r="G27" s="70">
        <v>9986</v>
      </c>
      <c r="H27" s="70">
        <v>10636</v>
      </c>
      <c r="I27" s="47">
        <f t="shared" si="0"/>
        <v>13</v>
      </c>
      <c r="J27" s="60" t="s">
        <v>97</v>
      </c>
      <c r="K27" s="28"/>
      <c r="L27" s="28"/>
      <c r="M27" s="24" t="s">
        <v>98</v>
      </c>
      <c r="N27" s="33" t="s">
        <v>99</v>
      </c>
      <c r="O27" s="34">
        <f t="shared" si="1"/>
        <v>12.999999895691872</v>
      </c>
      <c r="P27" s="34">
        <f t="shared" si="2"/>
        <v>1.0430812835693359E-7</v>
      </c>
      <c r="Q27" s="47">
        <v>10047</v>
      </c>
      <c r="R27" s="47">
        <v>10115</v>
      </c>
      <c r="S27" s="47">
        <v>10204</v>
      </c>
      <c r="T27" s="47">
        <v>10465</v>
      </c>
      <c r="U27" s="47">
        <v>10539</v>
      </c>
      <c r="V27" s="47"/>
      <c r="W27" s="47"/>
      <c r="X27" s="47"/>
      <c r="Y27" s="47"/>
      <c r="Z27" s="47"/>
    </row>
    <row r="28" spans="1:26" ht="15" customHeight="1">
      <c r="A28" s="49" t="s">
        <v>71</v>
      </c>
      <c r="B28" s="94" t="s">
        <v>57</v>
      </c>
      <c r="C28" s="49">
        <v>2</v>
      </c>
      <c r="D28" s="50">
        <v>44677.762743055559</v>
      </c>
      <c r="E28" s="50">
        <v>44677.762881944444</v>
      </c>
      <c r="F28" s="93">
        <v>27</v>
      </c>
      <c r="G28" s="70">
        <v>13336</v>
      </c>
      <c r="H28" s="70">
        <v>13936</v>
      </c>
      <c r="I28" s="47">
        <f t="shared" si="0"/>
        <v>12</v>
      </c>
      <c r="J28" s="60" t="s">
        <v>100</v>
      </c>
      <c r="K28" s="28"/>
      <c r="L28" s="28"/>
      <c r="M28" s="83">
        <v>0.5</v>
      </c>
      <c r="N28" s="66">
        <f>M28*N22/100</f>
        <v>2.46</v>
      </c>
      <c r="O28" s="34">
        <f t="shared" si="1"/>
        <v>11.999999661929905</v>
      </c>
      <c r="P28" s="34">
        <f t="shared" si="2"/>
        <v>3.380700945854187E-7</v>
      </c>
      <c r="Q28" s="47">
        <v>13389</v>
      </c>
      <c r="R28" s="47">
        <v>13449</v>
      </c>
      <c r="S28" s="47">
        <v>13540</v>
      </c>
      <c r="T28" s="47">
        <v>13775</v>
      </c>
      <c r="U28" s="47">
        <v>13851</v>
      </c>
      <c r="V28" s="47"/>
      <c r="W28" s="47"/>
      <c r="X28" s="47"/>
      <c r="Y28" s="47"/>
      <c r="Z28" s="47"/>
    </row>
    <row r="29" spans="1:26" ht="15" customHeight="1">
      <c r="A29" s="49" t="s">
        <v>71</v>
      </c>
      <c r="B29" s="94" t="s">
        <v>57</v>
      </c>
      <c r="C29" s="49">
        <v>3</v>
      </c>
      <c r="D29" s="50">
        <v>44677.763518518521</v>
      </c>
      <c r="E29" s="50">
        <v>44677.763668981483</v>
      </c>
      <c r="F29" s="93">
        <v>28</v>
      </c>
      <c r="G29" s="70">
        <v>16686</v>
      </c>
      <c r="H29" s="70">
        <v>17336</v>
      </c>
      <c r="I29" s="47">
        <f t="shared" si="0"/>
        <v>13</v>
      </c>
      <c r="J29" s="60" t="s">
        <v>101</v>
      </c>
      <c r="K29" s="28"/>
      <c r="L29" s="28"/>
      <c r="M29" s="83">
        <v>1.57</v>
      </c>
      <c r="N29" s="66">
        <f>M29*N22/100</f>
        <v>7.7244000000000002</v>
      </c>
      <c r="O29" s="34">
        <f t="shared" si="1"/>
        <v>12.999999895691872</v>
      </c>
      <c r="P29" s="34">
        <f t="shared" si="2"/>
        <v>1.0430812835693359E-7</v>
      </c>
      <c r="Q29" s="47">
        <v>16763</v>
      </c>
      <c r="R29" s="47">
        <v>16831</v>
      </c>
      <c r="S29" s="47">
        <v>16911</v>
      </c>
      <c r="T29" s="47">
        <v>17106</v>
      </c>
      <c r="U29" s="47">
        <v>17198</v>
      </c>
      <c r="V29" s="47"/>
      <c r="W29" s="47"/>
      <c r="X29" s="47"/>
      <c r="Y29" s="47"/>
      <c r="Z29" s="47"/>
    </row>
    <row r="30" spans="1:26" ht="15" customHeight="1">
      <c r="A30" s="49" t="s">
        <v>71</v>
      </c>
      <c r="B30" s="94" t="s">
        <v>57</v>
      </c>
      <c r="C30" s="49">
        <v>4</v>
      </c>
      <c r="D30" s="50">
        <v>44677.764236111114</v>
      </c>
      <c r="E30" s="50">
        <v>44677.764386574076</v>
      </c>
      <c r="F30" s="93">
        <v>29</v>
      </c>
      <c r="G30" s="70">
        <v>19786</v>
      </c>
      <c r="H30" s="70">
        <v>20436</v>
      </c>
      <c r="I30" s="47">
        <f t="shared" si="0"/>
        <v>13</v>
      </c>
      <c r="J30" s="60" t="s">
        <v>102</v>
      </c>
      <c r="K30" s="28"/>
      <c r="L30" s="28"/>
      <c r="M30" s="83">
        <v>2.9</v>
      </c>
      <c r="N30" s="66">
        <f>M30*N22/100</f>
        <v>14.267999999999999</v>
      </c>
      <c r="O30" s="34">
        <f t="shared" si="1"/>
        <v>12.999999895691872</v>
      </c>
      <c r="P30" s="34">
        <f t="shared" si="2"/>
        <v>1.0430812835693359E-7</v>
      </c>
      <c r="Q30" s="47">
        <v>19881</v>
      </c>
      <c r="R30" s="47">
        <v>19939</v>
      </c>
      <c r="S30" s="47">
        <v>20020</v>
      </c>
      <c r="T30" s="47">
        <v>20265</v>
      </c>
      <c r="U30" s="47">
        <v>20331</v>
      </c>
      <c r="V30" s="47"/>
      <c r="W30" s="47"/>
      <c r="X30" s="47"/>
      <c r="Y30" s="47"/>
      <c r="Z30" s="47"/>
    </row>
    <row r="31" spans="1:26" ht="15" customHeight="1">
      <c r="A31" s="49" t="s">
        <v>71</v>
      </c>
      <c r="B31" s="94" t="s">
        <v>57</v>
      </c>
      <c r="C31" s="49">
        <v>5</v>
      </c>
      <c r="D31" s="50">
        <v>44677.765046296299</v>
      </c>
      <c r="E31" s="50">
        <v>44677.765196759261</v>
      </c>
      <c r="F31" s="93">
        <v>30</v>
      </c>
      <c r="G31" s="70">
        <v>23286</v>
      </c>
      <c r="H31" s="70">
        <v>23936</v>
      </c>
      <c r="I31" s="47">
        <f t="shared" si="0"/>
        <v>13</v>
      </c>
      <c r="J31" s="60" t="s">
        <v>103</v>
      </c>
      <c r="K31" s="28"/>
      <c r="L31" s="28"/>
      <c r="M31" s="83">
        <v>1.33</v>
      </c>
      <c r="N31" s="66">
        <f>M31*N22/100</f>
        <v>6.5436000000000005</v>
      </c>
      <c r="O31" s="34">
        <f t="shared" si="1"/>
        <v>12.999999895691872</v>
      </c>
      <c r="P31" s="34">
        <f t="shared" si="2"/>
        <v>1.0430812835693359E-7</v>
      </c>
      <c r="Q31" s="47">
        <v>23348</v>
      </c>
      <c r="R31" s="47">
        <v>23412</v>
      </c>
      <c r="S31" s="47">
        <v>23492</v>
      </c>
      <c r="T31" s="47">
        <v>23709</v>
      </c>
      <c r="U31" s="47">
        <v>23809</v>
      </c>
      <c r="V31" s="47"/>
      <c r="W31" s="47"/>
      <c r="X31" s="47"/>
      <c r="Y31" s="47"/>
      <c r="Z31" s="47"/>
    </row>
    <row r="32" spans="1:26" ht="15" customHeight="1">
      <c r="A32" s="49" t="s">
        <v>71</v>
      </c>
      <c r="B32" s="94" t="s">
        <v>62</v>
      </c>
      <c r="C32" s="49">
        <v>1</v>
      </c>
      <c r="D32" s="50">
        <v>44677.766967592594</v>
      </c>
      <c r="E32" s="50">
        <v>44677.767129629632</v>
      </c>
      <c r="F32" s="93">
        <v>31</v>
      </c>
      <c r="G32" s="70">
        <v>31586</v>
      </c>
      <c r="H32" s="70">
        <v>32286</v>
      </c>
      <c r="I32" s="47">
        <f t="shared" si="0"/>
        <v>14</v>
      </c>
      <c r="J32" s="60" t="s">
        <v>104</v>
      </c>
      <c r="K32" s="28"/>
      <c r="L32" s="28"/>
      <c r="M32" s="83">
        <v>5.35</v>
      </c>
      <c r="N32" s="66">
        <f>M32*N22/100</f>
        <v>26.321999999999999</v>
      </c>
      <c r="O32" s="34">
        <f t="shared" si="1"/>
        <v>14.000000129453838</v>
      </c>
      <c r="P32" s="34">
        <f t="shared" si="2"/>
        <v>-1.2945383787155151E-7</v>
      </c>
      <c r="Q32" s="47">
        <v>31649</v>
      </c>
      <c r="R32" s="47">
        <v>31696</v>
      </c>
      <c r="S32" s="47">
        <v>31775</v>
      </c>
      <c r="T32" s="47">
        <v>32042</v>
      </c>
      <c r="U32" s="47">
        <v>32095</v>
      </c>
      <c r="V32" s="47"/>
      <c r="W32" s="47"/>
      <c r="X32" s="47"/>
      <c r="Y32" s="47"/>
      <c r="Z32" s="47"/>
    </row>
    <row r="33" spans="1:26" ht="15" customHeight="1">
      <c r="A33" s="49" t="s">
        <v>71</v>
      </c>
      <c r="B33" s="94" t="s">
        <v>62</v>
      </c>
      <c r="C33" s="49">
        <v>2</v>
      </c>
      <c r="D33" s="50">
        <v>44677.768576388888</v>
      </c>
      <c r="E33" s="50">
        <v>44677.76871527778</v>
      </c>
      <c r="F33" s="93">
        <v>32</v>
      </c>
      <c r="G33" s="70">
        <v>38536</v>
      </c>
      <c r="H33" s="70">
        <v>39136</v>
      </c>
      <c r="I33" s="47">
        <f t="shared" si="0"/>
        <v>12</v>
      </c>
      <c r="J33" s="60" t="s">
        <v>105</v>
      </c>
      <c r="K33" s="28"/>
      <c r="L33" s="28"/>
      <c r="M33" s="83">
        <v>11.75</v>
      </c>
      <c r="N33" s="66">
        <f>M33*N22/100</f>
        <v>57.81</v>
      </c>
      <c r="O33" s="34">
        <f t="shared" si="1"/>
        <v>12.000000290572643</v>
      </c>
      <c r="P33" s="34">
        <f t="shared" si="2"/>
        <v>-2.905726432800293E-7</v>
      </c>
      <c r="Q33" s="47">
        <v>38599</v>
      </c>
      <c r="R33" s="47">
        <v>38661</v>
      </c>
      <c r="S33" s="47">
        <v>38715</v>
      </c>
      <c r="T33" s="47">
        <v>38931</v>
      </c>
      <c r="U33" s="47">
        <v>38983</v>
      </c>
      <c r="V33" s="47"/>
      <c r="W33" s="47"/>
      <c r="X33" s="47"/>
      <c r="Y33" s="47"/>
      <c r="Z33" s="47"/>
    </row>
    <row r="34" spans="1:26" ht="15" customHeight="1">
      <c r="A34" s="49" t="s">
        <v>71</v>
      </c>
      <c r="B34" s="94" t="s">
        <v>62</v>
      </c>
      <c r="C34" s="49">
        <v>3</v>
      </c>
      <c r="D34" s="50">
        <v>44677.770162037035</v>
      </c>
      <c r="E34" s="50">
        <v>44677.770300925928</v>
      </c>
      <c r="F34" s="93">
        <v>33</v>
      </c>
      <c r="G34" s="70">
        <v>45386</v>
      </c>
      <c r="H34" s="70">
        <v>45986</v>
      </c>
      <c r="I34" s="47">
        <f t="shared" si="0"/>
        <v>12</v>
      </c>
      <c r="J34" s="60" t="s">
        <v>106</v>
      </c>
      <c r="K34" s="28"/>
      <c r="L34" s="28"/>
      <c r="M34" s="83">
        <v>53.2</v>
      </c>
      <c r="N34" s="66">
        <f>M34*N22/100</f>
        <v>261.74400000000003</v>
      </c>
      <c r="O34" s="34">
        <f t="shared" si="1"/>
        <v>12.000000290572643</v>
      </c>
      <c r="P34" s="34">
        <f t="shared" si="2"/>
        <v>-2.905726432800293E-7</v>
      </c>
      <c r="Q34" s="47">
        <v>45471</v>
      </c>
      <c r="R34" s="47">
        <v>45526</v>
      </c>
      <c r="S34" s="47">
        <v>45572</v>
      </c>
      <c r="T34" s="47">
        <v>45784</v>
      </c>
      <c r="U34" s="47">
        <v>45825</v>
      </c>
      <c r="V34" s="47"/>
      <c r="W34" s="47"/>
      <c r="X34" s="47"/>
      <c r="Y34" s="47"/>
      <c r="Z34" s="47"/>
    </row>
    <row r="35" spans="1:26" ht="15" customHeight="1">
      <c r="A35" s="49" t="s">
        <v>71</v>
      </c>
      <c r="B35" s="94" t="s">
        <v>62</v>
      </c>
      <c r="C35" s="49">
        <v>4</v>
      </c>
      <c r="D35" s="50">
        <v>44677.771701388891</v>
      </c>
      <c r="E35" s="50">
        <v>44677.771840277775</v>
      </c>
      <c r="F35" s="93">
        <v>34</v>
      </c>
      <c r="G35" s="70">
        <v>52036</v>
      </c>
      <c r="H35" s="70">
        <v>52636</v>
      </c>
      <c r="I35" s="47">
        <f t="shared" si="0"/>
        <v>12</v>
      </c>
      <c r="J35" s="67"/>
      <c r="K35" s="65"/>
      <c r="L35" s="28" t="s">
        <v>107</v>
      </c>
      <c r="M35" s="83">
        <f t="shared" ref="M35:N35" si="3">SUM(M28*2+M29*2+M30*2+M31*2+M32*2+M33*2+M34)</f>
        <v>100</v>
      </c>
      <c r="N35" s="66">
        <f t="shared" si="3"/>
        <v>492</v>
      </c>
      <c r="O35" s="34">
        <f t="shared" si="1"/>
        <v>11.999999661929905</v>
      </c>
      <c r="P35" s="34">
        <f t="shared" si="2"/>
        <v>3.380700945854187E-7</v>
      </c>
      <c r="Q35" s="47">
        <v>52099</v>
      </c>
      <c r="R35" s="47">
        <v>52168</v>
      </c>
      <c r="S35" s="47">
        <v>52225</v>
      </c>
      <c r="T35" s="47">
        <v>52422</v>
      </c>
      <c r="U35" s="47">
        <v>52463</v>
      </c>
      <c r="V35" s="47"/>
      <c r="W35" s="47"/>
      <c r="X35" s="47"/>
      <c r="Y35" s="47"/>
      <c r="Z35" s="47"/>
    </row>
    <row r="36" spans="1:26" ht="15" customHeight="1">
      <c r="A36" s="49" t="s">
        <v>71</v>
      </c>
      <c r="B36" s="94" t="s">
        <v>62</v>
      </c>
      <c r="C36" s="49">
        <v>5</v>
      </c>
      <c r="D36" s="50">
        <v>44677.773263888892</v>
      </c>
      <c r="E36" s="50">
        <v>44677.7733912037</v>
      </c>
      <c r="F36" s="93">
        <v>35</v>
      </c>
      <c r="G36" s="70">
        <v>58786</v>
      </c>
      <c r="H36" s="70">
        <v>59336</v>
      </c>
      <c r="I36" s="47">
        <f t="shared" si="0"/>
        <v>11</v>
      </c>
      <c r="J36" s="60"/>
      <c r="K36" s="28" t="s">
        <v>108</v>
      </c>
      <c r="L36" s="28"/>
      <c r="M36" s="83">
        <v>8.1999999999999993</v>
      </c>
      <c r="N36" s="66">
        <f>M36*N22/100</f>
        <v>40.343999999999994</v>
      </c>
      <c r="O36" s="34">
        <f t="shared" si="1"/>
        <v>10.999999428167939</v>
      </c>
      <c r="P36" s="34">
        <f t="shared" si="2"/>
        <v>5.7183206081390381E-7</v>
      </c>
      <c r="Q36" s="47">
        <v>58821</v>
      </c>
      <c r="R36" s="47">
        <v>58869</v>
      </c>
      <c r="S36" s="47">
        <v>58939</v>
      </c>
      <c r="T36" s="47">
        <v>59150</v>
      </c>
      <c r="U36" s="47">
        <v>59195</v>
      </c>
      <c r="V36" s="47"/>
      <c r="W36" s="47"/>
      <c r="X36" s="47"/>
      <c r="Y36" s="47"/>
      <c r="Z36" s="47"/>
    </row>
    <row r="37" spans="1:26" ht="15" customHeight="1">
      <c r="A37" s="49" t="s">
        <v>71</v>
      </c>
      <c r="B37" s="94" t="s">
        <v>62</v>
      </c>
      <c r="C37" s="49">
        <v>6</v>
      </c>
      <c r="D37" s="50">
        <v>44677.774814814817</v>
      </c>
      <c r="E37" s="50">
        <v>44677.774953703702</v>
      </c>
      <c r="F37" s="93">
        <v>36</v>
      </c>
      <c r="G37" s="70">
        <v>65486</v>
      </c>
      <c r="H37" s="70">
        <v>66086</v>
      </c>
      <c r="I37" s="47">
        <f t="shared" si="0"/>
        <v>12</v>
      </c>
      <c r="J37" s="60"/>
      <c r="K37" s="28" t="s">
        <v>109</v>
      </c>
      <c r="L37" s="28"/>
      <c r="M37" s="83">
        <v>17.02</v>
      </c>
      <c r="N37" s="66">
        <f>M37*N22/100</f>
        <v>83.738399999999999</v>
      </c>
      <c r="O37" s="34">
        <f t="shared" si="1"/>
        <v>11.999999661929905</v>
      </c>
      <c r="P37" s="34">
        <f t="shared" si="2"/>
        <v>3.380700945854187E-7</v>
      </c>
      <c r="Q37" s="47">
        <v>65527</v>
      </c>
      <c r="R37" s="47">
        <v>65598</v>
      </c>
      <c r="S37" s="47">
        <v>65655</v>
      </c>
      <c r="T37" s="47">
        <v>65861</v>
      </c>
      <c r="U37" s="47">
        <v>65905</v>
      </c>
      <c r="V37" s="47"/>
      <c r="W37" s="47"/>
      <c r="X37" s="47"/>
      <c r="Y37" s="47"/>
      <c r="Z37" s="47"/>
    </row>
    <row r="38" spans="1:26" ht="15" customHeight="1">
      <c r="A38" s="49" t="s">
        <v>71</v>
      </c>
      <c r="B38" s="94" t="s">
        <v>69</v>
      </c>
      <c r="C38" s="49">
        <v>1</v>
      </c>
      <c r="D38" s="50">
        <v>44677.776504629626</v>
      </c>
      <c r="E38" s="50">
        <v>44677.776655092595</v>
      </c>
      <c r="F38" s="93">
        <v>37</v>
      </c>
      <c r="G38" s="70">
        <v>72786</v>
      </c>
      <c r="H38" s="70">
        <v>73436</v>
      </c>
      <c r="I38" s="47">
        <f t="shared" si="0"/>
        <v>13</v>
      </c>
      <c r="J38" s="60"/>
      <c r="K38" s="28" t="s">
        <v>110</v>
      </c>
      <c r="L38" s="28"/>
      <c r="M38" s="83">
        <v>12.13</v>
      </c>
      <c r="N38" s="66">
        <f>M38*N22/100</f>
        <v>59.679600000000001</v>
      </c>
      <c r="O38" s="34">
        <f t="shared" si="1"/>
        <v>13.00000052433461</v>
      </c>
      <c r="P38" s="34">
        <f t="shared" si="2"/>
        <v>-5.243346095085144E-7</v>
      </c>
      <c r="Q38" s="47">
        <v>72847</v>
      </c>
      <c r="R38" s="47">
        <v>72905</v>
      </c>
      <c r="S38" s="47">
        <v>72998</v>
      </c>
      <c r="T38" s="47">
        <v>73246</v>
      </c>
      <c r="U38" s="47">
        <v>73322</v>
      </c>
      <c r="V38" s="47"/>
      <c r="W38" s="47"/>
      <c r="X38" s="47"/>
      <c r="Y38" s="47"/>
      <c r="Z38" s="47"/>
    </row>
    <row r="39" spans="1:26" ht="15" customHeight="1">
      <c r="A39" s="49" t="s">
        <v>71</v>
      </c>
      <c r="B39" s="94" t="s">
        <v>69</v>
      </c>
      <c r="C39" s="49">
        <v>2</v>
      </c>
      <c r="D39" s="50">
        <v>44677.777453703704</v>
      </c>
      <c r="E39" s="50">
        <v>44677.777592592596</v>
      </c>
      <c r="F39" s="93">
        <v>38</v>
      </c>
      <c r="G39" s="70">
        <v>76886</v>
      </c>
      <c r="H39" s="70">
        <v>77486</v>
      </c>
      <c r="I39" s="47">
        <f t="shared" si="0"/>
        <v>12</v>
      </c>
      <c r="J39" s="60"/>
      <c r="K39" s="28" t="s">
        <v>111</v>
      </c>
      <c r="L39" s="28"/>
      <c r="M39" s="83">
        <v>15.85</v>
      </c>
      <c r="N39" s="66">
        <f>M39*N22/100</f>
        <v>77.981999999999999</v>
      </c>
      <c r="O39" s="34">
        <f t="shared" si="1"/>
        <v>12.000000290572643</v>
      </c>
      <c r="P39" s="34">
        <f t="shared" si="2"/>
        <v>-2.905726432800293E-7</v>
      </c>
      <c r="Q39" s="47">
        <v>76938</v>
      </c>
      <c r="R39" s="47">
        <v>77002</v>
      </c>
      <c r="S39" s="47">
        <v>77077</v>
      </c>
      <c r="T39" s="47">
        <v>77337</v>
      </c>
      <c r="U39" s="47">
        <v>77403</v>
      </c>
      <c r="V39" s="47"/>
      <c r="W39" s="47"/>
      <c r="X39" s="47"/>
      <c r="Y39" s="47"/>
      <c r="Z39" s="47"/>
    </row>
    <row r="40" spans="1:26" ht="15" customHeight="1">
      <c r="A40" s="49" t="s">
        <v>71</v>
      </c>
      <c r="B40" s="94" t="s">
        <v>69</v>
      </c>
      <c r="C40" s="49">
        <v>3</v>
      </c>
      <c r="D40" s="50">
        <v>44677.778541666667</v>
      </c>
      <c r="E40" s="50">
        <v>44677.778692129628</v>
      </c>
      <c r="F40" s="93">
        <v>39</v>
      </c>
      <c r="G40" s="70">
        <v>81586</v>
      </c>
      <c r="H40" s="70">
        <v>82236</v>
      </c>
      <c r="I40" s="47">
        <f t="shared" si="0"/>
        <v>13</v>
      </c>
      <c r="J40" s="62"/>
      <c r="K40" s="63"/>
      <c r="L40" s="63" t="s">
        <v>107</v>
      </c>
      <c r="M40" s="84">
        <f t="shared" ref="M40:N40" si="4">SUM(M36:M39)</f>
        <v>53.2</v>
      </c>
      <c r="N40" s="68">
        <f t="shared" si="4"/>
        <v>261.74400000000003</v>
      </c>
      <c r="O40" s="34">
        <f t="shared" si="1"/>
        <v>12.999999895691872</v>
      </c>
      <c r="P40" s="34">
        <f t="shared" si="2"/>
        <v>1.0430812835693359E-7</v>
      </c>
      <c r="Q40" s="47">
        <v>81655</v>
      </c>
      <c r="R40" s="47">
        <v>81719</v>
      </c>
      <c r="S40" s="47">
        <v>81810</v>
      </c>
      <c r="T40" s="47">
        <v>82075</v>
      </c>
      <c r="U40" s="47">
        <v>82151</v>
      </c>
      <c r="V40" s="47"/>
      <c r="W40" s="47"/>
      <c r="X40" s="47"/>
      <c r="Y40" s="47"/>
      <c r="Z40" s="47"/>
    </row>
    <row r="41" spans="1:26" ht="15" customHeight="1">
      <c r="A41" s="49" t="s">
        <v>71</v>
      </c>
      <c r="B41" s="94" t="s">
        <v>69</v>
      </c>
      <c r="C41" s="49">
        <v>4</v>
      </c>
      <c r="D41" s="50">
        <v>44677.779791666668</v>
      </c>
      <c r="E41" s="50">
        <v>44677.779965277776</v>
      </c>
      <c r="F41" s="93">
        <v>40</v>
      </c>
      <c r="G41" s="70">
        <v>86986</v>
      </c>
      <c r="H41" s="70">
        <v>87736</v>
      </c>
      <c r="I41" s="47">
        <f t="shared" si="0"/>
        <v>15</v>
      </c>
      <c r="J41" s="72"/>
      <c r="K41" s="28" t="s">
        <v>112</v>
      </c>
      <c r="L41" s="28"/>
      <c r="M41" s="83">
        <f>M34-M39</f>
        <v>37.35</v>
      </c>
      <c r="N41" s="28">
        <f>M41*N22/100</f>
        <v>183.762</v>
      </c>
      <c r="O41" s="34">
        <f t="shared" si="1"/>
        <v>14.999999734573066</v>
      </c>
      <c r="P41" s="34">
        <f t="shared" si="2"/>
        <v>2.6542693376541138E-7</v>
      </c>
      <c r="Q41" s="47">
        <v>87032</v>
      </c>
      <c r="R41" s="47">
        <v>87087</v>
      </c>
      <c r="S41" s="47">
        <v>87141</v>
      </c>
      <c r="T41" s="47">
        <v>87466</v>
      </c>
      <c r="U41" s="47">
        <v>87555</v>
      </c>
      <c r="V41" s="47"/>
      <c r="W41" s="47"/>
      <c r="X41" s="47"/>
      <c r="Y41" s="47"/>
      <c r="Z41" s="47"/>
    </row>
    <row r="42" spans="1:26" ht="15" customHeight="1">
      <c r="A42" s="49" t="s">
        <v>71</v>
      </c>
      <c r="B42" s="94" t="s">
        <v>69</v>
      </c>
      <c r="C42" s="49">
        <v>5</v>
      </c>
      <c r="D42" s="50">
        <v>44677.781006944446</v>
      </c>
      <c r="E42" s="50">
        <v>44677.781157407408</v>
      </c>
      <c r="F42" s="93">
        <v>41</v>
      </c>
      <c r="G42" s="70">
        <v>92236</v>
      </c>
      <c r="H42" s="70">
        <v>92886</v>
      </c>
      <c r="I42" s="47">
        <f t="shared" si="0"/>
        <v>13</v>
      </c>
      <c r="J42" s="47"/>
      <c r="K42" s="47"/>
      <c r="L42" s="47"/>
      <c r="M42" s="47"/>
      <c r="N42" s="47"/>
      <c r="O42" s="34">
        <f t="shared" si="1"/>
        <v>12.999999895691872</v>
      </c>
      <c r="P42" s="34">
        <f t="shared" si="2"/>
        <v>1.0430812835693359E-7</v>
      </c>
      <c r="Q42" s="47">
        <v>92293</v>
      </c>
      <c r="R42" s="47">
        <v>92351</v>
      </c>
      <c r="S42" s="47">
        <v>92484</v>
      </c>
      <c r="T42" s="47">
        <v>92699</v>
      </c>
      <c r="U42" s="47">
        <v>92772</v>
      </c>
      <c r="V42" s="47"/>
      <c r="W42" s="47"/>
      <c r="X42" s="47"/>
      <c r="Y42" s="47"/>
      <c r="Z42" s="47"/>
    </row>
    <row r="43" spans="1:26" ht="15" customHeight="1">
      <c r="A43" s="49" t="s">
        <v>71</v>
      </c>
      <c r="B43" s="94" t="s">
        <v>69</v>
      </c>
      <c r="C43" s="49">
        <v>6</v>
      </c>
      <c r="D43" s="50">
        <v>44677.782349537039</v>
      </c>
      <c r="E43" s="50">
        <v>44677.782488425924</v>
      </c>
      <c r="F43" s="93">
        <v>42</v>
      </c>
      <c r="G43" s="70">
        <v>98036</v>
      </c>
      <c r="H43" s="70">
        <v>98636</v>
      </c>
      <c r="I43" s="47">
        <f t="shared" si="0"/>
        <v>12</v>
      </c>
      <c r="J43" s="47"/>
      <c r="K43" s="47"/>
      <c r="L43" s="47"/>
      <c r="M43" s="47"/>
      <c r="N43" s="47"/>
      <c r="O43" s="34">
        <f t="shared" si="1"/>
        <v>11.999999661929905</v>
      </c>
      <c r="P43" s="34">
        <f t="shared" si="2"/>
        <v>3.380700945854187E-7</v>
      </c>
      <c r="Q43" s="47">
        <v>98057</v>
      </c>
      <c r="R43" s="47">
        <v>98118</v>
      </c>
      <c r="S43" s="47">
        <v>98184</v>
      </c>
      <c r="T43" s="47">
        <v>98431</v>
      </c>
      <c r="U43" s="47">
        <v>98519</v>
      </c>
      <c r="V43" s="47"/>
      <c r="W43" s="47"/>
      <c r="X43" s="47"/>
      <c r="Y43" s="47"/>
      <c r="Z43" s="47"/>
    </row>
    <row r="44" spans="1:26" ht="15" customHeight="1">
      <c r="A44" s="49" t="s">
        <v>71</v>
      </c>
      <c r="B44" s="94" t="s">
        <v>70</v>
      </c>
      <c r="C44" s="49">
        <v>1</v>
      </c>
      <c r="D44" s="50">
        <v>44677.784016203703</v>
      </c>
      <c r="E44" s="50">
        <v>44677.784236111111</v>
      </c>
      <c r="F44" s="93">
        <v>43</v>
      </c>
      <c r="G44" s="70">
        <v>105236</v>
      </c>
      <c r="H44" s="70">
        <v>106186</v>
      </c>
      <c r="I44" s="47">
        <f t="shared" si="0"/>
        <v>19</v>
      </c>
      <c r="J44" s="47"/>
      <c r="K44" s="47"/>
      <c r="L44" s="47"/>
      <c r="M44" s="47"/>
      <c r="N44" s="47"/>
      <c r="O44" s="34">
        <f t="shared" si="1"/>
        <v>19.000000040978193</v>
      </c>
      <c r="P44" s="34">
        <f t="shared" si="2"/>
        <v>-4.0978193283081055E-8</v>
      </c>
      <c r="Q44" s="47">
        <v>105303</v>
      </c>
      <c r="R44" s="47">
        <v>105334</v>
      </c>
      <c r="S44" s="47">
        <v>105626</v>
      </c>
      <c r="T44" s="47">
        <v>106094</v>
      </c>
      <c r="U44" s="47">
        <v>106173</v>
      </c>
      <c r="V44" s="47"/>
      <c r="W44" s="47"/>
      <c r="X44" s="47"/>
      <c r="Y44" s="47"/>
      <c r="Z44" s="47"/>
    </row>
    <row r="45" spans="1:26" ht="15" customHeight="1">
      <c r="A45" s="49" t="s">
        <v>71</v>
      </c>
      <c r="B45" s="94" t="s">
        <v>70</v>
      </c>
      <c r="C45" s="49">
        <v>2</v>
      </c>
      <c r="D45" s="50">
        <v>44677.786689814813</v>
      </c>
      <c r="E45" s="50">
        <v>44677.786979166667</v>
      </c>
      <c r="F45" s="93">
        <v>44</v>
      </c>
      <c r="G45" s="70">
        <v>116786</v>
      </c>
      <c r="H45" s="70">
        <v>118036</v>
      </c>
      <c r="I45" s="47">
        <f t="shared" si="0"/>
        <v>25</v>
      </c>
      <c r="J45" s="47"/>
      <c r="K45" s="47"/>
      <c r="L45" s="47"/>
      <c r="M45" s="47"/>
      <c r="N45" s="47"/>
      <c r="O45" s="34">
        <f t="shared" si="1"/>
        <v>25.000000186264515</v>
      </c>
      <c r="P45" s="34">
        <f t="shared" si="2"/>
        <v>-1.862645149230957E-7</v>
      </c>
      <c r="Q45" s="47">
        <v>116831</v>
      </c>
      <c r="R45" s="47">
        <v>116892</v>
      </c>
      <c r="S45" s="47">
        <v>117259</v>
      </c>
      <c r="T45" s="47">
        <v>118010</v>
      </c>
      <c r="U45" s="47">
        <v>118030</v>
      </c>
      <c r="V45" s="47"/>
      <c r="W45" s="47"/>
      <c r="X45" s="47"/>
      <c r="Y45" s="47"/>
      <c r="Z45" s="47"/>
    </row>
    <row r="46" spans="1:26" ht="15" customHeight="1">
      <c r="A46" s="49" t="s">
        <v>71</v>
      </c>
      <c r="B46" s="94" t="s">
        <v>70</v>
      </c>
      <c r="C46" s="49">
        <v>3</v>
      </c>
      <c r="D46" s="50">
        <v>44677.788645833331</v>
      </c>
      <c r="E46" s="50">
        <v>44677.788888888892</v>
      </c>
      <c r="F46" s="93">
        <v>45</v>
      </c>
      <c r="G46" s="70">
        <v>125236</v>
      </c>
      <c r="H46" s="70">
        <v>126286</v>
      </c>
      <c r="I46" s="47">
        <f t="shared" si="0"/>
        <v>21</v>
      </c>
      <c r="J46" s="47"/>
      <c r="K46" s="47"/>
      <c r="L46" s="47"/>
      <c r="M46" s="47"/>
      <c r="N46" s="47"/>
      <c r="O46" s="34">
        <f t="shared" si="1"/>
        <v>21.000000508502126</v>
      </c>
      <c r="P46" s="34">
        <f t="shared" si="2"/>
        <v>-5.0850212574005127E-7</v>
      </c>
      <c r="Q46" s="47">
        <v>125267</v>
      </c>
      <c r="R46" s="47">
        <v>125364</v>
      </c>
      <c r="S46" s="47">
        <v>125836</v>
      </c>
      <c r="T46" s="47">
        <v>126254</v>
      </c>
      <c r="U46" s="47">
        <v>126284</v>
      </c>
      <c r="V46" s="47"/>
      <c r="W46" s="47"/>
      <c r="X46" s="47"/>
      <c r="Y46" s="47"/>
      <c r="Z46" s="47"/>
    </row>
    <row r="47" spans="1:26" ht="15" customHeight="1">
      <c r="A47" s="49" t="s">
        <v>71</v>
      </c>
      <c r="B47" s="94" t="s">
        <v>70</v>
      </c>
      <c r="C47" s="49">
        <v>4</v>
      </c>
      <c r="D47" s="50">
        <v>44677.790567129632</v>
      </c>
      <c r="E47" s="50">
        <v>44677.790821759256</v>
      </c>
      <c r="F47" s="93">
        <v>46</v>
      </c>
      <c r="G47" s="70">
        <v>133536</v>
      </c>
      <c r="H47" s="70">
        <v>134636</v>
      </c>
      <c r="I47" s="47">
        <f t="shared" si="0"/>
        <v>22</v>
      </c>
      <c r="J47" s="47"/>
      <c r="K47" s="47"/>
      <c r="L47" s="47"/>
      <c r="M47" s="47"/>
      <c r="N47" s="47"/>
      <c r="O47" s="34">
        <f t="shared" si="1"/>
        <v>21.999999484978616</v>
      </c>
      <c r="P47" s="34">
        <f t="shared" si="2"/>
        <v>5.1502138376235962E-7</v>
      </c>
      <c r="Q47" s="47">
        <v>133628</v>
      </c>
      <c r="R47" s="47">
        <v>133694</v>
      </c>
      <c r="S47" s="47">
        <v>134059</v>
      </c>
      <c r="T47" s="47">
        <v>134515</v>
      </c>
      <c r="U47" s="47">
        <v>134627</v>
      </c>
      <c r="V47" s="47"/>
      <c r="W47" s="47"/>
      <c r="X47" s="47"/>
      <c r="Y47" s="47"/>
      <c r="Z47" s="47"/>
    </row>
    <row r="48" spans="1:26" ht="15" customHeight="1">
      <c r="A48" s="49" t="s">
        <v>71</v>
      </c>
      <c r="B48" s="94" t="s">
        <v>70</v>
      </c>
      <c r="C48" s="49">
        <v>5</v>
      </c>
      <c r="D48" s="50">
        <v>44677.792604166665</v>
      </c>
      <c r="E48" s="50">
        <v>44677.792881944442</v>
      </c>
      <c r="F48" s="93">
        <v>47</v>
      </c>
      <c r="G48" s="70">
        <v>142336</v>
      </c>
      <c r="H48" s="70">
        <v>143536</v>
      </c>
      <c r="I48" s="47">
        <f t="shared" si="0"/>
        <v>24</v>
      </c>
      <c r="J48" s="47"/>
      <c r="K48" s="47"/>
      <c r="L48" s="47"/>
      <c r="M48" s="47"/>
      <c r="N48" s="47"/>
      <c r="O48" s="34">
        <f t="shared" si="1"/>
        <v>23.999999952502549</v>
      </c>
      <c r="P48" s="34">
        <f t="shared" si="2"/>
        <v>4.7497451305389404E-8</v>
      </c>
      <c r="Q48" s="47">
        <v>142407</v>
      </c>
      <c r="R48" s="47">
        <v>142521</v>
      </c>
      <c r="S48" s="47">
        <v>142913</v>
      </c>
      <c r="T48" s="47">
        <v>143442</v>
      </c>
      <c r="U48" s="47">
        <v>143523</v>
      </c>
      <c r="V48" s="47"/>
      <c r="W48" s="47"/>
      <c r="X48" s="47"/>
      <c r="Y48" s="47"/>
      <c r="Z48" s="47"/>
    </row>
    <row r="49" spans="1:26" ht="15" customHeight="1">
      <c r="A49" s="49" t="s">
        <v>71</v>
      </c>
      <c r="B49" s="94" t="s">
        <v>70</v>
      </c>
      <c r="C49" s="49">
        <v>6</v>
      </c>
      <c r="D49" s="50">
        <v>44677.795023148145</v>
      </c>
      <c r="E49" s="50">
        <v>44677.795219907406</v>
      </c>
      <c r="F49" s="93">
        <v>48</v>
      </c>
      <c r="G49" s="70">
        <v>152786</v>
      </c>
      <c r="H49" s="70">
        <v>153636</v>
      </c>
      <c r="I49" s="47">
        <f t="shared" si="0"/>
        <v>17</v>
      </c>
      <c r="J49" s="47"/>
      <c r="K49" s="47"/>
      <c r="L49" s="47"/>
      <c r="M49" s="47"/>
      <c r="N49" s="47"/>
      <c r="O49" s="34">
        <f t="shared" si="1"/>
        <v>17.000000202096999</v>
      </c>
      <c r="P49" s="34">
        <f t="shared" si="2"/>
        <v>-2.0209699869155884E-7</v>
      </c>
      <c r="Q49" s="47">
        <v>152833</v>
      </c>
      <c r="R49" s="47">
        <v>152892</v>
      </c>
      <c r="S49" s="47">
        <v>153123</v>
      </c>
      <c r="T49" s="47">
        <v>153523</v>
      </c>
      <c r="U49" s="47">
        <v>153624</v>
      </c>
      <c r="V49" s="47"/>
      <c r="W49" s="47"/>
      <c r="X49" s="47"/>
      <c r="Y49" s="47"/>
      <c r="Z49" s="47"/>
    </row>
    <row r="50" spans="1:26" ht="15" customHeight="1">
      <c r="A50" s="49" t="s">
        <v>51</v>
      </c>
      <c r="B50" s="49" t="s">
        <v>72</v>
      </c>
      <c r="C50" s="49">
        <v>1</v>
      </c>
      <c r="D50" s="50">
        <v>44677.799467592595</v>
      </c>
      <c r="E50" s="50">
        <v>44677.799583333333</v>
      </c>
      <c r="F50" s="93">
        <v>49</v>
      </c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ht="15" customHeight="1">
      <c r="A51" s="49" t="s">
        <v>73</v>
      </c>
      <c r="B51" s="49" t="s">
        <v>74</v>
      </c>
      <c r="C51" s="49">
        <v>1</v>
      </c>
      <c r="D51" s="50">
        <v>44677.798831018517</v>
      </c>
      <c r="E51" s="50">
        <v>44677.799027777779</v>
      </c>
      <c r="F51" s="93">
        <v>50</v>
      </c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" customHeight="1">
      <c r="A52" s="49" t="s">
        <v>73</v>
      </c>
      <c r="B52" s="49" t="s">
        <v>75</v>
      </c>
      <c r="C52" s="49">
        <v>1</v>
      </c>
      <c r="D52" s="50">
        <v>44677.798275462963</v>
      </c>
      <c r="E52" s="50">
        <v>44677.798414351855</v>
      </c>
      <c r="F52" s="93">
        <v>51</v>
      </c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" customHeight="1">
      <c r="A53" s="49"/>
      <c r="B53" s="49"/>
      <c r="C53" s="49"/>
      <c r="D53" s="49"/>
      <c r="E53" s="49"/>
      <c r="F53" s="49">
        <v>52</v>
      </c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" customHeight="1">
      <c r="A54" s="49" t="s">
        <v>71</v>
      </c>
      <c r="B54" s="94" t="s">
        <v>113</v>
      </c>
      <c r="C54" s="49"/>
      <c r="D54" s="50">
        <v>44677.761967592596</v>
      </c>
      <c r="E54" s="50">
        <v>44677.761979166666</v>
      </c>
      <c r="F54" s="49">
        <v>53</v>
      </c>
      <c r="G54" s="70">
        <v>9986</v>
      </c>
      <c r="H54" s="47">
        <v>10036</v>
      </c>
      <c r="I54" s="47">
        <f t="shared" ref="I54:I55" si="5">(H54-G54)/50</f>
        <v>1</v>
      </c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" customHeight="1">
      <c r="A55" s="49" t="s">
        <v>51</v>
      </c>
      <c r="B55" s="94" t="s">
        <v>113</v>
      </c>
      <c r="C55" s="49"/>
      <c r="D55" s="50">
        <v>44677.667673611111</v>
      </c>
      <c r="E55" s="50">
        <v>44677.667685185188</v>
      </c>
      <c r="F55" s="49">
        <v>54</v>
      </c>
      <c r="G55" s="70">
        <v>2634</v>
      </c>
      <c r="H55" s="47">
        <v>2684</v>
      </c>
      <c r="I55" s="47">
        <f t="shared" si="5"/>
        <v>1</v>
      </c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4.5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26" ht="14.5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4.5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spans="1:26" ht="14.5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4.5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26" ht="14.5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4.5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4.5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ht="14.5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4.5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ht="14.5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4.5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 ht="14.5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 ht="14.5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4.5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ht="14.5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 ht="14.5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4.5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ht="14.5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 ht="14.5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4.5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 ht="14.5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4.5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4.5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 ht="14.5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4.5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4.5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1:26" ht="14.5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4.5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 ht="14.5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4.5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4.5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4.5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4.5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26" ht="14.5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4.5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4.5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ht="14.5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4.5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4.5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4.5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4.5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spans="1:26" ht="14.5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ht="14.5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ht="14.5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ht="14.5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4.5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4.5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4.5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4.5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ht="14.5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ht="14.5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ht="14.5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4.5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ht="14.5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ht="14.5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4.5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26" ht="14.5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4.5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4.5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spans="1:26" ht="14.5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4.5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1:26" ht="14.5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ht="14.5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ht="14.5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4.5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4.5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4.5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4.5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4.5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ht="14.5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ht="14.5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ht="14.5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ht="14.5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ht="14.5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ht="14.5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ht="14.5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4.5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spans="1:26" ht="14.5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spans="1:26" ht="14.5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spans="1:26" ht="14.5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ht="14.5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4.5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4.5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4.5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ht="14.5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4.5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ht="14.5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4.5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spans="1:26" ht="14.5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ht="14.5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ht="14.5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4.5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4.5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ht="14.5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4.5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4.5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4.5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 ht="14.5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4.5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4.5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ht="14.5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ht="14.5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4.5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ht="14.5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 ht="14.5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 ht="14.5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ht="14.5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4.5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4.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4.5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4.5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4.5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4.5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4.5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ht="14.5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4.5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ht="14.5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ht="14.5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4.5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ht="14.5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4.5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4.5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 ht="14.5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4.5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4.5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ht="14.5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ht="14.5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ht="14.5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ht="14.5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ht="14.5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ht="14.5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4.5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ht="14.5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ht="14.5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4.5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ht="14.5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4.5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ht="14.5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ht="14.5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ht="14.5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 ht="14.5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26" ht="14.5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4.5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 ht="14.5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4.5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spans="1:26" ht="14.5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4.5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4.5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4.5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1:26" ht="14.5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spans="1:26" ht="14.5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4.5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4.5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4.5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4.5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spans="1:26" ht="14.5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4.5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4.5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4.5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spans="1:26" ht="14.5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4.5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4.5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4.5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spans="1:26" ht="14.5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4.5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4.5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4.5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4.5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spans="1:26" ht="14.5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4.5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spans="1:26" ht="14.5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4.5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spans="1:26" ht="14.5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4.5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spans="1:26" ht="14.5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4.5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4.5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spans="1:26" ht="14.5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 ht="14.5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ht="14.5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ht="14.5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ht="14.5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 ht="14.5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4.5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4.5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4.5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4.5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4.5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spans="1:26" ht="14.5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spans="1:26" ht="14.5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4.5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4.5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4.5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4.5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4.5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spans="1:26" ht="14.5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4.5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4.5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 ht="14.5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4.5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4.5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 ht="14.5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4.5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4.5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4.5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 ht="14.5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 ht="14.5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 ht="14.5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spans="1:26" ht="14.5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4.5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4.5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spans="1:26" ht="14.5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4.5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 ht="14.5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spans="1:26" ht="14.5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 ht="14.5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 ht="14.5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spans="1:26" ht="14.5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 ht="14.5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spans="1:26" ht="14.5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spans="1:26" ht="14.5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ht="14.5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ht="14.5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ht="14.5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ht="14.5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4.5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4.5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4.5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 ht="14.5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4.5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spans="1:26" ht="14.5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spans="1:26" ht="14.5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spans="1:26" ht="14.5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4.5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spans="1:26" ht="14.5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spans="1:26" ht="14.5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spans="1:26" ht="14.5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spans="1:26" ht="14.5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spans="1:26" ht="14.5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4.5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4.5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4.5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spans="1:26" ht="14.5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spans="1:26" ht="14.5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spans="1:26" ht="14.5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spans="1:26" ht="14.5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4.5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4.5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4.5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spans="1:26" ht="14.5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spans="1:26" ht="14.5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4.5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4.5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spans="1:26" ht="14.5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4.5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4.5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4.5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spans="1:26" ht="14.5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4.5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spans="1:26" ht="14.5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4.5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4.5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4.5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spans="1:26" ht="14.5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spans="1:26" ht="14.5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spans="1:26" ht="14.5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4.5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spans="1:26" ht="14.5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4.5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4.5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spans="1:26" ht="14.5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spans="1:26" ht="14.5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4.5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spans="1:26" ht="14.5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spans="1:26" ht="14.5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4.5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4.5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spans="1:26" ht="14.5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spans="1:26" ht="14.5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spans="1:26" ht="14.5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spans="1:26" ht="14.5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4.5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4.5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4.5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4.5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spans="1:26" ht="14.5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spans="1:26" ht="14.5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spans="1:26" ht="14.5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spans="1:26" ht="14.5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4.5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4.5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spans="1:26" ht="14.5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4.5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4.5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spans="1:26" ht="14.5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spans="1:26" ht="14.5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spans="1:26" ht="14.5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4.5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4.5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spans="1:26" ht="14.5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spans="1:26" ht="14.5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spans="1:26" ht="14.5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4.5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spans="1:26" ht="14.5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spans="1:26" ht="14.5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4.5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4.5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spans="1:26" ht="14.5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spans="1:26" ht="14.5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4.5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4.5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spans="1:26" ht="14.5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spans="1:26" ht="14.5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4.5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spans="1:26" ht="14.5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spans="1:26" ht="14.5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spans="1:26" ht="14.5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4.5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4.5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spans="1:26" ht="14.5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spans="1:26" ht="14.5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spans="1:26" ht="14.5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spans="1:26" ht="14.5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spans="1:26" ht="14.5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4.5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4.5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4.5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4.5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spans="1:26" ht="14.5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4.5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4.5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spans="1:26" ht="14.5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spans="1:26" ht="14.5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spans="1:26" ht="14.5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4.5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spans="1:26" ht="14.5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spans="1:26" ht="14.5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spans="1:26" ht="14.5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spans="1:26" ht="14.5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4.5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spans="1:26" ht="14.5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spans="1:26" ht="14.5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spans="1:26" ht="14.5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spans="1:26" ht="14.5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4.5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4.5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spans="1:26" ht="14.5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spans="1:26" ht="14.5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spans="1:26" ht="14.5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spans="1:26" ht="14.5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spans="1:26" ht="14.5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4.5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4.5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4.5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spans="1:26" ht="14.5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spans="1:26" ht="14.5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spans="1:26" ht="14.5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4.5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4.5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spans="1:26" ht="14.5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spans="1:26" ht="14.5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spans="1:26" ht="14.5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4.5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4.5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spans="1:26" ht="14.5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spans="1:26" ht="14.5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spans="1:26" ht="14.5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spans="1:26" ht="14.5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spans="1:26" ht="14.5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4.5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4.5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spans="1:26" ht="14.5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spans="1:26" ht="14.5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4.5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4.5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4.5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4.5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spans="1:26" ht="14.5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spans="1:26" ht="14.5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spans="1:26" ht="14.5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spans="1:26" ht="14.5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4.5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4.5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4.5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4.5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4.5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4.5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spans="1:26" ht="14.5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spans="1:26" ht="14.5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spans="1:26" ht="14.5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spans="1:26" ht="14.5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4.5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spans="1:26" ht="14.5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spans="1:26" ht="14.5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spans="1:26" ht="14.5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4.5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spans="1:26" ht="14.5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spans="1:26" ht="14.5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spans="1:26" ht="14.5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spans="1:26" ht="14.5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4.5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4.5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4.5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spans="1:26" ht="14.5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spans="1:26" ht="14.5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spans="1:26" ht="14.5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4.5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4.5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4.5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spans="1:26" ht="14.5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spans="1:26" ht="14.5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spans="1:26" ht="14.5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spans="1:26" ht="14.5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spans="1:26" ht="14.5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spans="1:26" ht="14.5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spans="1:26" ht="14.5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spans="1:26" ht="14.5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4.5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4.5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4.5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spans="1:26" ht="14.5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spans="1:26" ht="14.5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4.5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4.5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4.5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4.5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spans="1:26" ht="14.5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spans="1:26" ht="14.5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spans="1:26" ht="14.5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4.5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spans="1:26" ht="14.5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spans="1:26" ht="14.5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spans="1:26" ht="14.5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4.5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spans="1:26" ht="14.5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spans="1:26" ht="14.5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spans="1:26" ht="14.5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spans="1:26" ht="14.5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spans="1:26" ht="14.5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spans="1:26" ht="14.5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spans="1:26" ht="14.5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spans="1:26" ht="14.5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spans="1:26" ht="14.5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spans="1:26" ht="14.5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4.5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4.5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4.5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4.5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spans="1:26" ht="14.5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spans="1:26" ht="14.5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4.5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4.5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spans="1:26" ht="14.5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spans="1:26" ht="14.5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spans="1:26" ht="14.5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spans="1:26" ht="14.5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spans="1:26" ht="14.5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spans="1:26" ht="14.5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spans="1:26" ht="14.5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4.5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4.5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spans="1:26" ht="14.5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spans="1:26" ht="14.5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spans="1:26" ht="14.5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4.5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spans="1:26" ht="14.5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spans="1:26" ht="14.5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spans="1:26" ht="14.5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spans="1:26" ht="14.5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4.5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4.5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spans="1:26" ht="14.5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spans="1:26" ht="14.5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4.5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4.5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spans="1:26" ht="14.5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spans="1:26" ht="14.5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spans="1:26" ht="14.5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spans="1:26" ht="14.5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4.5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4.5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spans="1:26" ht="14.5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4.5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spans="1:26" ht="14.5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spans="1:26" ht="14.5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spans="1:26" ht="14.5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spans="1:26" ht="14.5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spans="1:26" ht="14.5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spans="1:26" ht="14.5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spans="1:26" ht="14.5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spans="1:26" ht="14.5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spans="1:26" ht="14.5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4.5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spans="1:26" ht="14.5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spans="1:26" ht="14.5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spans="1:26" ht="14.5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spans="1:26" ht="14.5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spans="1:26" ht="14.5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spans="1:26" ht="14.5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spans="1:26" ht="14.5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spans="1:26" ht="14.5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spans="1:26" ht="14.5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spans="1:26" ht="14.5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spans="1:26" ht="14.5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spans="1:26" ht="14.5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ht="14.5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ht="14.5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spans="1:26" ht="14.5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spans="1:26" ht="14.5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ht="14.5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ht="14.5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spans="1:26" ht="14.5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spans="1:26" ht="14.5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spans="1:26" ht="14.5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ht="14.5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spans="1:26" ht="14.5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spans="1:26" ht="14.5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spans="1:26" ht="14.5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spans="1:26" ht="14.5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spans="1:26" ht="14.5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spans="1:26" ht="14.5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spans="1:26" ht="14.5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spans="1:26" ht="14.5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spans="1:26" ht="14.5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spans="1:26" ht="14.5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spans="1:26" ht="14.5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spans="1:26" ht="14.5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spans="1:26" ht="14.5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spans="1:26" ht="14.5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spans="1:26" ht="14.5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spans="1:26" ht="14.5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spans="1:26" ht="14.5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spans="1:26" ht="14.5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spans="1:26" ht="14.5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spans="1:26" ht="14.5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spans="1:26" ht="14.5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spans="1:26" ht="14.5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spans="1:26" ht="14.5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spans="1:26" ht="14.5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spans="1:26" ht="14.5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spans="1:26" ht="14.5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spans="1:26" ht="14.5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spans="1:26" ht="14.5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spans="1:26" ht="14.5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spans="1:26" ht="14.5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spans="1:26" ht="14.5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spans="1:26" ht="14.5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spans="1:26" ht="14.5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spans="1:26" ht="14.5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spans="1:26" ht="14.5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spans="1:26" ht="14.5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spans="1:26" ht="14.5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spans="1:26" ht="14.5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spans="1:26" ht="14.5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spans="1:26" ht="14.5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spans="1:26" ht="14.5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spans="1:26" ht="14.5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spans="1:26" ht="14.5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spans="1:26" ht="14.5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spans="1:26" ht="14.5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spans="1:26" ht="14.5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spans="1:26" ht="14.5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spans="1:26" ht="14.5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spans="1:26" ht="14.5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spans="1:26" ht="14.5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spans="1:26" ht="14.5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spans="1:26" ht="14.5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spans="1:26" ht="14.5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spans="1:26" ht="14.5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spans="1:26" ht="14.5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spans="1:26" ht="14.5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spans="1:26" ht="14.5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spans="1:26" ht="14.5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spans="1:26" ht="14.5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spans="1:26" ht="14.5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spans="1:26" ht="14.5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spans="1:26" ht="14.5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spans="1:26" ht="14.5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spans="1:26" ht="14.5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spans="1:26" ht="14.5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spans="1:26" ht="14.5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spans="1:26" ht="14.5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spans="1:26" ht="14.5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spans="1:26" ht="14.5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spans="1:26" ht="14.5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spans="1:26" ht="14.5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spans="1:26" ht="14.5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spans="1:26" ht="14.5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spans="1:26" ht="14.5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spans="1:26" ht="14.5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spans="1:26" ht="14.5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spans="1:26" ht="14.5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spans="1:26" ht="14.5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spans="1:26" ht="14.5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spans="1:26" ht="14.5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spans="1:26" ht="14.5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spans="1:26" ht="14.5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spans="1:26" ht="14.5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spans="1:26" ht="14.5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spans="1:26" ht="14.5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spans="1:26" ht="14.5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spans="1:26" ht="14.5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spans="1:26" ht="14.5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spans="1:26" ht="14.5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spans="1:26" ht="14.5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spans="1:26" ht="14.5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spans="1:26" ht="14.5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spans="1:26" ht="14.5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spans="1:26" ht="14.5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spans="1:26" ht="14.5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spans="1:26" ht="14.5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spans="1:26" ht="14.5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spans="1:26" ht="14.5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spans="1:26" ht="14.5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spans="1:26" ht="14.5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spans="1:26" ht="14.5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spans="1:26" ht="14.5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spans="1:26" ht="14.5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spans="1:26" ht="14.5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spans="1:26" ht="14.5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spans="1:26" ht="14.5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spans="1:26" ht="14.5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spans="1:26" ht="14.5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spans="1:26" ht="14.5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spans="1:26" ht="14.5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spans="1:26" ht="14.5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spans="1:26" ht="14.5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spans="1:26" ht="14.5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spans="1:26" ht="14.5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spans="1:26" ht="14.5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spans="1:26" ht="14.5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spans="1:26" ht="14.5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spans="1:26" ht="14.5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spans="1:26" ht="14.5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spans="1:26" ht="14.5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spans="1:26" ht="14.5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spans="1:26" ht="14.5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spans="1:26" ht="14.5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spans="1:26" ht="14.5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spans="1:26" ht="14.5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spans="1:26" ht="14.5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spans="1:26" ht="14.5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spans="1:26" ht="14.5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spans="1:26" ht="14.5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spans="1:26" ht="14.5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spans="1:26" ht="14.5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spans="1:26" ht="14.5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spans="1:26" ht="14.5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spans="1:26" ht="14.5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spans="1:26" ht="14.5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spans="1:26" ht="14.5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spans="1:26" ht="14.5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spans="1:26" ht="14.5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spans="1:26" ht="14.5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spans="1:26" ht="14.5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spans="1:26" ht="14.5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spans="1:26" ht="14.5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spans="1:26" ht="14.5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spans="1:26" ht="14.5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spans="1:26" ht="14.5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spans="1:26" ht="14.5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spans="1:26" ht="14.5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spans="1:26" ht="14.5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spans="1:26" ht="14.5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spans="1:26" ht="14.5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spans="1:26" ht="14.5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spans="1:26" ht="14.5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spans="1:26" ht="14.5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spans="1:26" ht="14.5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spans="1:26" ht="14.5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spans="1:26" ht="14.5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spans="1:26" ht="14.5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spans="1:26" ht="14.5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spans="1:26" ht="14.5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spans="1:26" ht="14.5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spans="1:26" ht="14.5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spans="1:26" ht="14.5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spans="1:26" ht="14.5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spans="1:26" ht="14.5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spans="1:26" ht="14.5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spans="1:26" ht="14.5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spans="1:26" ht="14.5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spans="1:26" ht="14.5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spans="1:26" ht="14.5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spans="1:26" ht="14.5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spans="1:26" ht="14.5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spans="1:26" ht="14.5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spans="1:26" ht="14.5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spans="1:26" ht="14.5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spans="1:26" ht="14.5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spans="1:26" ht="14.5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spans="1:26" ht="14.5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spans="1:26" ht="14.5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spans="1:26" ht="14.5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spans="1:26" ht="14.5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spans="1:26" ht="14.5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spans="1:26" ht="14.5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spans="1:26" ht="14.5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spans="1:26" ht="14.5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spans="1:26" ht="14.5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spans="1:26" ht="14.5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spans="1:26" ht="14.5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spans="1:26" ht="14.5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spans="1:26" ht="14.5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spans="1:26" ht="14.5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spans="1:26" ht="14.5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spans="1:26" ht="14.5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spans="1:26" ht="14.5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spans="1:26" ht="14.5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spans="1:26" ht="14.5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spans="1:26" ht="14.5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spans="1:26" ht="14.5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spans="1:26" ht="14.5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spans="1:26" ht="14.5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spans="1:26" ht="14.5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spans="1:26" ht="14.5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spans="1:26" ht="14.5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spans="1:26" ht="14.5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spans="1:26" ht="14.5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spans="1:26" ht="14.5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spans="1:26" ht="14.5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spans="1:26" ht="14.5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spans="1:26" ht="14.5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spans="1:26" ht="14.5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spans="1:26" ht="14.5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spans="1:26" ht="14.5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spans="1:26" ht="14.5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spans="1:26" ht="14.5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spans="1:26" ht="14.5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spans="1:26" ht="14.5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spans="1:26" ht="14.5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spans="1:26" ht="14.5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spans="1:26" ht="14.5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spans="1:26" ht="14.5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spans="1:26" ht="14.5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spans="1:26" ht="14.5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spans="1:26" ht="14.5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spans="1:26" ht="14.5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spans="1:26" ht="14.5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spans="1:26" ht="14.5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spans="1:26" ht="14.5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spans="1:26" ht="14.5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spans="1:26" ht="14.5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spans="1:26" ht="14.5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spans="1:26" ht="14.5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spans="1:26" ht="14.5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spans="1:26" ht="14.5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spans="1:26" ht="14.5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spans="1:26" ht="14.5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spans="1:26" ht="14.5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spans="1:26" ht="14.5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spans="1:26" ht="14.5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spans="1:26" ht="14.5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spans="1:26" ht="14.5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spans="1:26" ht="14.5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spans="1:26" ht="14.5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spans="1:26" ht="14.5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spans="1:26" ht="14.5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spans="1:26" ht="14.5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spans="1:26" ht="14.5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spans="1:26" ht="14.5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spans="1:26" ht="14.5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spans="1:26" ht="14.5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spans="1:26" ht="14.5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spans="1:26" ht="14.5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spans="1:26" ht="14.5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spans="1:26" ht="14.5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spans="1:26" ht="14.5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spans="1:26" ht="14.5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spans="1:26" ht="14.5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spans="1:26" ht="14.5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spans="1:26" ht="14.5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spans="1:26" ht="14.5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spans="1:26" ht="14.5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spans="1:26" ht="14.5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spans="1:26" ht="14.5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spans="1:26" ht="14.5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spans="1:26" ht="14.5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spans="1:26" ht="14.5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spans="1:26" ht="14.5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spans="1:26" ht="14.5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spans="1:26" ht="14.5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spans="1:26" ht="14.5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spans="1:26" ht="14.5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spans="1:26" ht="14.5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spans="1:26" ht="14.5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spans="1:26" ht="14.5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spans="1:26" ht="14.5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spans="1:26" ht="14.5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spans="1:26" ht="14.5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spans="1:26" ht="14.5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spans="1:26" ht="14.5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spans="1:26" ht="14.5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spans="1:26" ht="14.5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spans="1:26" ht="14.5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spans="1:26" ht="14.5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spans="1:26" ht="14.5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spans="1:26" ht="14.5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spans="1:26" ht="14.5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spans="1:26" ht="14.5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spans="1:26" ht="14.5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spans="1:26" ht="14.5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spans="1:26" ht="14.5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spans="1:26" ht="14.5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spans="1:26" ht="14.5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spans="1:26" ht="14.5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spans="1:26" ht="14.5">
      <c r="A863" s="47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spans="1:26" ht="14.5">
      <c r="A864" s="47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spans="1:26" ht="14.5">
      <c r="A865" s="47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spans="1:26" ht="14.5">
      <c r="A866" s="47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spans="1:26" ht="14.5">
      <c r="A867" s="47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spans="1:26" ht="14.5">
      <c r="A868" s="47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spans="1:26" ht="14.5">
      <c r="A869" s="47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spans="1:26" ht="14.5">
      <c r="A870" s="47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spans="1:26" ht="14.5">
      <c r="A871" s="47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spans="1:26" ht="14.5">
      <c r="A872" s="47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spans="1:26" ht="14.5">
      <c r="A873" s="47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spans="1:26" ht="14.5">
      <c r="A874" s="47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spans="1:26" ht="14.5">
      <c r="A875" s="47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spans="1:26" ht="14.5">
      <c r="A876" s="47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spans="1:26" ht="14.5">
      <c r="A877" s="47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spans="1:26" ht="14.5">
      <c r="A878" s="47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spans="1:26" ht="14.5">
      <c r="A879" s="47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spans="1:26" ht="14.5">
      <c r="A880" s="47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spans="1:26" ht="14.5">
      <c r="A881" s="47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spans="1:26" ht="14.5">
      <c r="A882" s="47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spans="1:26" ht="14.5">
      <c r="A883" s="47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spans="1:26" ht="14.5">
      <c r="A884" s="47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spans="1:26" ht="14.5">
      <c r="A885" s="47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spans="1:26" ht="14.5">
      <c r="A886" s="47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spans="1:26" ht="14.5">
      <c r="A887" s="47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spans="1:26" ht="14.5">
      <c r="A888" s="47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spans="1:26" ht="14.5">
      <c r="A889" s="47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spans="1:26" ht="14.5">
      <c r="A890" s="47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spans="1:26" ht="14.5">
      <c r="A891" s="47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spans="1:26" ht="14.5">
      <c r="A892" s="47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spans="1:26" ht="14.5">
      <c r="A893" s="47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spans="1:26" ht="14.5">
      <c r="A894" s="47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spans="1:26" ht="14.5">
      <c r="A895" s="47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spans="1:26" ht="14.5">
      <c r="A896" s="47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spans="1:26" ht="14.5">
      <c r="A897" s="47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spans="1:26" ht="14.5">
      <c r="A898" s="47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spans="1:26" ht="14.5">
      <c r="A899" s="47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spans="1:26" ht="14.5">
      <c r="A900" s="47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spans="1:26" ht="14.5">
      <c r="A901" s="47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spans="1:26" ht="14.5">
      <c r="A902" s="47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spans="1:26" ht="14.5">
      <c r="A903" s="47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spans="1:26" ht="14.5">
      <c r="A904" s="47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spans="1:26" ht="14.5">
      <c r="A905" s="47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spans="1:26" ht="14.5">
      <c r="A906" s="47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spans="1:26" ht="14.5">
      <c r="A907" s="47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spans="1:26" ht="14.5">
      <c r="A908" s="47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spans="1:26" ht="14.5">
      <c r="A909" s="47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spans="1:26" ht="14.5">
      <c r="A910" s="47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spans="1:26" ht="14.5">
      <c r="A911" s="47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spans="1:26" ht="14.5">
      <c r="A912" s="47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spans="1:26" ht="14.5">
      <c r="A913" s="47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spans="1:26" ht="14.5">
      <c r="A914" s="47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spans="1:26" ht="14.5">
      <c r="A915" s="47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spans="1:26" ht="14.5">
      <c r="A916" s="47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spans="1:26" ht="14.5">
      <c r="A917" s="47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spans="1:26" ht="14.5">
      <c r="A918" s="47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spans="1:26" ht="14.5">
      <c r="A919" s="47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spans="1:26" ht="14.5">
      <c r="A920" s="47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spans="1:26" ht="14.5">
      <c r="A921" s="47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spans="1:26" ht="14.5">
      <c r="A922" s="47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spans="1:26" ht="14.5">
      <c r="A923" s="47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spans="1:26" ht="14.5">
      <c r="A924" s="47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spans="1:26" ht="14.5">
      <c r="A925" s="47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spans="1:26" ht="14.5">
      <c r="A926" s="47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spans="1:26" ht="14.5">
      <c r="A927" s="47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spans="1:26" ht="14.5">
      <c r="A928" s="47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spans="1:26" ht="14.5">
      <c r="A929" s="47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spans="1:26" ht="14.5">
      <c r="A930" s="47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spans="1:26" ht="14.5">
      <c r="A931" s="47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spans="1:26" ht="14.5">
      <c r="A932" s="47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spans="1:26" ht="14.5">
      <c r="A933" s="47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spans="1:26" ht="14.5">
      <c r="A934" s="47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spans="1:26" ht="14.5">
      <c r="A935" s="47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spans="1:26" ht="14.5">
      <c r="A936" s="47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spans="1:26" ht="14.5">
      <c r="A937" s="47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spans="1:26" ht="14.5">
      <c r="A938" s="47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spans="1:26" ht="14.5">
      <c r="A939" s="47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spans="1:26" ht="14.5">
      <c r="A940" s="47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spans="1:26" ht="14.5">
      <c r="A941" s="47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spans="1:26" ht="14.5">
      <c r="A942" s="47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spans="1:26" ht="14.5">
      <c r="A943" s="47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spans="1:26" ht="14.5">
      <c r="A944" s="47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spans="1:26" ht="14.5">
      <c r="A945" s="47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spans="1:26" ht="14.5">
      <c r="A946" s="47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spans="1:26" ht="14.5">
      <c r="A947" s="47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spans="1:26" ht="14.5">
      <c r="A948" s="47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spans="1:26" ht="14.5">
      <c r="A949" s="47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spans="1:26" ht="14.5">
      <c r="A950" s="47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spans="1:26" ht="14.5">
      <c r="A951" s="47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spans="1:26" ht="14.5">
      <c r="A952" s="47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spans="1:26" ht="14.5">
      <c r="A953" s="47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spans="1:26" ht="14.5">
      <c r="A954" s="47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spans="1:26" ht="14.5">
      <c r="A955" s="47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spans="1:26" ht="14.5">
      <c r="A956" s="47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spans="1:26" ht="14.5">
      <c r="A957" s="47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spans="1:26" ht="14.5">
      <c r="A958" s="47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spans="1:26" ht="14.5">
      <c r="A959" s="47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spans="1:26" ht="14.5">
      <c r="A960" s="47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spans="1:26" ht="14.5">
      <c r="A961" s="47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spans="1:26" ht="14.5">
      <c r="A962" s="47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spans="1:26" ht="14.5">
      <c r="A963" s="47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spans="1:26" ht="14.5">
      <c r="A964" s="47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spans="1:26" ht="14.5">
      <c r="A965" s="47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spans="1:26" ht="14.5">
      <c r="A966" s="47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spans="1:26" ht="14.5">
      <c r="A967" s="47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spans="1:26" ht="14.5">
      <c r="A968" s="47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spans="1:26" ht="14.5">
      <c r="A969" s="47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spans="1:26" ht="14.5">
      <c r="A970" s="47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spans="1:26" ht="14.5">
      <c r="A971" s="47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spans="1:26" ht="14.5">
      <c r="A972" s="47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spans="1:26" ht="14.5">
      <c r="A973" s="47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spans="1:26" ht="14.5">
      <c r="A974" s="47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spans="1:26" ht="14.5">
      <c r="A975" s="47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spans="1:26" ht="14.5">
      <c r="A976" s="47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spans="1:26" ht="14.5">
      <c r="A977" s="47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spans="1:26" ht="14.5">
      <c r="A978" s="47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spans="1:26" ht="14.5">
      <c r="A979" s="47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spans="1:26" ht="14.5">
      <c r="A980" s="47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spans="1:26" ht="14.5">
      <c r="A981" s="47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spans="1:26" ht="14.5">
      <c r="A982" s="47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spans="1:26" ht="14.5">
      <c r="A983" s="47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spans="1:26" ht="14.5">
      <c r="A984" s="47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spans="1:26" ht="14.5">
      <c r="A985" s="47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spans="1:26" ht="14.5">
      <c r="A986" s="47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spans="1:26" ht="14.5">
      <c r="A987" s="47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spans="1:26" ht="14.5">
      <c r="A988" s="47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spans="1:26" ht="14.5">
      <c r="A989" s="47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spans="1:26" ht="14.5">
      <c r="A990" s="47"/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spans="1:26" ht="14.5">
      <c r="A991" s="47"/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spans="1:26" ht="14.5">
      <c r="A992" s="47"/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spans="1:26" ht="14.5">
      <c r="A993" s="47"/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spans="1:26" ht="14.5">
      <c r="A994" s="47"/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spans="1:26" ht="14.5">
      <c r="A995" s="47"/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spans="1:26" ht="14.5">
      <c r="A996" s="47"/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spans="1:26" ht="14.5">
      <c r="A997" s="47"/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spans="1:26" ht="14.5">
      <c r="A998" s="47"/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spans="1:26" ht="14.5">
      <c r="A999" s="47"/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 spans="1:26" ht="14.5">
      <c r="A1000" s="47"/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</sheetData>
  <mergeCells count="8">
    <mergeCell ref="J23:L23"/>
    <mergeCell ref="J24:L24"/>
    <mergeCell ref="J25:L25"/>
    <mergeCell ref="K1:L1"/>
    <mergeCell ref="M1:N1"/>
    <mergeCell ref="K8:L8"/>
    <mergeCell ref="M8:N8"/>
    <mergeCell ref="J22:L22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V55"/>
  <sheetViews>
    <sheetView topLeftCell="A7" workbookViewId="0">
      <selection activeCell="A26" sqref="A26"/>
    </sheetView>
  </sheetViews>
  <sheetFormatPr defaultColWidth="14.453125" defaultRowHeight="15" customHeight="1"/>
  <cols>
    <col min="3" max="3" width="5.54296875" customWidth="1"/>
    <col min="4" max="5" width="17.81640625" hidden="1" customWidth="1"/>
    <col min="6" max="6" width="3.453125" customWidth="1"/>
    <col min="7" max="7" width="6.7265625" customWidth="1"/>
    <col min="8" max="8" width="6.453125" customWidth="1"/>
    <col min="9" max="9" width="10" customWidth="1"/>
    <col min="10" max="10" width="8.453125" customWidth="1"/>
    <col min="11" max="11" width="9.26953125" customWidth="1"/>
    <col min="12" max="12" width="8" customWidth="1"/>
    <col min="13" max="13" width="13" customWidth="1"/>
    <col min="14" max="14" width="9.81640625" bestFit="1" customWidth="1"/>
    <col min="15" max="15" width="9.54296875" customWidth="1"/>
    <col min="16" max="16" width="5.08984375" customWidth="1"/>
    <col min="17" max="17" width="6.453125" customWidth="1"/>
    <col min="18" max="21" width="5.81640625" customWidth="1"/>
    <col min="22" max="22" width="5.453125" customWidth="1"/>
  </cols>
  <sheetData>
    <row r="1" spans="1:22">
      <c r="A1" s="96" t="s">
        <v>126</v>
      </c>
      <c r="B1" s="96" t="s">
        <v>40</v>
      </c>
      <c r="C1" s="96" t="s">
        <v>41</v>
      </c>
      <c r="D1" s="7" t="s">
        <v>42</v>
      </c>
      <c r="E1" s="7" t="s">
        <v>43</v>
      </c>
      <c r="F1" s="97" t="s">
        <v>44</v>
      </c>
      <c r="G1" s="7" t="s">
        <v>45</v>
      </c>
      <c r="H1" s="7" t="s">
        <v>46</v>
      </c>
      <c r="I1" s="7" t="s">
        <v>47</v>
      </c>
      <c r="J1" s="3" t="s">
        <v>48</v>
      </c>
      <c r="K1" s="161" t="s">
        <v>15</v>
      </c>
      <c r="L1" s="150"/>
      <c r="M1" s="161" t="s">
        <v>49</v>
      </c>
      <c r="N1" s="150"/>
      <c r="O1" s="24" t="s">
        <v>47</v>
      </c>
      <c r="P1" s="28" t="s">
        <v>50</v>
      </c>
      <c r="Q1" s="24" t="s">
        <v>77</v>
      </c>
      <c r="R1" s="24" t="s">
        <v>78</v>
      </c>
      <c r="S1" s="24" t="s">
        <v>79</v>
      </c>
      <c r="T1" s="24" t="s">
        <v>80</v>
      </c>
      <c r="U1" s="24" t="s">
        <v>81</v>
      </c>
      <c r="V1" s="28" t="s">
        <v>127</v>
      </c>
    </row>
    <row r="2" spans="1:22">
      <c r="A2" s="96" t="s">
        <v>51</v>
      </c>
      <c r="B2" s="96" t="s">
        <v>52</v>
      </c>
      <c r="C2" s="96">
        <v>1</v>
      </c>
      <c r="D2" s="98">
        <v>44678.605196759258</v>
      </c>
      <c r="E2" s="98">
        <v>44678.605358796296</v>
      </c>
      <c r="F2" s="99">
        <v>1</v>
      </c>
      <c r="G2" s="7">
        <v>818</v>
      </c>
      <c r="H2" s="7">
        <v>1518</v>
      </c>
      <c r="I2" s="7">
        <f t="shared" ref="I2:I55" si="0">(H2-G2)/50</f>
        <v>14</v>
      </c>
      <c r="J2" s="100"/>
      <c r="K2" s="3" t="s">
        <v>53</v>
      </c>
      <c r="L2" s="3" t="s">
        <v>54</v>
      </c>
      <c r="M2" s="3" t="s">
        <v>55</v>
      </c>
      <c r="N2" s="3" t="s">
        <v>56</v>
      </c>
      <c r="O2" s="34">
        <f t="shared" ref="O2:O49" si="1">(E2-D2)*86400</f>
        <v>14.000000129453838</v>
      </c>
      <c r="P2" s="34">
        <f t="shared" ref="P2:P49" si="2">I2-O2</f>
        <v>-1.2945383787155151E-7</v>
      </c>
      <c r="V2" s="28">
        <f t="shared" ref="V2:V49" si="3">(S2-R2)/50</f>
        <v>0</v>
      </c>
    </row>
    <row r="3" spans="1:22">
      <c r="A3" s="96" t="s">
        <v>51</v>
      </c>
      <c r="B3" s="101" t="s">
        <v>57</v>
      </c>
      <c r="C3" s="96">
        <v>1</v>
      </c>
      <c r="D3" s="98">
        <v>44678.607465277775</v>
      </c>
      <c r="E3" s="98">
        <v>44678.607592592591</v>
      </c>
      <c r="F3" s="99">
        <v>2</v>
      </c>
      <c r="G3" s="102">
        <v>10618</v>
      </c>
      <c r="H3" s="102">
        <v>11168</v>
      </c>
      <c r="I3" s="7">
        <f t="shared" si="0"/>
        <v>11</v>
      </c>
      <c r="J3" s="100" t="s">
        <v>58</v>
      </c>
      <c r="K3" s="3">
        <v>6.1062799999999999</v>
      </c>
      <c r="L3" s="3">
        <v>4.6436099999999998</v>
      </c>
      <c r="M3" s="13">
        <v>1123</v>
      </c>
      <c r="N3" s="13">
        <v>2955</v>
      </c>
      <c r="O3" s="34">
        <f t="shared" si="1"/>
        <v>11.000000056810677</v>
      </c>
      <c r="P3" s="34">
        <f t="shared" si="2"/>
        <v>-5.6810677051544189E-8</v>
      </c>
      <c r="Q3" s="28">
        <v>10667</v>
      </c>
      <c r="R3" s="28">
        <v>10760</v>
      </c>
      <c r="S3" s="28">
        <v>10840</v>
      </c>
      <c r="T3" s="28">
        <v>11008</v>
      </c>
      <c r="U3" s="28">
        <v>11069</v>
      </c>
      <c r="V3" s="28">
        <f t="shared" si="3"/>
        <v>1.6</v>
      </c>
    </row>
    <row r="4" spans="1:22">
      <c r="A4" s="96" t="s">
        <v>51</v>
      </c>
      <c r="B4" s="101" t="s">
        <v>57</v>
      </c>
      <c r="C4" s="96">
        <v>2</v>
      </c>
      <c r="D4" s="98">
        <v>44678.608287037037</v>
      </c>
      <c r="E4" s="98">
        <v>44678.608449074076</v>
      </c>
      <c r="F4" s="99">
        <v>3</v>
      </c>
      <c r="G4" s="102">
        <v>14168</v>
      </c>
      <c r="H4" s="102">
        <v>14868</v>
      </c>
      <c r="I4" s="7">
        <f t="shared" si="0"/>
        <v>14</v>
      </c>
      <c r="J4" s="100" t="s">
        <v>59</v>
      </c>
      <c r="K4" s="3">
        <v>8.3442299999999996</v>
      </c>
      <c r="L4" s="3">
        <v>7.1772200000000002</v>
      </c>
      <c r="M4" s="13">
        <v>1233</v>
      </c>
      <c r="N4" s="13">
        <v>3081</v>
      </c>
      <c r="O4" s="34">
        <f t="shared" si="1"/>
        <v>14.000000129453838</v>
      </c>
      <c r="P4" s="34">
        <f t="shared" si="2"/>
        <v>-1.2945383787155151E-7</v>
      </c>
      <c r="Q4" s="28">
        <v>14213</v>
      </c>
      <c r="R4" s="28">
        <v>14279</v>
      </c>
      <c r="S4" s="28">
        <v>14370</v>
      </c>
      <c r="T4" s="28">
        <v>14705</v>
      </c>
      <c r="U4" s="28">
        <v>14776</v>
      </c>
      <c r="V4" s="28">
        <f t="shared" si="3"/>
        <v>1.82</v>
      </c>
    </row>
    <row r="5" spans="1:22">
      <c r="A5" s="96" t="s">
        <v>51</v>
      </c>
      <c r="B5" s="101" t="s">
        <v>57</v>
      </c>
      <c r="C5" s="96">
        <v>3</v>
      </c>
      <c r="D5" s="98">
        <v>44678.6090625</v>
      </c>
      <c r="E5" s="98">
        <v>44678.609201388892</v>
      </c>
      <c r="F5" s="99">
        <v>4</v>
      </c>
      <c r="G5" s="102">
        <v>17518</v>
      </c>
      <c r="H5" s="102">
        <v>18118</v>
      </c>
      <c r="I5" s="7">
        <f t="shared" si="0"/>
        <v>12</v>
      </c>
      <c r="J5" s="100" t="s">
        <v>60</v>
      </c>
      <c r="K5" s="3">
        <v>10.8619</v>
      </c>
      <c r="L5" s="3">
        <v>9.4550699999999992</v>
      </c>
      <c r="M5" s="13">
        <v>1361</v>
      </c>
      <c r="N5" s="13">
        <v>3195</v>
      </c>
      <c r="O5" s="34">
        <f t="shared" si="1"/>
        <v>12.000000290572643</v>
      </c>
      <c r="P5" s="34">
        <f t="shared" si="2"/>
        <v>-2.905726432800293E-7</v>
      </c>
      <c r="Q5" s="28">
        <v>17574</v>
      </c>
      <c r="R5" s="28">
        <v>17633</v>
      </c>
      <c r="S5" s="28">
        <v>17705</v>
      </c>
      <c r="T5" s="28">
        <v>17930</v>
      </c>
      <c r="U5" s="28">
        <v>17996</v>
      </c>
      <c r="V5" s="28">
        <f t="shared" si="3"/>
        <v>1.44</v>
      </c>
    </row>
    <row r="6" spans="1:22">
      <c r="A6" s="96" t="s">
        <v>51</v>
      </c>
      <c r="B6" s="101" t="s">
        <v>57</v>
      </c>
      <c r="C6" s="96">
        <v>4</v>
      </c>
      <c r="D6" s="103">
        <v>44678.609918981485</v>
      </c>
      <c r="E6" s="103">
        <v>44678.610069444447</v>
      </c>
      <c r="F6" s="99">
        <v>5</v>
      </c>
      <c r="G6" s="102">
        <v>21218</v>
      </c>
      <c r="H6" s="102">
        <v>21868</v>
      </c>
      <c r="I6" s="7">
        <f t="shared" si="0"/>
        <v>13</v>
      </c>
      <c r="J6" s="3" t="s">
        <v>61</v>
      </c>
      <c r="K6" s="3">
        <v>13.4434</v>
      </c>
      <c r="L6" s="3">
        <v>11.8848</v>
      </c>
      <c r="M6" s="13">
        <v>1489</v>
      </c>
      <c r="N6" s="13">
        <v>3316</v>
      </c>
      <c r="O6" s="34">
        <f t="shared" si="1"/>
        <v>12.999999895691872</v>
      </c>
      <c r="P6" s="34">
        <f t="shared" si="2"/>
        <v>1.0430812835693359E-7</v>
      </c>
      <c r="Q6" s="28">
        <v>21296</v>
      </c>
      <c r="R6" s="28">
        <v>21356</v>
      </c>
      <c r="S6" s="28">
        <v>21422</v>
      </c>
      <c r="T6" s="28">
        <v>21658</v>
      </c>
      <c r="U6" s="28">
        <v>21744</v>
      </c>
      <c r="V6" s="28">
        <f t="shared" si="3"/>
        <v>1.32</v>
      </c>
    </row>
    <row r="7" spans="1:22">
      <c r="A7" s="96" t="s">
        <v>51</v>
      </c>
      <c r="B7" s="101" t="s">
        <v>57</v>
      </c>
      <c r="C7" s="96">
        <v>5</v>
      </c>
      <c r="D7" s="98">
        <v>44678.610833333332</v>
      </c>
      <c r="E7" s="98">
        <v>44678.610972222225</v>
      </c>
      <c r="F7" s="99">
        <v>6</v>
      </c>
      <c r="G7" s="102">
        <v>25168</v>
      </c>
      <c r="H7" s="102">
        <v>25768</v>
      </c>
      <c r="I7" s="7">
        <f t="shared" si="0"/>
        <v>12</v>
      </c>
      <c r="J7" s="3"/>
      <c r="K7" s="3"/>
      <c r="L7" s="3"/>
      <c r="M7" s="3"/>
      <c r="N7" s="3"/>
      <c r="O7" s="34">
        <f t="shared" si="1"/>
        <v>12.000000290572643</v>
      </c>
      <c r="P7" s="34">
        <f t="shared" si="2"/>
        <v>-2.905726432800293E-7</v>
      </c>
      <c r="Q7" s="28">
        <v>25233</v>
      </c>
      <c r="R7" s="28">
        <v>25294</v>
      </c>
      <c r="S7" s="28">
        <v>25365</v>
      </c>
      <c r="T7" s="28">
        <v>25603</v>
      </c>
      <c r="U7" s="28">
        <v>25681</v>
      </c>
      <c r="V7" s="28">
        <f t="shared" si="3"/>
        <v>1.42</v>
      </c>
    </row>
    <row r="8" spans="1:22">
      <c r="A8" s="96" t="s">
        <v>51</v>
      </c>
      <c r="B8" s="101" t="s">
        <v>69</v>
      </c>
      <c r="C8" s="96">
        <v>1</v>
      </c>
      <c r="D8" s="98">
        <v>44678.613229166665</v>
      </c>
      <c r="E8" s="98">
        <v>44678.613425925927</v>
      </c>
      <c r="F8" s="99">
        <v>7</v>
      </c>
      <c r="G8" s="102">
        <v>35518</v>
      </c>
      <c r="H8" s="102">
        <v>36368</v>
      </c>
      <c r="I8" s="7">
        <f t="shared" si="0"/>
        <v>17</v>
      </c>
      <c r="J8" s="3" t="s">
        <v>63</v>
      </c>
      <c r="K8" s="161" t="s">
        <v>53</v>
      </c>
      <c r="L8" s="150"/>
      <c r="M8" s="161" t="s">
        <v>54</v>
      </c>
      <c r="N8" s="150"/>
      <c r="O8" s="34">
        <f t="shared" si="1"/>
        <v>17.000000202096999</v>
      </c>
      <c r="P8" s="34">
        <f t="shared" si="2"/>
        <v>-2.0209699869155884E-7</v>
      </c>
      <c r="Q8" s="28">
        <v>35549</v>
      </c>
      <c r="R8" s="28">
        <v>35589</v>
      </c>
      <c r="S8" s="28">
        <v>36052</v>
      </c>
      <c r="T8" s="28">
        <v>36237</v>
      </c>
      <c r="U8" s="28">
        <v>36355</v>
      </c>
      <c r="V8" s="28">
        <f t="shared" si="3"/>
        <v>9.26</v>
      </c>
    </row>
    <row r="9" spans="1:22">
      <c r="A9" s="96" t="s">
        <v>51</v>
      </c>
      <c r="B9" s="101" t="s">
        <v>69</v>
      </c>
      <c r="C9" s="96">
        <v>2</v>
      </c>
      <c r="D9" s="98">
        <v>44678.615162037036</v>
      </c>
      <c r="E9" s="98">
        <v>44678.615312499998</v>
      </c>
      <c r="F9" s="99">
        <v>8</v>
      </c>
      <c r="G9" s="102">
        <v>43868</v>
      </c>
      <c r="H9" s="102">
        <v>44518</v>
      </c>
      <c r="I9" s="7">
        <f t="shared" si="0"/>
        <v>13</v>
      </c>
      <c r="J9" s="100" t="s">
        <v>50</v>
      </c>
      <c r="K9" s="3" t="s">
        <v>15</v>
      </c>
      <c r="L9" s="3" t="s">
        <v>64</v>
      </c>
      <c r="M9" s="3" t="s">
        <v>15</v>
      </c>
      <c r="N9" s="3" t="s">
        <v>64</v>
      </c>
      <c r="O9" s="34">
        <f t="shared" si="1"/>
        <v>12.999999895691872</v>
      </c>
      <c r="P9" s="34">
        <f t="shared" si="2"/>
        <v>1.0430812835693359E-7</v>
      </c>
      <c r="Q9" s="28">
        <v>43923</v>
      </c>
      <c r="R9" s="28">
        <v>43961</v>
      </c>
      <c r="S9" s="28">
        <v>44179</v>
      </c>
      <c r="T9" s="28">
        <v>44378</v>
      </c>
      <c r="U9" s="28">
        <v>44486</v>
      </c>
      <c r="V9" s="28">
        <f t="shared" si="3"/>
        <v>4.3600000000000003</v>
      </c>
    </row>
    <row r="10" spans="1:22">
      <c r="A10" s="96" t="s">
        <v>51</v>
      </c>
      <c r="B10" s="101" t="s">
        <v>69</v>
      </c>
      <c r="C10" s="96">
        <v>3</v>
      </c>
      <c r="D10" s="98">
        <v>44678.616331018522</v>
      </c>
      <c r="E10" s="98">
        <v>44678.616481481484</v>
      </c>
      <c r="F10" s="99">
        <v>9</v>
      </c>
      <c r="G10" s="102">
        <v>48918</v>
      </c>
      <c r="H10" s="102">
        <v>49568</v>
      </c>
      <c r="I10" s="7">
        <f t="shared" si="0"/>
        <v>13</v>
      </c>
      <c r="J10" s="100"/>
      <c r="K10" s="3" t="s">
        <v>65</v>
      </c>
      <c r="L10" s="3" t="s">
        <v>65</v>
      </c>
      <c r="M10" s="3" t="s">
        <v>65</v>
      </c>
      <c r="N10" s="3" t="s">
        <v>65</v>
      </c>
      <c r="O10" s="34">
        <f t="shared" si="1"/>
        <v>12.999999895691872</v>
      </c>
      <c r="P10" s="34">
        <f t="shared" si="2"/>
        <v>1.0430812835693359E-7</v>
      </c>
      <c r="Q10" s="28">
        <v>48949</v>
      </c>
      <c r="R10" s="28">
        <v>48990</v>
      </c>
      <c r="S10" s="28">
        <v>49259</v>
      </c>
      <c r="T10" s="28">
        <v>49463</v>
      </c>
      <c r="U10" s="28">
        <v>49516</v>
      </c>
      <c r="V10" s="28">
        <f t="shared" si="3"/>
        <v>5.38</v>
      </c>
    </row>
    <row r="11" spans="1:22">
      <c r="A11" s="96" t="s">
        <v>51</v>
      </c>
      <c r="B11" s="101" t="s">
        <v>69</v>
      </c>
      <c r="C11" s="96">
        <v>4</v>
      </c>
      <c r="D11" s="98">
        <v>44678.617349537039</v>
      </c>
      <c r="E11" s="98">
        <v>44678.617511574077</v>
      </c>
      <c r="F11" s="99">
        <v>10</v>
      </c>
      <c r="G11" s="102">
        <v>53318</v>
      </c>
      <c r="H11" s="102">
        <v>54018</v>
      </c>
      <c r="I11" s="7">
        <f t="shared" si="0"/>
        <v>14</v>
      </c>
      <c r="J11" s="100" t="s">
        <v>66</v>
      </c>
      <c r="K11" s="3">
        <f>K4-K3</f>
        <v>2.2379499999999997</v>
      </c>
      <c r="L11" s="3">
        <f>(M4-M3)*0.02</f>
        <v>2.2000000000000002</v>
      </c>
      <c r="M11" s="3">
        <f>L4-L3</f>
        <v>2.5336100000000004</v>
      </c>
      <c r="N11" s="3">
        <f>(N4-N3)*0.02</f>
        <v>2.52</v>
      </c>
      <c r="O11" s="34">
        <f t="shared" si="1"/>
        <v>14.000000129453838</v>
      </c>
      <c r="P11" s="34">
        <f t="shared" si="2"/>
        <v>-1.2945383787155151E-7</v>
      </c>
      <c r="Q11" s="28">
        <v>53377</v>
      </c>
      <c r="R11" s="28">
        <v>53473</v>
      </c>
      <c r="S11" s="28">
        <v>53675</v>
      </c>
      <c r="T11" s="28">
        <v>53878</v>
      </c>
      <c r="U11" s="28">
        <v>53971</v>
      </c>
      <c r="V11" s="28">
        <f t="shared" si="3"/>
        <v>4.04</v>
      </c>
    </row>
    <row r="12" spans="1:22">
      <c r="A12" s="96" t="s">
        <v>51</v>
      </c>
      <c r="B12" s="101" t="s">
        <v>69</v>
      </c>
      <c r="C12" s="96">
        <v>5</v>
      </c>
      <c r="D12" s="98">
        <v>44678.618506944447</v>
      </c>
      <c r="E12" s="98">
        <v>44678.618680555555</v>
      </c>
      <c r="F12" s="99">
        <v>11</v>
      </c>
      <c r="G12" s="102">
        <v>58318</v>
      </c>
      <c r="H12" s="102">
        <v>59068</v>
      </c>
      <c r="I12" s="7">
        <f t="shared" si="0"/>
        <v>15</v>
      </c>
      <c r="J12" s="100" t="s">
        <v>67</v>
      </c>
      <c r="K12" s="3">
        <f>K5-K3</f>
        <v>4.7556200000000004</v>
      </c>
      <c r="L12" s="3">
        <f>(M5-M3)*0.02</f>
        <v>4.76</v>
      </c>
      <c r="M12" s="3">
        <f>L5-L3</f>
        <v>4.8114599999999994</v>
      </c>
      <c r="N12" s="3">
        <f>(N5-N3)*0.02</f>
        <v>4.8</v>
      </c>
      <c r="O12" s="34">
        <f t="shared" si="1"/>
        <v>14.999999734573066</v>
      </c>
      <c r="P12" s="34">
        <f t="shared" si="2"/>
        <v>2.6542693376541138E-7</v>
      </c>
      <c r="Q12" s="28">
        <v>58373</v>
      </c>
      <c r="R12" s="28">
        <v>58461</v>
      </c>
      <c r="S12" s="28">
        <v>58727</v>
      </c>
      <c r="T12" s="28">
        <v>58923</v>
      </c>
      <c r="U12" s="28">
        <v>59032</v>
      </c>
      <c r="V12" s="28">
        <f t="shared" si="3"/>
        <v>5.32</v>
      </c>
    </row>
    <row r="13" spans="1:22">
      <c r="A13" s="96" t="s">
        <v>51</v>
      </c>
      <c r="B13" s="101" t="s">
        <v>69</v>
      </c>
      <c r="C13" s="96">
        <v>6</v>
      </c>
      <c r="D13" s="98">
        <v>44678.619502314818</v>
      </c>
      <c r="E13" s="98">
        <v>44678.619641203702</v>
      </c>
      <c r="F13" s="99">
        <v>12</v>
      </c>
      <c r="G13" s="102">
        <v>62618</v>
      </c>
      <c r="H13" s="102">
        <v>63218</v>
      </c>
      <c r="I13" s="7">
        <f t="shared" si="0"/>
        <v>12</v>
      </c>
      <c r="J13" s="3" t="s">
        <v>68</v>
      </c>
      <c r="K13" s="3">
        <f>K6-K3</f>
        <v>7.3371200000000005</v>
      </c>
      <c r="L13" s="3">
        <f>(M6-M3)*0.02</f>
        <v>7.32</v>
      </c>
      <c r="M13" s="3">
        <f>L6-L3</f>
        <v>7.2411900000000005</v>
      </c>
      <c r="N13" s="3">
        <f>(N6-N3)*0.02</f>
        <v>7.22</v>
      </c>
      <c r="O13" s="34">
        <f t="shared" si="1"/>
        <v>11.999999661929905</v>
      </c>
      <c r="P13" s="34">
        <f t="shared" si="2"/>
        <v>3.380700945854187E-7</v>
      </c>
      <c r="Q13" s="28">
        <v>62646</v>
      </c>
      <c r="R13" s="28">
        <v>62702</v>
      </c>
      <c r="S13" s="28">
        <v>62823</v>
      </c>
      <c r="T13" s="28">
        <v>63018</v>
      </c>
      <c r="U13" s="28">
        <v>63101</v>
      </c>
      <c r="V13" s="28">
        <f t="shared" si="3"/>
        <v>2.42</v>
      </c>
    </row>
    <row r="14" spans="1:22">
      <c r="A14" s="96" t="s">
        <v>51</v>
      </c>
      <c r="B14" s="101" t="s">
        <v>70</v>
      </c>
      <c r="C14" s="96">
        <v>1</v>
      </c>
      <c r="D14" s="104">
        <v>44678.62159722222</v>
      </c>
      <c r="E14" s="104">
        <v>44678.622106481482</v>
      </c>
      <c r="F14" s="99">
        <v>13</v>
      </c>
      <c r="G14" s="7">
        <v>71668</v>
      </c>
      <c r="H14" s="7">
        <v>73868</v>
      </c>
      <c r="I14" s="7">
        <f t="shared" si="0"/>
        <v>44</v>
      </c>
      <c r="O14" s="34">
        <f t="shared" si="1"/>
        <v>44.000000227242708</v>
      </c>
      <c r="P14" s="34">
        <f t="shared" si="2"/>
        <v>-2.2724270820617676E-7</v>
      </c>
      <c r="V14" s="28">
        <f t="shared" si="3"/>
        <v>0</v>
      </c>
    </row>
    <row r="15" spans="1:22">
      <c r="A15" s="96" t="s">
        <v>51</v>
      </c>
      <c r="B15" s="101" t="s">
        <v>70</v>
      </c>
      <c r="C15" s="96">
        <v>2</v>
      </c>
      <c r="D15" s="104">
        <v>44678.624374999999</v>
      </c>
      <c r="E15" s="104">
        <v>44678.6247337963</v>
      </c>
      <c r="F15" s="99">
        <v>14</v>
      </c>
      <c r="G15" s="7">
        <v>83668</v>
      </c>
      <c r="H15" s="7">
        <v>85218</v>
      </c>
      <c r="I15" s="7">
        <f t="shared" si="0"/>
        <v>31</v>
      </c>
      <c r="J15" s="28" t="s">
        <v>122</v>
      </c>
      <c r="K15" s="28"/>
      <c r="L15" s="28"/>
      <c r="M15" s="28"/>
      <c r="N15" s="28"/>
      <c r="O15" s="34">
        <f t="shared" si="1"/>
        <v>31.000000331550837</v>
      </c>
      <c r="P15" s="34">
        <f t="shared" si="2"/>
        <v>-3.3155083656311035E-7</v>
      </c>
      <c r="V15" s="28">
        <f t="shared" si="3"/>
        <v>0</v>
      </c>
    </row>
    <row r="16" spans="1:22">
      <c r="A16" s="96" t="s">
        <v>51</v>
      </c>
      <c r="B16" s="101" t="s">
        <v>70</v>
      </c>
      <c r="C16" s="96">
        <v>3</v>
      </c>
      <c r="D16" s="104">
        <v>44678.62159722222</v>
      </c>
      <c r="E16" s="104">
        <v>44678.622106481482</v>
      </c>
      <c r="F16" s="99">
        <v>15</v>
      </c>
      <c r="G16" s="7">
        <v>71668</v>
      </c>
      <c r="H16" s="7">
        <v>73868</v>
      </c>
      <c r="I16" s="7">
        <f t="shared" si="0"/>
        <v>44</v>
      </c>
      <c r="J16" s="28"/>
      <c r="K16" s="28" t="s">
        <v>84</v>
      </c>
      <c r="L16" s="28" t="s">
        <v>85</v>
      </c>
      <c r="M16" s="28" t="s">
        <v>86</v>
      </c>
      <c r="N16" s="28" t="s">
        <v>87</v>
      </c>
      <c r="O16" s="34">
        <f t="shared" si="1"/>
        <v>44.000000227242708</v>
      </c>
      <c r="P16" s="34">
        <f t="shared" si="2"/>
        <v>-2.2724270820617676E-7</v>
      </c>
      <c r="V16" s="28">
        <f t="shared" si="3"/>
        <v>0</v>
      </c>
    </row>
    <row r="17" spans="1:22">
      <c r="A17" s="96" t="s">
        <v>51</v>
      </c>
      <c r="B17" s="101" t="s">
        <v>70</v>
      </c>
      <c r="C17" s="96">
        <v>4</v>
      </c>
      <c r="D17" s="104">
        <v>44678.624374999999</v>
      </c>
      <c r="E17" s="104">
        <v>44678.6247337963</v>
      </c>
      <c r="F17" s="99">
        <v>16</v>
      </c>
      <c r="G17" s="7">
        <v>83668</v>
      </c>
      <c r="H17" s="7">
        <v>85218</v>
      </c>
      <c r="I17" s="7">
        <f t="shared" si="0"/>
        <v>31</v>
      </c>
      <c r="J17" s="28" t="s">
        <v>88</v>
      </c>
      <c r="K17" s="28">
        <v>26</v>
      </c>
      <c r="L17" s="28">
        <v>30</v>
      </c>
      <c r="M17" s="28">
        <v>2</v>
      </c>
      <c r="N17" s="28">
        <v>6</v>
      </c>
      <c r="O17" s="34">
        <f t="shared" si="1"/>
        <v>31.000000331550837</v>
      </c>
      <c r="P17" s="34">
        <f t="shared" si="2"/>
        <v>-3.3155083656311035E-7</v>
      </c>
      <c r="V17" s="28">
        <f t="shared" si="3"/>
        <v>0</v>
      </c>
    </row>
    <row r="18" spans="1:22">
      <c r="A18" s="96" t="s">
        <v>51</v>
      </c>
      <c r="B18" s="101" t="s">
        <v>70</v>
      </c>
      <c r="C18" s="96">
        <v>5</v>
      </c>
      <c r="D18" s="104">
        <v>44678.62159722222</v>
      </c>
      <c r="E18" s="104">
        <v>44678.622106481482</v>
      </c>
      <c r="F18" s="99">
        <v>17</v>
      </c>
      <c r="G18" s="7">
        <v>71668</v>
      </c>
      <c r="H18" s="7">
        <v>73868</v>
      </c>
      <c r="I18" s="7">
        <f t="shared" si="0"/>
        <v>44</v>
      </c>
      <c r="J18" s="28" t="s">
        <v>89</v>
      </c>
      <c r="K18" s="28">
        <v>31</v>
      </c>
      <c r="L18" s="28">
        <v>36</v>
      </c>
      <c r="M18" s="28">
        <v>7</v>
      </c>
      <c r="N18" s="28">
        <v>12</v>
      </c>
      <c r="O18" s="34">
        <f t="shared" si="1"/>
        <v>44.000000227242708</v>
      </c>
      <c r="P18" s="34">
        <f t="shared" si="2"/>
        <v>-2.2724270820617676E-7</v>
      </c>
      <c r="V18" s="28">
        <f t="shared" si="3"/>
        <v>0</v>
      </c>
    </row>
    <row r="19" spans="1:22">
      <c r="A19" s="96" t="s">
        <v>51</v>
      </c>
      <c r="B19" s="101" t="s">
        <v>70</v>
      </c>
      <c r="C19" s="96">
        <v>6</v>
      </c>
      <c r="D19" s="104">
        <v>44678.624374999999</v>
      </c>
      <c r="E19" s="104">
        <v>44678.6247337963</v>
      </c>
      <c r="F19" s="99">
        <v>18</v>
      </c>
      <c r="G19" s="7">
        <v>83668</v>
      </c>
      <c r="H19" s="7">
        <v>85218</v>
      </c>
      <c r="I19" s="7">
        <f t="shared" si="0"/>
        <v>31</v>
      </c>
      <c r="J19" s="28" t="s">
        <v>90</v>
      </c>
      <c r="K19" s="28">
        <v>43</v>
      </c>
      <c r="L19" s="28">
        <v>48</v>
      </c>
      <c r="M19" s="28">
        <v>19</v>
      </c>
      <c r="N19" s="28">
        <v>24</v>
      </c>
      <c r="O19" s="34">
        <f t="shared" si="1"/>
        <v>31.000000331550837</v>
      </c>
      <c r="P19" s="34">
        <f t="shared" si="2"/>
        <v>-3.3155083656311035E-7</v>
      </c>
      <c r="V19" s="28">
        <f t="shared" si="3"/>
        <v>0</v>
      </c>
    </row>
    <row r="20" spans="1:22">
      <c r="A20" s="96" t="s">
        <v>51</v>
      </c>
      <c r="B20" s="101" t="s">
        <v>62</v>
      </c>
      <c r="C20" s="96">
        <v>1</v>
      </c>
      <c r="D20" s="98">
        <v>44678.627939814818</v>
      </c>
      <c r="E20" s="98">
        <v>44678.628171296295</v>
      </c>
      <c r="F20" s="99">
        <v>19</v>
      </c>
      <c r="G20" s="102">
        <v>99068</v>
      </c>
      <c r="H20" s="102">
        <v>100068</v>
      </c>
      <c r="I20" s="7">
        <f t="shared" si="0"/>
        <v>20</v>
      </c>
      <c r="J20" s="28" t="s">
        <v>91</v>
      </c>
      <c r="K20" s="28">
        <v>37</v>
      </c>
      <c r="L20" s="28">
        <v>42</v>
      </c>
      <c r="M20" s="28">
        <v>13</v>
      </c>
      <c r="N20" s="28">
        <v>18</v>
      </c>
      <c r="O20" s="34">
        <f t="shared" si="1"/>
        <v>19.999999646097422</v>
      </c>
      <c r="P20" s="34">
        <f t="shared" si="2"/>
        <v>3.5390257835388184E-7</v>
      </c>
      <c r="Q20" s="28">
        <v>99135</v>
      </c>
      <c r="R20" s="28">
        <v>99207</v>
      </c>
      <c r="S20" s="28">
        <v>99597</v>
      </c>
      <c r="T20" s="28">
        <v>99864</v>
      </c>
      <c r="U20" s="28">
        <v>99955</v>
      </c>
      <c r="V20" s="28">
        <f t="shared" si="3"/>
        <v>7.8</v>
      </c>
    </row>
    <row r="21" spans="1:22">
      <c r="A21" s="96" t="s">
        <v>51</v>
      </c>
      <c r="B21" s="101" t="s">
        <v>62</v>
      </c>
      <c r="C21" s="96">
        <v>2</v>
      </c>
      <c r="D21" s="98">
        <v>44678.629594907405</v>
      </c>
      <c r="E21" s="98">
        <v>44678.629756944443</v>
      </c>
      <c r="F21" s="99">
        <v>20</v>
      </c>
      <c r="G21" s="102">
        <v>106218</v>
      </c>
      <c r="H21" s="102">
        <v>106918</v>
      </c>
      <c r="I21" s="7">
        <f t="shared" si="0"/>
        <v>14</v>
      </c>
      <c r="O21" s="34">
        <f t="shared" si="1"/>
        <v>14.000000129453838</v>
      </c>
      <c r="P21" s="34">
        <f t="shared" si="2"/>
        <v>-1.2945383787155151E-7</v>
      </c>
      <c r="Q21" s="28">
        <v>106259</v>
      </c>
      <c r="R21" s="28">
        <v>106343</v>
      </c>
      <c r="S21" s="28">
        <v>106470</v>
      </c>
      <c r="T21" s="28">
        <v>106673</v>
      </c>
      <c r="U21" s="28">
        <v>106742</v>
      </c>
      <c r="V21" s="28">
        <f t="shared" si="3"/>
        <v>2.54</v>
      </c>
    </row>
    <row r="22" spans="1:22">
      <c r="A22" s="96" t="s">
        <v>51</v>
      </c>
      <c r="B22" s="101" t="s">
        <v>62</v>
      </c>
      <c r="C22" s="96">
        <v>3</v>
      </c>
      <c r="D22" s="98">
        <v>44678.631273148145</v>
      </c>
      <c r="E22" s="98">
        <v>44678.63144675926</v>
      </c>
      <c r="F22" s="99">
        <v>21</v>
      </c>
      <c r="G22" s="102">
        <v>113468</v>
      </c>
      <c r="H22" s="102">
        <v>114218</v>
      </c>
      <c r="I22" s="7">
        <f t="shared" si="0"/>
        <v>15</v>
      </c>
      <c r="J22" s="160" t="s">
        <v>92</v>
      </c>
      <c r="K22" s="154"/>
      <c r="L22" s="154"/>
      <c r="M22" s="58"/>
      <c r="N22" s="59">
        <f>'Experiment Design'!$D$9</f>
        <v>495.1</v>
      </c>
      <c r="O22" s="34">
        <f t="shared" si="1"/>
        <v>15.000000363215804</v>
      </c>
      <c r="P22" s="34">
        <f t="shared" si="2"/>
        <v>-3.6321580410003662E-7</v>
      </c>
      <c r="Q22" s="28">
        <v>113497</v>
      </c>
      <c r="R22" s="28">
        <v>113649</v>
      </c>
      <c r="S22" s="28">
        <v>113817</v>
      </c>
      <c r="T22" s="28">
        <v>114025</v>
      </c>
      <c r="U22" s="28">
        <v>114124</v>
      </c>
      <c r="V22" s="28">
        <f t="shared" si="3"/>
        <v>3.36</v>
      </c>
    </row>
    <row r="23" spans="1:22">
      <c r="A23" s="96" t="s">
        <v>51</v>
      </c>
      <c r="B23" s="101" t="s">
        <v>62</v>
      </c>
      <c r="C23" s="96">
        <v>4</v>
      </c>
      <c r="D23" s="98">
        <v>44678.633159722223</v>
      </c>
      <c r="E23" s="98">
        <v>44678.633379629631</v>
      </c>
      <c r="F23" s="99">
        <v>22</v>
      </c>
      <c r="G23" s="102">
        <v>121618</v>
      </c>
      <c r="H23" s="102">
        <v>122568</v>
      </c>
      <c r="I23" s="7">
        <f t="shared" si="0"/>
        <v>19</v>
      </c>
      <c r="J23" s="159" t="s">
        <v>93</v>
      </c>
      <c r="K23" s="152"/>
      <c r="L23" s="152"/>
      <c r="M23" s="28"/>
      <c r="N23" s="61">
        <f>N22+N25</f>
        <v>526.30000000000007</v>
      </c>
      <c r="O23" s="34">
        <f t="shared" si="1"/>
        <v>19.000000040978193</v>
      </c>
      <c r="P23" s="34">
        <f t="shared" si="2"/>
        <v>-4.0978193283081055E-8</v>
      </c>
      <c r="Q23" s="28">
        <v>121623</v>
      </c>
      <c r="R23" s="28">
        <v>121742</v>
      </c>
      <c r="S23" s="28">
        <v>122266</v>
      </c>
      <c r="T23" s="28">
        <v>122467</v>
      </c>
      <c r="U23" s="28">
        <v>122539</v>
      </c>
      <c r="V23" s="28">
        <f t="shared" si="3"/>
        <v>10.48</v>
      </c>
    </row>
    <row r="24" spans="1:22">
      <c r="A24" s="96" t="s">
        <v>51</v>
      </c>
      <c r="B24" s="101" t="s">
        <v>62</v>
      </c>
      <c r="C24" s="96">
        <v>5</v>
      </c>
      <c r="D24" s="98">
        <v>44678.635023148148</v>
      </c>
      <c r="E24" s="98">
        <v>44678.635150462964</v>
      </c>
      <c r="F24" s="99">
        <v>23</v>
      </c>
      <c r="G24" s="102">
        <v>129668</v>
      </c>
      <c r="H24" s="102">
        <v>130218</v>
      </c>
      <c r="I24" s="7">
        <f t="shared" si="0"/>
        <v>11</v>
      </c>
      <c r="J24" s="159" t="s">
        <v>94</v>
      </c>
      <c r="K24" s="152"/>
      <c r="L24" s="152"/>
      <c r="M24" s="28"/>
      <c r="N24" s="61">
        <v>58</v>
      </c>
      <c r="O24" s="34">
        <f t="shared" si="1"/>
        <v>11.000000056810677</v>
      </c>
      <c r="P24" s="34">
        <f t="shared" si="2"/>
        <v>-5.6810677051544189E-8</v>
      </c>
      <c r="Q24" s="28">
        <v>129686</v>
      </c>
      <c r="R24" s="28">
        <v>129761</v>
      </c>
      <c r="S24" s="28">
        <v>129821</v>
      </c>
      <c r="T24" s="28">
        <v>130048</v>
      </c>
      <c r="U24" s="28">
        <v>130117</v>
      </c>
      <c r="V24" s="28">
        <f t="shared" si="3"/>
        <v>1.2</v>
      </c>
    </row>
    <row r="25" spans="1:22">
      <c r="A25" s="96" t="s">
        <v>51</v>
      </c>
      <c r="B25" s="101" t="s">
        <v>62</v>
      </c>
      <c r="C25" s="96">
        <v>6</v>
      </c>
      <c r="D25" s="105">
        <v>44678.636817129627</v>
      </c>
      <c r="E25" s="105">
        <v>44678.636967592596</v>
      </c>
      <c r="F25" s="99">
        <v>24</v>
      </c>
      <c r="G25" s="102">
        <v>137418</v>
      </c>
      <c r="H25" s="102">
        <v>138068</v>
      </c>
      <c r="I25" s="7">
        <f t="shared" si="0"/>
        <v>13</v>
      </c>
      <c r="J25" s="157" t="s">
        <v>96</v>
      </c>
      <c r="K25" s="158"/>
      <c r="L25" s="158"/>
      <c r="M25" s="63" t="s">
        <v>117</v>
      </c>
      <c r="N25" s="64">
        <v>31.2</v>
      </c>
      <c r="O25" s="34">
        <f t="shared" si="1"/>
        <v>13.00000052433461</v>
      </c>
      <c r="P25" s="34">
        <f t="shared" si="2"/>
        <v>-5.243346095085144E-7</v>
      </c>
      <c r="Q25" s="28">
        <v>137485</v>
      </c>
      <c r="R25" s="28">
        <v>137543</v>
      </c>
      <c r="S25" s="28">
        <v>137729</v>
      </c>
      <c r="T25" s="28">
        <v>137939</v>
      </c>
      <c r="U25" s="28">
        <v>137996</v>
      </c>
      <c r="V25" s="28">
        <f t="shared" si="3"/>
        <v>3.72</v>
      </c>
    </row>
    <row r="26" spans="1:22">
      <c r="A26" s="96" t="s">
        <v>71</v>
      </c>
      <c r="B26" s="96" t="s">
        <v>52</v>
      </c>
      <c r="C26" s="96">
        <v>1</v>
      </c>
      <c r="D26" s="98">
        <v>44678.685497685183</v>
      </c>
      <c r="E26" s="98">
        <v>44678.685671296298</v>
      </c>
      <c r="F26" s="99">
        <v>25</v>
      </c>
      <c r="G26" s="7">
        <v>2723</v>
      </c>
      <c r="H26" s="7">
        <v>3473</v>
      </c>
      <c r="I26" s="7">
        <f t="shared" si="0"/>
        <v>15</v>
      </c>
      <c r="J26" s="60"/>
      <c r="K26" s="28"/>
      <c r="L26" s="28"/>
      <c r="M26" s="65"/>
      <c r="N26" s="61"/>
      <c r="O26" s="34">
        <f t="shared" si="1"/>
        <v>15.000000363215804</v>
      </c>
      <c r="P26" s="34">
        <f t="shared" si="2"/>
        <v>-3.6321580410003662E-7</v>
      </c>
      <c r="V26" s="28">
        <f t="shared" si="3"/>
        <v>0</v>
      </c>
    </row>
    <row r="27" spans="1:22">
      <c r="A27" s="96" t="s">
        <v>71</v>
      </c>
      <c r="B27" s="101" t="s">
        <v>57</v>
      </c>
      <c r="C27" s="96">
        <v>1</v>
      </c>
      <c r="D27" s="98">
        <v>44678.686296296299</v>
      </c>
      <c r="E27" s="98">
        <v>44678.686412037037</v>
      </c>
      <c r="F27" s="99">
        <v>26</v>
      </c>
      <c r="G27" s="102">
        <v>6173</v>
      </c>
      <c r="H27" s="102">
        <v>6673</v>
      </c>
      <c r="I27" s="7">
        <f t="shared" si="0"/>
        <v>10</v>
      </c>
      <c r="J27" s="60" t="s">
        <v>97</v>
      </c>
      <c r="K27" s="28"/>
      <c r="L27" s="28"/>
      <c r="M27" s="24" t="s">
        <v>98</v>
      </c>
      <c r="N27" s="33" t="s">
        <v>99</v>
      </c>
      <c r="O27" s="34">
        <f t="shared" si="1"/>
        <v>9.9999998230487108</v>
      </c>
      <c r="P27" s="34">
        <f t="shared" si="2"/>
        <v>1.7695128917694092E-7</v>
      </c>
      <c r="Q27" s="28">
        <v>6203</v>
      </c>
      <c r="R27" s="28">
        <v>6259</v>
      </c>
      <c r="S27" s="28">
        <v>6310</v>
      </c>
      <c r="T27" s="28">
        <v>6519</v>
      </c>
      <c r="U27" s="28">
        <v>6576</v>
      </c>
      <c r="V27" s="28">
        <f t="shared" si="3"/>
        <v>1.02</v>
      </c>
    </row>
    <row r="28" spans="1:22">
      <c r="A28" s="96" t="s">
        <v>71</v>
      </c>
      <c r="B28" s="101" t="s">
        <v>57</v>
      </c>
      <c r="C28" s="96">
        <v>2</v>
      </c>
      <c r="D28" s="103">
        <v>44678.687164351853</v>
      </c>
      <c r="E28" s="103">
        <v>44678.687314814815</v>
      </c>
      <c r="F28" s="99">
        <v>27</v>
      </c>
      <c r="G28" s="102">
        <v>9923</v>
      </c>
      <c r="H28" s="102">
        <v>10573</v>
      </c>
      <c r="I28" s="7">
        <f t="shared" si="0"/>
        <v>13</v>
      </c>
      <c r="J28" s="60" t="s">
        <v>100</v>
      </c>
      <c r="K28" s="28"/>
      <c r="L28" s="28"/>
      <c r="M28" s="83">
        <v>0.5</v>
      </c>
      <c r="N28" s="66">
        <f>M28*N22/100</f>
        <v>2.4755000000000003</v>
      </c>
      <c r="O28" s="34">
        <f t="shared" si="1"/>
        <v>12.999999895691872</v>
      </c>
      <c r="P28" s="34">
        <f t="shared" si="2"/>
        <v>1.0430812835693359E-7</v>
      </c>
      <c r="Q28" s="28">
        <v>9948</v>
      </c>
      <c r="R28" s="28">
        <v>10011</v>
      </c>
      <c r="S28" s="28">
        <v>10070</v>
      </c>
      <c r="T28" s="28">
        <v>10401</v>
      </c>
      <c r="U28" s="28">
        <v>10474</v>
      </c>
      <c r="V28" s="28">
        <f t="shared" si="3"/>
        <v>1.18</v>
      </c>
    </row>
    <row r="29" spans="1:22">
      <c r="A29" s="96" t="s">
        <v>71</v>
      </c>
      <c r="B29" s="101" t="s">
        <v>57</v>
      </c>
      <c r="C29" s="96">
        <v>3</v>
      </c>
      <c r="D29" s="98">
        <v>44678.688136574077</v>
      </c>
      <c r="E29" s="98">
        <v>44678.688263888886</v>
      </c>
      <c r="F29" s="99">
        <v>28</v>
      </c>
      <c r="G29" s="102">
        <v>14123</v>
      </c>
      <c r="H29" s="102">
        <v>14673</v>
      </c>
      <c r="I29" s="7">
        <f t="shared" si="0"/>
        <v>11</v>
      </c>
      <c r="J29" s="60" t="s">
        <v>101</v>
      </c>
      <c r="K29" s="28"/>
      <c r="L29" s="28"/>
      <c r="M29" s="83">
        <v>1.57</v>
      </c>
      <c r="N29" s="66">
        <f>M29*N22/100</f>
        <v>7.7730700000000006</v>
      </c>
      <c r="O29" s="34">
        <f t="shared" si="1"/>
        <v>10.999999428167939</v>
      </c>
      <c r="P29" s="34">
        <f t="shared" si="2"/>
        <v>5.7183206081390381E-7</v>
      </c>
      <c r="Q29" s="28">
        <v>14179</v>
      </c>
      <c r="R29" s="28">
        <v>14248</v>
      </c>
      <c r="S29" s="28">
        <v>14303</v>
      </c>
      <c r="T29" s="28">
        <v>14517</v>
      </c>
      <c r="U29" s="28">
        <v>14580</v>
      </c>
      <c r="V29" s="28">
        <f t="shared" si="3"/>
        <v>1.1000000000000001</v>
      </c>
    </row>
    <row r="30" spans="1:22">
      <c r="A30" s="96" t="s">
        <v>71</v>
      </c>
      <c r="B30" s="101" t="s">
        <v>57</v>
      </c>
      <c r="C30" s="96">
        <v>4</v>
      </c>
      <c r="D30" s="98">
        <v>44678.689050925925</v>
      </c>
      <c r="E30" s="98">
        <v>44678.689189814817</v>
      </c>
      <c r="F30" s="99">
        <v>29</v>
      </c>
      <c r="G30" s="102">
        <v>18073</v>
      </c>
      <c r="H30" s="102">
        <v>18673</v>
      </c>
      <c r="I30" s="7">
        <f t="shared" si="0"/>
        <v>12</v>
      </c>
      <c r="J30" s="60" t="s">
        <v>102</v>
      </c>
      <c r="K30" s="28"/>
      <c r="L30" s="28"/>
      <c r="M30" s="83">
        <v>2.9</v>
      </c>
      <c r="N30" s="66">
        <f>M30*N22/100</f>
        <v>14.357899999999999</v>
      </c>
      <c r="O30" s="34">
        <f t="shared" si="1"/>
        <v>12.000000290572643</v>
      </c>
      <c r="P30" s="34">
        <f t="shared" si="2"/>
        <v>-2.905726432800293E-7</v>
      </c>
      <c r="Q30" s="28">
        <v>18146</v>
      </c>
      <c r="R30" s="28">
        <v>18218</v>
      </c>
      <c r="S30" s="28">
        <v>18274</v>
      </c>
      <c r="T30" s="28">
        <v>18532</v>
      </c>
      <c r="U30" s="28">
        <v>18599</v>
      </c>
      <c r="V30" s="28">
        <f t="shared" si="3"/>
        <v>1.1200000000000001</v>
      </c>
    </row>
    <row r="31" spans="1:22">
      <c r="A31" s="96" t="s">
        <v>71</v>
      </c>
      <c r="B31" s="101" t="s">
        <v>57</v>
      </c>
      <c r="C31" s="96">
        <v>5</v>
      </c>
      <c r="D31" s="98">
        <v>44678.69</v>
      </c>
      <c r="E31" s="98">
        <v>44678.690127314818</v>
      </c>
      <c r="F31" s="99">
        <v>30</v>
      </c>
      <c r="G31" s="102">
        <v>22173</v>
      </c>
      <c r="H31" s="102">
        <v>22723</v>
      </c>
      <c r="I31" s="7">
        <f t="shared" si="0"/>
        <v>11</v>
      </c>
      <c r="J31" s="60" t="s">
        <v>103</v>
      </c>
      <c r="K31" s="28"/>
      <c r="L31" s="28"/>
      <c r="M31" s="83">
        <v>1.33</v>
      </c>
      <c r="N31" s="66">
        <f>M31*N22/100</f>
        <v>6.5848300000000002</v>
      </c>
      <c r="O31" s="34">
        <f t="shared" si="1"/>
        <v>11.000000056810677</v>
      </c>
      <c r="P31" s="34">
        <f t="shared" si="2"/>
        <v>-5.6810677051544189E-8</v>
      </c>
      <c r="Q31" s="28">
        <v>22233</v>
      </c>
      <c r="R31" s="28">
        <v>22300</v>
      </c>
      <c r="S31" s="28">
        <v>22363</v>
      </c>
      <c r="T31" s="28">
        <v>22566</v>
      </c>
      <c r="U31" s="28">
        <v>22624</v>
      </c>
      <c r="V31" s="28">
        <f t="shared" si="3"/>
        <v>1.26</v>
      </c>
    </row>
    <row r="32" spans="1:22">
      <c r="A32" s="96" t="s">
        <v>71</v>
      </c>
      <c r="B32" s="101" t="s">
        <v>69</v>
      </c>
      <c r="C32" s="96">
        <v>1</v>
      </c>
      <c r="D32" s="98">
        <v>44678.695856481485</v>
      </c>
      <c r="E32" s="98">
        <v>44678.69604166667</v>
      </c>
      <c r="F32" s="99">
        <v>31</v>
      </c>
      <c r="G32" s="102">
        <v>47473</v>
      </c>
      <c r="H32" s="102">
        <v>48273</v>
      </c>
      <c r="I32" s="7">
        <f t="shared" si="0"/>
        <v>16</v>
      </c>
      <c r="J32" s="60" t="s">
        <v>104</v>
      </c>
      <c r="K32" s="28"/>
      <c r="L32" s="28"/>
      <c r="M32" s="83">
        <v>5.35</v>
      </c>
      <c r="N32" s="66">
        <f>M32*N22/100</f>
        <v>26.487849999999998</v>
      </c>
      <c r="O32" s="34">
        <f t="shared" si="1"/>
        <v>15.999999968335032</v>
      </c>
      <c r="P32" s="34">
        <f t="shared" si="2"/>
        <v>3.166496753692627E-8</v>
      </c>
      <c r="Q32" s="28">
        <v>47502</v>
      </c>
      <c r="R32" s="28">
        <v>47561</v>
      </c>
      <c r="S32" s="28">
        <v>48061</v>
      </c>
      <c r="T32" s="28">
        <v>48076</v>
      </c>
      <c r="U32" s="28">
        <v>48154</v>
      </c>
      <c r="V32" s="28">
        <f t="shared" si="3"/>
        <v>10</v>
      </c>
    </row>
    <row r="33" spans="1:22">
      <c r="A33" s="96" t="s">
        <v>71</v>
      </c>
      <c r="B33" s="101" t="s">
        <v>69</v>
      </c>
      <c r="C33" s="96">
        <v>2</v>
      </c>
      <c r="D33" s="98">
        <v>44678.69803240741</v>
      </c>
      <c r="E33" s="103">
        <v>44678.698229166665</v>
      </c>
      <c r="F33" s="99">
        <v>32</v>
      </c>
      <c r="G33" s="102">
        <v>56873</v>
      </c>
      <c r="H33" s="102">
        <v>57723</v>
      </c>
      <c r="I33" s="7">
        <f t="shared" si="0"/>
        <v>17</v>
      </c>
      <c r="J33" s="60" t="s">
        <v>105</v>
      </c>
      <c r="K33" s="28"/>
      <c r="L33" s="28"/>
      <c r="M33" s="83">
        <v>11.75</v>
      </c>
      <c r="N33" s="66">
        <f>M33*N22/100</f>
        <v>58.174250000000001</v>
      </c>
      <c r="O33" s="34">
        <f t="shared" si="1"/>
        <v>16.999999573454261</v>
      </c>
      <c r="P33" s="34">
        <f t="shared" si="2"/>
        <v>4.2654573917388916E-7</v>
      </c>
      <c r="Q33" s="28">
        <v>56890</v>
      </c>
      <c r="R33" s="28">
        <v>56992</v>
      </c>
      <c r="S33" s="28">
        <v>57382</v>
      </c>
      <c r="T33" s="28">
        <v>57559</v>
      </c>
      <c r="U33" s="28">
        <v>57669</v>
      </c>
      <c r="V33" s="28">
        <f t="shared" si="3"/>
        <v>7.8</v>
      </c>
    </row>
    <row r="34" spans="1:22">
      <c r="A34" s="96" t="s">
        <v>71</v>
      </c>
      <c r="B34" s="101" t="s">
        <v>69</v>
      </c>
      <c r="C34" s="96">
        <v>3</v>
      </c>
      <c r="D34" s="98">
        <v>44678.699594907404</v>
      </c>
      <c r="E34" s="98">
        <v>44678.699733796297</v>
      </c>
      <c r="F34" s="99">
        <v>33</v>
      </c>
      <c r="G34" s="102">
        <v>63623</v>
      </c>
      <c r="H34" s="102">
        <v>64223</v>
      </c>
      <c r="I34" s="7">
        <f t="shared" si="0"/>
        <v>12</v>
      </c>
      <c r="J34" s="60" t="s">
        <v>106</v>
      </c>
      <c r="K34" s="28"/>
      <c r="L34" s="28"/>
      <c r="M34" s="83">
        <v>53.2</v>
      </c>
      <c r="N34" s="66">
        <f>M34*N22/100</f>
        <v>263.39320000000004</v>
      </c>
      <c r="O34" s="34">
        <f t="shared" si="1"/>
        <v>12.000000290572643</v>
      </c>
      <c r="P34" s="34">
        <f t="shared" si="2"/>
        <v>-2.905726432800293E-7</v>
      </c>
      <c r="Q34" s="28">
        <v>63649</v>
      </c>
      <c r="R34" s="28">
        <v>63738</v>
      </c>
      <c r="S34" s="28">
        <v>63870</v>
      </c>
      <c r="T34" s="28">
        <v>64078</v>
      </c>
      <c r="U34" s="28">
        <v>64172</v>
      </c>
      <c r="V34" s="28">
        <f t="shared" si="3"/>
        <v>2.64</v>
      </c>
    </row>
    <row r="35" spans="1:22">
      <c r="A35" s="96" t="s">
        <v>71</v>
      </c>
      <c r="B35" s="101" t="s">
        <v>69</v>
      </c>
      <c r="C35" s="96">
        <v>4</v>
      </c>
      <c r="D35" s="98">
        <v>44678.701261574075</v>
      </c>
      <c r="E35" s="98">
        <v>44678.701388888891</v>
      </c>
      <c r="F35" s="99">
        <v>34</v>
      </c>
      <c r="G35" s="102">
        <v>70823</v>
      </c>
      <c r="H35" s="102">
        <v>71373</v>
      </c>
      <c r="I35" s="7">
        <f t="shared" si="0"/>
        <v>11</v>
      </c>
      <c r="J35" s="67"/>
      <c r="K35" s="65"/>
      <c r="L35" s="28" t="s">
        <v>107</v>
      </c>
      <c r="M35" s="83">
        <f t="shared" ref="M35:N35" si="4">SUM(M28*2+M29*2+M30*2+M31*2+M32*2+M33*2+M34)</f>
        <v>100</v>
      </c>
      <c r="N35" s="66">
        <f t="shared" si="4"/>
        <v>495.1</v>
      </c>
      <c r="O35" s="34">
        <f t="shared" si="1"/>
        <v>11.000000056810677</v>
      </c>
      <c r="P35" s="34">
        <f t="shared" si="2"/>
        <v>-5.6810677051544189E-8</v>
      </c>
      <c r="Q35" s="28">
        <v>70828</v>
      </c>
      <c r="R35" s="28">
        <v>70889</v>
      </c>
      <c r="S35" s="28">
        <v>70988</v>
      </c>
      <c r="T35" s="28">
        <v>71228</v>
      </c>
      <c r="U35" s="28">
        <v>71318</v>
      </c>
      <c r="V35" s="28">
        <f t="shared" si="3"/>
        <v>1.98</v>
      </c>
    </row>
    <row r="36" spans="1:22">
      <c r="A36" s="96" t="s">
        <v>71</v>
      </c>
      <c r="B36" s="101" t="s">
        <v>69</v>
      </c>
      <c r="C36" s="96">
        <v>5</v>
      </c>
      <c r="D36" s="98">
        <v>44678.704039351855</v>
      </c>
      <c r="E36" s="98">
        <v>44678.70416666667</v>
      </c>
      <c r="F36" s="99">
        <v>35</v>
      </c>
      <c r="G36" s="102">
        <v>82823</v>
      </c>
      <c r="H36" s="102">
        <v>83373</v>
      </c>
      <c r="I36" s="7">
        <f t="shared" si="0"/>
        <v>11</v>
      </c>
      <c r="J36" s="60"/>
      <c r="K36" s="28" t="s">
        <v>108</v>
      </c>
      <c r="L36" s="28"/>
      <c r="M36" s="83">
        <v>8.1999999999999993</v>
      </c>
      <c r="N36" s="66">
        <f>M36*N22/100</f>
        <v>40.598199999999999</v>
      </c>
      <c r="O36" s="34">
        <f t="shared" si="1"/>
        <v>11.000000056810677</v>
      </c>
      <c r="P36" s="34">
        <f t="shared" si="2"/>
        <v>-5.6810677051544189E-8</v>
      </c>
      <c r="Q36" s="28">
        <v>82847</v>
      </c>
      <c r="R36" s="28">
        <v>82897</v>
      </c>
      <c r="S36" s="28">
        <v>83033</v>
      </c>
      <c r="T36" s="28">
        <v>83238</v>
      </c>
      <c r="U36" s="28">
        <v>83309</v>
      </c>
      <c r="V36" s="28">
        <f t="shared" si="3"/>
        <v>2.72</v>
      </c>
    </row>
    <row r="37" spans="1:22">
      <c r="A37" s="96" t="s">
        <v>71</v>
      </c>
      <c r="B37" s="101" t="s">
        <v>69</v>
      </c>
      <c r="C37" s="96">
        <v>6</v>
      </c>
      <c r="D37" s="98">
        <v>44678.705289351848</v>
      </c>
      <c r="E37" s="98">
        <v>44678.705428240741</v>
      </c>
      <c r="F37" s="99">
        <v>36</v>
      </c>
      <c r="G37" s="102">
        <v>88223</v>
      </c>
      <c r="H37" s="102">
        <v>88823</v>
      </c>
      <c r="I37" s="7">
        <f t="shared" si="0"/>
        <v>12</v>
      </c>
      <c r="J37" s="60"/>
      <c r="K37" s="28" t="s">
        <v>109</v>
      </c>
      <c r="L37" s="28"/>
      <c r="M37" s="83">
        <v>17.02</v>
      </c>
      <c r="N37" s="66">
        <f>M37*N22/100</f>
        <v>84.266020000000012</v>
      </c>
      <c r="O37" s="34">
        <f t="shared" si="1"/>
        <v>12.000000290572643</v>
      </c>
      <c r="P37" s="34">
        <f t="shared" si="2"/>
        <v>-2.905726432800293E-7</v>
      </c>
      <c r="Q37" s="28">
        <v>88255</v>
      </c>
      <c r="R37" s="28">
        <v>88314</v>
      </c>
      <c r="S37" s="28">
        <v>88453</v>
      </c>
      <c r="T37" s="28">
        <v>88647</v>
      </c>
      <c r="U37" s="28">
        <v>88754</v>
      </c>
      <c r="V37" s="28">
        <f t="shared" si="3"/>
        <v>2.78</v>
      </c>
    </row>
    <row r="38" spans="1:22">
      <c r="A38" s="96" t="s">
        <v>71</v>
      </c>
      <c r="B38" s="101" t="s">
        <v>70</v>
      </c>
      <c r="C38" s="96">
        <v>1</v>
      </c>
      <c r="D38" s="104">
        <v>44678.706666666665</v>
      </c>
      <c r="E38" s="104">
        <v>44678.70689814815</v>
      </c>
      <c r="F38" s="99">
        <v>37</v>
      </c>
      <c r="G38" s="7">
        <v>94173</v>
      </c>
      <c r="H38" s="7">
        <v>95173</v>
      </c>
      <c r="I38" s="7">
        <f t="shared" si="0"/>
        <v>20</v>
      </c>
      <c r="J38" s="60"/>
      <c r="K38" s="28" t="s">
        <v>110</v>
      </c>
      <c r="L38" s="28"/>
      <c r="M38" s="83">
        <v>12.13</v>
      </c>
      <c r="N38" s="66">
        <f>M38*N22/100</f>
        <v>60.055630000000008</v>
      </c>
      <c r="O38" s="34">
        <f t="shared" si="1"/>
        <v>20.00000027474016</v>
      </c>
      <c r="P38" s="34">
        <f t="shared" si="2"/>
        <v>-2.7474015951156616E-7</v>
      </c>
      <c r="V38" s="28">
        <f t="shared" si="3"/>
        <v>0</v>
      </c>
    </row>
    <row r="39" spans="1:22">
      <c r="A39" s="96" t="s">
        <v>71</v>
      </c>
      <c r="B39" s="101" t="s">
        <v>70</v>
      </c>
      <c r="C39" s="96">
        <v>2</v>
      </c>
      <c r="D39" s="104">
        <v>44678.708703703705</v>
      </c>
      <c r="E39" s="104">
        <v>44678.708912037036</v>
      </c>
      <c r="F39" s="99">
        <v>38</v>
      </c>
      <c r="G39" s="7">
        <v>102973</v>
      </c>
      <c r="H39" s="7">
        <v>103873</v>
      </c>
      <c r="I39" s="7">
        <f t="shared" si="0"/>
        <v>18</v>
      </c>
      <c r="J39" s="60"/>
      <c r="K39" s="28" t="s">
        <v>111</v>
      </c>
      <c r="L39" s="28"/>
      <c r="M39" s="83">
        <v>15.85</v>
      </c>
      <c r="N39" s="66">
        <f>M39*N22/100</f>
        <v>78.473349999999996</v>
      </c>
      <c r="O39" s="34">
        <f t="shared" si="1"/>
        <v>17.999999807216227</v>
      </c>
      <c r="P39" s="34">
        <f t="shared" si="2"/>
        <v>1.9278377294540405E-7</v>
      </c>
      <c r="V39" s="28">
        <f t="shared" si="3"/>
        <v>0</v>
      </c>
    </row>
    <row r="40" spans="1:22">
      <c r="A40" s="96" t="s">
        <v>71</v>
      </c>
      <c r="B40" s="101" t="s">
        <v>70</v>
      </c>
      <c r="C40" s="96">
        <v>3</v>
      </c>
      <c r="D40" s="104">
        <v>44678.706666666665</v>
      </c>
      <c r="E40" s="104">
        <v>44678.70689814815</v>
      </c>
      <c r="F40" s="99">
        <v>39</v>
      </c>
      <c r="G40" s="7">
        <v>94173</v>
      </c>
      <c r="H40" s="7">
        <v>95173</v>
      </c>
      <c r="I40" s="7">
        <f t="shared" si="0"/>
        <v>20</v>
      </c>
      <c r="J40" s="62"/>
      <c r="K40" s="63"/>
      <c r="L40" s="63" t="s">
        <v>107</v>
      </c>
      <c r="M40" s="84">
        <f t="shared" ref="M40:N40" si="5">SUM(M36:M39)</f>
        <v>53.2</v>
      </c>
      <c r="N40" s="68">
        <f t="shared" si="5"/>
        <v>263.39320000000004</v>
      </c>
      <c r="O40" s="34">
        <f t="shared" si="1"/>
        <v>20.00000027474016</v>
      </c>
      <c r="P40" s="34">
        <f t="shared" si="2"/>
        <v>-2.7474015951156616E-7</v>
      </c>
      <c r="V40" s="28">
        <f t="shared" si="3"/>
        <v>0</v>
      </c>
    </row>
    <row r="41" spans="1:22">
      <c r="A41" s="96" t="s">
        <v>71</v>
      </c>
      <c r="B41" s="101" t="s">
        <v>70</v>
      </c>
      <c r="C41" s="96">
        <v>4</v>
      </c>
      <c r="D41" s="104">
        <v>44678.708703703705</v>
      </c>
      <c r="E41" s="104">
        <v>44678.708912037036</v>
      </c>
      <c r="F41" s="99">
        <v>40</v>
      </c>
      <c r="G41" s="7">
        <v>102973</v>
      </c>
      <c r="H41" s="7">
        <v>103873</v>
      </c>
      <c r="I41" s="7">
        <f t="shared" si="0"/>
        <v>18</v>
      </c>
      <c r="J41" s="72"/>
      <c r="K41" s="28" t="s">
        <v>112</v>
      </c>
      <c r="L41" s="28"/>
      <c r="M41" s="83">
        <f>M34-M39</f>
        <v>37.35</v>
      </c>
      <c r="N41" s="28">
        <f>M41*N22/100</f>
        <v>184.91985</v>
      </c>
      <c r="O41" s="34">
        <f t="shared" si="1"/>
        <v>17.999999807216227</v>
      </c>
      <c r="P41" s="34">
        <f t="shared" si="2"/>
        <v>1.9278377294540405E-7</v>
      </c>
      <c r="V41" s="28">
        <f t="shared" si="3"/>
        <v>0</v>
      </c>
    </row>
    <row r="42" spans="1:22">
      <c r="A42" s="96" t="s">
        <v>71</v>
      </c>
      <c r="B42" s="101" t="s">
        <v>70</v>
      </c>
      <c r="C42" s="96">
        <v>5</v>
      </c>
      <c r="D42" s="104">
        <v>44678.706666666665</v>
      </c>
      <c r="E42" s="104">
        <v>44678.70689814815</v>
      </c>
      <c r="F42" s="99">
        <v>41</v>
      </c>
      <c r="G42" s="7">
        <v>94173</v>
      </c>
      <c r="H42" s="7">
        <v>95173</v>
      </c>
      <c r="I42" s="7">
        <f t="shared" si="0"/>
        <v>20</v>
      </c>
      <c r="O42" s="34">
        <f t="shared" si="1"/>
        <v>20.00000027474016</v>
      </c>
      <c r="P42" s="34">
        <f t="shared" si="2"/>
        <v>-2.7474015951156616E-7</v>
      </c>
      <c r="V42" s="28">
        <f t="shared" si="3"/>
        <v>0</v>
      </c>
    </row>
    <row r="43" spans="1:22">
      <c r="A43" s="96" t="s">
        <v>71</v>
      </c>
      <c r="B43" s="101" t="s">
        <v>70</v>
      </c>
      <c r="C43" s="96">
        <v>6</v>
      </c>
      <c r="D43" s="104">
        <v>44678.708703703705</v>
      </c>
      <c r="E43" s="104">
        <v>44678.708912037036</v>
      </c>
      <c r="F43" s="99">
        <v>42</v>
      </c>
      <c r="G43" s="7">
        <v>102973</v>
      </c>
      <c r="H43" s="7">
        <v>103873</v>
      </c>
      <c r="I43" s="7">
        <f t="shared" si="0"/>
        <v>18</v>
      </c>
      <c r="O43" s="34">
        <f t="shared" si="1"/>
        <v>17.999999807216227</v>
      </c>
      <c r="P43" s="34">
        <f t="shared" si="2"/>
        <v>1.9278377294540405E-7</v>
      </c>
      <c r="V43" s="28">
        <f t="shared" si="3"/>
        <v>0</v>
      </c>
    </row>
    <row r="44" spans="1:22">
      <c r="A44" s="96" t="s">
        <v>71</v>
      </c>
      <c r="B44" s="101" t="s">
        <v>62</v>
      </c>
      <c r="C44" s="96">
        <v>1</v>
      </c>
      <c r="D44" s="98">
        <v>44678.71130787037</v>
      </c>
      <c r="E44" s="98">
        <v>44678.711435185185</v>
      </c>
      <c r="F44" s="99">
        <v>43</v>
      </c>
      <c r="G44" s="102">
        <v>114223</v>
      </c>
      <c r="H44" s="102">
        <v>114773</v>
      </c>
      <c r="I44" s="7">
        <f t="shared" si="0"/>
        <v>11</v>
      </c>
      <c r="O44" s="34">
        <f t="shared" si="1"/>
        <v>11.000000056810677</v>
      </c>
      <c r="P44" s="34">
        <f t="shared" si="2"/>
        <v>-5.6810677051544189E-8</v>
      </c>
      <c r="Q44" s="28">
        <v>114263</v>
      </c>
      <c r="R44" s="28">
        <v>114349</v>
      </c>
      <c r="S44" s="28">
        <v>114457</v>
      </c>
      <c r="T44" s="28">
        <v>114605</v>
      </c>
      <c r="U44" s="28">
        <v>114660</v>
      </c>
      <c r="V44" s="28">
        <f t="shared" si="3"/>
        <v>2.16</v>
      </c>
    </row>
    <row r="45" spans="1:22">
      <c r="A45" s="96" t="s">
        <v>71</v>
      </c>
      <c r="B45" s="101" t="s">
        <v>62</v>
      </c>
      <c r="C45" s="96">
        <v>2</v>
      </c>
      <c r="D45" s="98">
        <v>44678.713043981479</v>
      </c>
      <c r="E45" s="98">
        <v>44678.713159722225</v>
      </c>
      <c r="F45" s="99">
        <v>44</v>
      </c>
      <c r="G45" s="102">
        <v>121723</v>
      </c>
      <c r="H45" s="102">
        <v>122223</v>
      </c>
      <c r="I45" s="7">
        <f t="shared" si="0"/>
        <v>10</v>
      </c>
      <c r="O45" s="34">
        <f t="shared" si="1"/>
        <v>10.000000451691449</v>
      </c>
      <c r="P45" s="34">
        <f t="shared" si="2"/>
        <v>-4.5169144868850708E-7</v>
      </c>
      <c r="Q45" s="28">
        <v>121765</v>
      </c>
      <c r="R45" s="28">
        <v>121837</v>
      </c>
      <c r="S45" s="28">
        <v>121897</v>
      </c>
      <c r="T45" s="28">
        <v>122097</v>
      </c>
      <c r="U45" s="28">
        <v>122151</v>
      </c>
      <c r="V45" s="28">
        <f t="shared" si="3"/>
        <v>1.2</v>
      </c>
    </row>
    <row r="46" spans="1:22">
      <c r="A46" s="96" t="s">
        <v>71</v>
      </c>
      <c r="B46" s="101" t="s">
        <v>62</v>
      </c>
      <c r="C46" s="96">
        <v>3</v>
      </c>
      <c r="D46" s="98">
        <v>44678.71466435185</v>
      </c>
      <c r="E46" s="98">
        <v>44678.714780092596</v>
      </c>
      <c r="F46" s="99">
        <v>45</v>
      </c>
      <c r="G46" s="102">
        <v>128723</v>
      </c>
      <c r="H46" s="102">
        <v>129223</v>
      </c>
      <c r="I46" s="7">
        <f t="shared" si="0"/>
        <v>10</v>
      </c>
      <c r="O46" s="34">
        <f t="shared" si="1"/>
        <v>10.000000451691449</v>
      </c>
      <c r="P46" s="34">
        <f t="shared" si="2"/>
        <v>-4.5169144868850708E-7</v>
      </c>
      <c r="Q46" s="28">
        <v>128733</v>
      </c>
      <c r="R46" s="28">
        <v>128817</v>
      </c>
      <c r="S46" s="28">
        <v>128900</v>
      </c>
      <c r="T46" s="28">
        <v>129070</v>
      </c>
      <c r="U46" s="28">
        <v>129139</v>
      </c>
      <c r="V46" s="28">
        <f t="shared" si="3"/>
        <v>1.66</v>
      </c>
    </row>
    <row r="47" spans="1:22">
      <c r="A47" s="96" t="s">
        <v>71</v>
      </c>
      <c r="B47" s="101" t="s">
        <v>62</v>
      </c>
      <c r="C47" s="96">
        <v>4</v>
      </c>
      <c r="D47" s="98">
        <v>44678.716261574074</v>
      </c>
      <c r="E47" s="98">
        <v>44678.716377314813</v>
      </c>
      <c r="F47" s="99">
        <v>46</v>
      </c>
      <c r="G47" s="102">
        <v>135623</v>
      </c>
      <c r="H47" s="102">
        <v>136123</v>
      </c>
      <c r="I47" s="7">
        <f t="shared" si="0"/>
        <v>10</v>
      </c>
      <c r="O47" s="34">
        <f t="shared" si="1"/>
        <v>9.9999998230487108</v>
      </c>
      <c r="P47" s="34">
        <f t="shared" si="2"/>
        <v>1.7695128917694092E-7</v>
      </c>
      <c r="Q47" s="28">
        <v>135636</v>
      </c>
      <c r="R47" s="28">
        <v>135756</v>
      </c>
      <c r="S47" s="28">
        <v>135817</v>
      </c>
      <c r="T47" s="28">
        <v>136005</v>
      </c>
      <c r="U47" s="28">
        <v>136066</v>
      </c>
      <c r="V47" s="28">
        <f t="shared" si="3"/>
        <v>1.22</v>
      </c>
    </row>
    <row r="48" spans="1:22">
      <c r="A48" s="96" t="s">
        <v>71</v>
      </c>
      <c r="B48" s="101" t="s">
        <v>62</v>
      </c>
      <c r="C48" s="96">
        <v>5</v>
      </c>
      <c r="D48" s="98">
        <v>44678.717812499999</v>
      </c>
      <c r="E48" s="98">
        <v>44678.717916666668</v>
      </c>
      <c r="F48" s="99">
        <v>47</v>
      </c>
      <c r="G48" s="102">
        <v>142323</v>
      </c>
      <c r="H48" s="102">
        <v>142773</v>
      </c>
      <c r="I48" s="7">
        <f t="shared" si="0"/>
        <v>9</v>
      </c>
      <c r="O48" s="34">
        <f t="shared" si="1"/>
        <v>9.0000002179294825</v>
      </c>
      <c r="P48" s="34">
        <f t="shared" si="2"/>
        <v>-2.1792948246002197E-7</v>
      </c>
      <c r="Q48" s="28">
        <v>142334</v>
      </c>
      <c r="R48" s="28">
        <v>142408</v>
      </c>
      <c r="S48" s="28">
        <v>142477</v>
      </c>
      <c r="T48" s="28">
        <v>142623</v>
      </c>
      <c r="U48" s="28">
        <v>142685</v>
      </c>
      <c r="V48" s="28">
        <f t="shared" si="3"/>
        <v>1.38</v>
      </c>
    </row>
    <row r="49" spans="1:22">
      <c r="A49" s="96" t="s">
        <v>71</v>
      </c>
      <c r="B49" s="101" t="s">
        <v>62</v>
      </c>
      <c r="C49" s="96">
        <v>6</v>
      </c>
      <c r="D49" s="98">
        <v>44678.71947916667</v>
      </c>
      <c r="E49" s="98">
        <v>44678.719583333332</v>
      </c>
      <c r="F49" s="99">
        <v>48</v>
      </c>
      <c r="G49" s="102">
        <v>149523</v>
      </c>
      <c r="H49" s="102">
        <v>149973</v>
      </c>
      <c r="I49" s="7">
        <f t="shared" si="0"/>
        <v>9</v>
      </c>
      <c r="O49" s="34">
        <f t="shared" si="1"/>
        <v>8.9999995892867446</v>
      </c>
      <c r="P49" s="34">
        <f t="shared" si="2"/>
        <v>4.1071325540542603E-7</v>
      </c>
      <c r="Q49" s="28">
        <v>149531</v>
      </c>
      <c r="R49" s="28">
        <v>149610</v>
      </c>
      <c r="S49" s="28">
        <v>149671</v>
      </c>
      <c r="T49" s="28">
        <v>149846</v>
      </c>
      <c r="U49" s="28">
        <v>149896</v>
      </c>
      <c r="V49" s="28">
        <f t="shared" si="3"/>
        <v>1.22</v>
      </c>
    </row>
    <row r="50" spans="1:22">
      <c r="A50" s="96" t="s">
        <v>51</v>
      </c>
      <c r="B50" s="96" t="s">
        <v>72</v>
      </c>
      <c r="C50" s="96">
        <v>1</v>
      </c>
      <c r="D50" s="98">
        <v>44678.722025462965</v>
      </c>
      <c r="E50" s="98">
        <v>44678.722118055557</v>
      </c>
      <c r="F50" s="99">
        <v>49</v>
      </c>
      <c r="G50" s="28"/>
      <c r="H50" s="28"/>
      <c r="I50" s="7">
        <f t="shared" si="0"/>
        <v>0</v>
      </c>
    </row>
    <row r="51" spans="1:22">
      <c r="A51" s="96" t="s">
        <v>73</v>
      </c>
      <c r="B51" s="96" t="s">
        <v>74</v>
      </c>
      <c r="C51" s="96">
        <v>1</v>
      </c>
      <c r="D51" s="98">
        <v>44678.721574074072</v>
      </c>
      <c r="E51" s="98">
        <v>44678.721712962964</v>
      </c>
      <c r="F51" s="99">
        <v>50</v>
      </c>
      <c r="G51" s="28"/>
      <c r="H51" s="28"/>
      <c r="I51" s="7">
        <f t="shared" si="0"/>
        <v>0</v>
      </c>
    </row>
    <row r="52" spans="1:22">
      <c r="A52" s="96" t="s">
        <v>73</v>
      </c>
      <c r="B52" s="96" t="s">
        <v>75</v>
      </c>
      <c r="C52" s="96">
        <v>1</v>
      </c>
      <c r="D52" s="98">
        <v>44678.721238425926</v>
      </c>
      <c r="E52" s="98">
        <v>44678.721331018518</v>
      </c>
      <c r="F52" s="99">
        <v>51</v>
      </c>
      <c r="G52" s="28"/>
      <c r="H52" s="28"/>
      <c r="I52" s="7">
        <f t="shared" si="0"/>
        <v>0</v>
      </c>
    </row>
    <row r="53" spans="1:22">
      <c r="A53" s="106"/>
      <c r="B53" s="106"/>
      <c r="C53" s="106"/>
      <c r="D53" s="28"/>
      <c r="E53" s="28"/>
      <c r="F53" s="107">
        <v>52</v>
      </c>
      <c r="G53" s="28"/>
      <c r="H53" s="28"/>
      <c r="I53" s="7">
        <f t="shared" si="0"/>
        <v>0</v>
      </c>
    </row>
    <row r="54" spans="1:22">
      <c r="A54" s="106" t="s">
        <v>71</v>
      </c>
      <c r="B54" s="108" t="s">
        <v>113</v>
      </c>
      <c r="C54" s="106"/>
      <c r="D54" s="28"/>
      <c r="E54" s="28"/>
      <c r="F54" s="109">
        <v>53</v>
      </c>
      <c r="G54" s="109">
        <v>8050</v>
      </c>
      <c r="H54" s="109">
        <v>8100</v>
      </c>
      <c r="I54" s="7">
        <f t="shared" si="0"/>
        <v>1</v>
      </c>
    </row>
    <row r="55" spans="1:22">
      <c r="A55" s="106" t="s">
        <v>51</v>
      </c>
      <c r="B55" s="108" t="s">
        <v>113</v>
      </c>
      <c r="C55" s="106"/>
      <c r="D55" s="28"/>
      <c r="E55" s="28"/>
      <c r="F55" s="109">
        <v>54</v>
      </c>
      <c r="G55" s="109">
        <v>19700</v>
      </c>
      <c r="H55" s="109">
        <v>19750</v>
      </c>
      <c r="I55" s="7">
        <f t="shared" si="0"/>
        <v>1</v>
      </c>
    </row>
  </sheetData>
  <mergeCells count="8">
    <mergeCell ref="J23:L23"/>
    <mergeCell ref="J24:L24"/>
    <mergeCell ref="J25:L25"/>
    <mergeCell ref="K1:L1"/>
    <mergeCell ref="M1:N1"/>
    <mergeCell ref="K8:L8"/>
    <mergeCell ref="M8:N8"/>
    <mergeCell ref="J22:L22"/>
  </mergeCells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V55"/>
  <sheetViews>
    <sheetView workbookViewId="0">
      <selection activeCell="A32" sqref="A32:XFD32"/>
    </sheetView>
  </sheetViews>
  <sheetFormatPr defaultColWidth="14.453125" defaultRowHeight="15" customHeight="1"/>
  <cols>
    <col min="3" max="3" width="5.54296875" customWidth="1"/>
    <col min="4" max="5" width="15.81640625" hidden="1" customWidth="1"/>
    <col min="6" max="6" width="3.26953125" customWidth="1"/>
    <col min="7" max="7" width="6.7265625" customWidth="1"/>
    <col min="8" max="8" width="6.81640625" customWidth="1"/>
    <col min="9" max="9" width="10" customWidth="1"/>
    <col min="10" max="10" width="8.453125" customWidth="1"/>
    <col min="11" max="11" width="9.26953125" customWidth="1"/>
    <col min="12" max="12" width="8" customWidth="1"/>
    <col min="13" max="13" width="13" customWidth="1"/>
    <col min="14" max="14" width="5.81640625" customWidth="1"/>
    <col min="15" max="15" width="9.54296875" customWidth="1"/>
    <col min="16" max="16" width="5.08984375" customWidth="1"/>
    <col min="17" max="21" width="5.81640625" customWidth="1"/>
    <col min="22" max="22" width="5.453125" customWidth="1"/>
  </cols>
  <sheetData>
    <row r="1" spans="1:22">
      <c r="A1" s="110" t="s">
        <v>128</v>
      </c>
      <c r="B1" s="110" t="s">
        <v>129</v>
      </c>
      <c r="C1" s="110" t="s">
        <v>41</v>
      </c>
      <c r="D1" s="110" t="s">
        <v>42</v>
      </c>
      <c r="E1" s="110" t="s">
        <v>43</v>
      </c>
      <c r="F1" s="111" t="s">
        <v>44</v>
      </c>
      <c r="G1" s="24" t="s">
        <v>45</v>
      </c>
      <c r="H1" s="24" t="s">
        <v>46</v>
      </c>
      <c r="I1" s="24" t="s">
        <v>47</v>
      </c>
      <c r="J1" s="29" t="s">
        <v>48</v>
      </c>
      <c r="K1" s="153" t="s">
        <v>15</v>
      </c>
      <c r="L1" s="154"/>
      <c r="M1" s="153" t="s">
        <v>49</v>
      </c>
      <c r="N1" s="155"/>
      <c r="O1" s="24" t="s">
        <v>47</v>
      </c>
      <c r="P1" s="28" t="s">
        <v>50</v>
      </c>
      <c r="Q1" s="24" t="s">
        <v>77</v>
      </c>
      <c r="R1" s="24" t="s">
        <v>78</v>
      </c>
      <c r="S1" s="24" t="s">
        <v>79</v>
      </c>
      <c r="T1" s="24" t="s">
        <v>80</v>
      </c>
      <c r="U1" s="24" t="s">
        <v>81</v>
      </c>
      <c r="V1" s="28" t="s">
        <v>127</v>
      </c>
    </row>
    <row r="2" spans="1:22">
      <c r="A2" s="110" t="s">
        <v>71</v>
      </c>
      <c r="B2" s="110" t="s">
        <v>52</v>
      </c>
      <c r="C2" s="110">
        <v>1</v>
      </c>
      <c r="D2" s="112">
        <v>44682.490648148145</v>
      </c>
      <c r="E2" s="112">
        <v>44682.490787037037</v>
      </c>
      <c r="F2" s="111">
        <v>1</v>
      </c>
      <c r="G2" s="28">
        <v>845</v>
      </c>
      <c r="H2" s="28">
        <v>1445</v>
      </c>
      <c r="I2" s="24">
        <f t="shared" ref="I2:I49" si="0">(H2-G2)/50</f>
        <v>12</v>
      </c>
      <c r="J2" s="32"/>
      <c r="K2" s="24" t="s">
        <v>53</v>
      </c>
      <c r="L2" s="24" t="s">
        <v>54</v>
      </c>
      <c r="M2" s="24" t="s">
        <v>55</v>
      </c>
      <c r="N2" s="33" t="s">
        <v>56</v>
      </c>
      <c r="O2" s="34">
        <f t="shared" ref="O2:O49" si="1">(E2-D2)*86400</f>
        <v>12.000000290572643</v>
      </c>
      <c r="P2" s="34">
        <f t="shared" ref="P2:P49" si="2">I2-O2</f>
        <v>-2.905726432800293E-7</v>
      </c>
      <c r="V2" s="28">
        <f t="shared" ref="V2:V7" si="3">(S2-R2)/50</f>
        <v>0</v>
      </c>
    </row>
    <row r="3" spans="1:22">
      <c r="A3" s="110" t="s">
        <v>71</v>
      </c>
      <c r="B3" s="113" t="s">
        <v>57</v>
      </c>
      <c r="C3" s="110">
        <v>1</v>
      </c>
      <c r="D3" s="112">
        <v>44682.491180555553</v>
      </c>
      <c r="E3" s="112">
        <v>44682.491388888891</v>
      </c>
      <c r="F3" s="111">
        <v>2</v>
      </c>
      <c r="G3" s="88">
        <v>3145</v>
      </c>
      <c r="H3" s="88">
        <v>4045</v>
      </c>
      <c r="I3" s="24">
        <f t="shared" si="0"/>
        <v>18</v>
      </c>
      <c r="J3" s="32" t="s">
        <v>58</v>
      </c>
      <c r="K3" s="24">
        <v>1.1927399999999999</v>
      </c>
      <c r="L3" s="24">
        <v>1.26475</v>
      </c>
      <c r="M3" s="35">
        <v>905</v>
      </c>
      <c r="N3" s="114">
        <v>675</v>
      </c>
      <c r="O3" s="34">
        <f t="shared" si="1"/>
        <v>18.000000435858965</v>
      </c>
      <c r="P3" s="34">
        <f t="shared" si="2"/>
        <v>-4.3585896492004395E-7</v>
      </c>
      <c r="Q3" s="28">
        <v>3209</v>
      </c>
      <c r="R3" s="28">
        <v>3303</v>
      </c>
      <c r="S3" s="28">
        <v>3378</v>
      </c>
      <c r="T3" s="28">
        <v>3861</v>
      </c>
      <c r="U3" s="28">
        <v>3950</v>
      </c>
      <c r="V3" s="28">
        <f t="shared" si="3"/>
        <v>1.5</v>
      </c>
    </row>
    <row r="4" spans="1:22">
      <c r="A4" s="110" t="s">
        <v>71</v>
      </c>
      <c r="B4" s="113" t="s">
        <v>57</v>
      </c>
      <c r="C4" s="110">
        <v>2</v>
      </c>
      <c r="D4" s="112">
        <v>44682.492361111108</v>
      </c>
      <c r="E4" s="112">
        <v>44682.492511574077</v>
      </c>
      <c r="F4" s="111">
        <v>3</v>
      </c>
      <c r="G4" s="88">
        <v>8245</v>
      </c>
      <c r="H4" s="88">
        <v>8895</v>
      </c>
      <c r="I4" s="24">
        <f t="shared" si="0"/>
        <v>13</v>
      </c>
      <c r="J4" s="32" t="s">
        <v>59</v>
      </c>
      <c r="K4" s="24">
        <v>3.8823400000000001</v>
      </c>
      <c r="L4" s="24">
        <v>4.2905499999999996</v>
      </c>
      <c r="M4" s="35">
        <v>1039</v>
      </c>
      <c r="N4" s="114">
        <v>826</v>
      </c>
      <c r="O4" s="34">
        <f t="shared" si="1"/>
        <v>13.00000052433461</v>
      </c>
      <c r="P4" s="34">
        <f t="shared" si="2"/>
        <v>-5.243346095085144E-7</v>
      </c>
      <c r="Q4" s="28">
        <v>8290</v>
      </c>
      <c r="R4" s="28">
        <v>8365</v>
      </c>
      <c r="S4" s="28">
        <v>8439</v>
      </c>
      <c r="T4" s="28">
        <v>8638</v>
      </c>
      <c r="U4" s="28">
        <v>8759</v>
      </c>
      <c r="V4" s="28">
        <f t="shared" si="3"/>
        <v>1.48</v>
      </c>
    </row>
    <row r="5" spans="1:22">
      <c r="A5" s="110" t="s">
        <v>71</v>
      </c>
      <c r="B5" s="113" t="s">
        <v>57</v>
      </c>
      <c r="C5" s="110">
        <v>3</v>
      </c>
      <c r="D5" s="112">
        <v>44682.493391203701</v>
      </c>
      <c r="E5" s="112">
        <v>44682.493530092594</v>
      </c>
      <c r="F5" s="111">
        <v>4</v>
      </c>
      <c r="G5" s="88">
        <v>12695</v>
      </c>
      <c r="H5" s="88">
        <v>13295</v>
      </c>
      <c r="I5" s="24">
        <f t="shared" si="0"/>
        <v>12</v>
      </c>
      <c r="J5" s="32" t="s">
        <v>60</v>
      </c>
      <c r="K5" s="24">
        <v>6.1957199999999997</v>
      </c>
      <c r="L5" s="24">
        <v>6.5158800000000001</v>
      </c>
      <c r="M5" s="35">
        <v>1155</v>
      </c>
      <c r="N5" s="114">
        <v>937</v>
      </c>
      <c r="O5" s="34">
        <f t="shared" si="1"/>
        <v>12.000000290572643</v>
      </c>
      <c r="P5" s="34">
        <f t="shared" si="2"/>
        <v>-2.905726432800293E-7</v>
      </c>
      <c r="Q5" s="28">
        <v>12764</v>
      </c>
      <c r="R5" s="28">
        <v>12832</v>
      </c>
      <c r="S5" s="28">
        <v>12888</v>
      </c>
      <c r="T5" s="28">
        <v>13097</v>
      </c>
      <c r="U5" s="28">
        <v>13171</v>
      </c>
      <c r="V5" s="28">
        <f t="shared" si="3"/>
        <v>1.1200000000000001</v>
      </c>
    </row>
    <row r="6" spans="1:22">
      <c r="A6" s="110" t="s">
        <v>71</v>
      </c>
      <c r="B6" s="113" t="s">
        <v>57</v>
      </c>
      <c r="C6" s="110">
        <v>4</v>
      </c>
      <c r="D6" s="112">
        <v>44682.49428240741</v>
      </c>
      <c r="E6" s="112">
        <v>44682.494421296295</v>
      </c>
      <c r="F6" s="111">
        <v>5</v>
      </c>
      <c r="G6" s="88">
        <v>16545</v>
      </c>
      <c r="H6" s="88">
        <v>17145</v>
      </c>
      <c r="I6" s="24">
        <f t="shared" si="0"/>
        <v>12</v>
      </c>
      <c r="J6" s="39" t="s">
        <v>61</v>
      </c>
      <c r="K6" s="43">
        <v>11.8071</v>
      </c>
      <c r="L6" s="43">
        <v>9.8619000000000003</v>
      </c>
      <c r="M6" s="115">
        <v>1435</v>
      </c>
      <c r="N6" s="116">
        <v>1104</v>
      </c>
      <c r="O6" s="34">
        <f t="shared" si="1"/>
        <v>11.999999661929905</v>
      </c>
      <c r="P6" s="34">
        <f t="shared" si="2"/>
        <v>3.380700945854187E-7</v>
      </c>
      <c r="Q6" s="28">
        <v>16598</v>
      </c>
      <c r="R6" s="28">
        <v>16664</v>
      </c>
      <c r="S6" s="28">
        <v>16732</v>
      </c>
      <c r="T6" s="28">
        <v>16936</v>
      </c>
      <c r="U6" s="28">
        <v>17004</v>
      </c>
      <c r="V6" s="28">
        <f t="shared" si="3"/>
        <v>1.36</v>
      </c>
    </row>
    <row r="7" spans="1:22">
      <c r="A7" s="110" t="s">
        <v>71</v>
      </c>
      <c r="B7" s="113" t="s">
        <v>57</v>
      </c>
      <c r="C7" s="110">
        <v>5</v>
      </c>
      <c r="D7" s="112">
        <v>44682.495092592595</v>
      </c>
      <c r="E7" s="112">
        <v>44682.495219907411</v>
      </c>
      <c r="F7" s="111">
        <v>6</v>
      </c>
      <c r="G7" s="88">
        <v>20045</v>
      </c>
      <c r="H7" s="88">
        <v>20595</v>
      </c>
      <c r="I7" s="24">
        <f t="shared" si="0"/>
        <v>11</v>
      </c>
      <c r="J7" s="24"/>
      <c r="K7" s="24"/>
      <c r="L7" s="24"/>
      <c r="M7" s="24"/>
      <c r="N7" s="24"/>
      <c r="O7" s="34">
        <f t="shared" si="1"/>
        <v>11.000000056810677</v>
      </c>
      <c r="P7" s="34">
        <f t="shared" si="2"/>
        <v>-5.6810677051544189E-8</v>
      </c>
      <c r="Q7" s="28">
        <v>20076</v>
      </c>
      <c r="R7" s="28">
        <v>20139</v>
      </c>
      <c r="S7" s="28">
        <v>20205</v>
      </c>
      <c r="T7" s="28">
        <v>20409</v>
      </c>
      <c r="U7" s="28">
        <v>20474</v>
      </c>
      <c r="V7" s="28">
        <f t="shared" si="3"/>
        <v>1.32</v>
      </c>
    </row>
    <row r="8" spans="1:22">
      <c r="A8" s="110" t="s">
        <v>71</v>
      </c>
      <c r="B8" s="113" t="s">
        <v>69</v>
      </c>
      <c r="C8" s="110">
        <v>1</v>
      </c>
      <c r="D8" s="112">
        <v>44682.498576388891</v>
      </c>
      <c r="E8" s="112">
        <v>44682.498715277776</v>
      </c>
      <c r="F8" s="111">
        <v>7</v>
      </c>
      <c r="G8" s="88">
        <v>35095</v>
      </c>
      <c r="H8" s="88">
        <v>35695</v>
      </c>
      <c r="I8" s="24">
        <f t="shared" si="0"/>
        <v>12</v>
      </c>
      <c r="J8" s="29" t="s">
        <v>63</v>
      </c>
      <c r="K8" s="153" t="s">
        <v>53</v>
      </c>
      <c r="L8" s="154"/>
      <c r="M8" s="153" t="s">
        <v>54</v>
      </c>
      <c r="N8" s="155"/>
      <c r="O8" s="34">
        <f t="shared" si="1"/>
        <v>11.999999661929905</v>
      </c>
      <c r="P8" s="34">
        <f t="shared" si="2"/>
        <v>3.380700945854187E-7</v>
      </c>
      <c r="Q8" s="28">
        <v>35099</v>
      </c>
      <c r="R8" s="28">
        <v>35128</v>
      </c>
      <c r="S8" s="28">
        <v>35344</v>
      </c>
      <c r="T8" s="28">
        <v>35545</v>
      </c>
      <c r="U8" s="28">
        <v>35632</v>
      </c>
    </row>
    <row r="9" spans="1:22">
      <c r="A9" s="110" t="s">
        <v>71</v>
      </c>
      <c r="B9" s="113" t="s">
        <v>69</v>
      </c>
      <c r="C9" s="110">
        <v>2</v>
      </c>
      <c r="D9" s="112">
        <v>44682.500011574077</v>
      </c>
      <c r="E9" s="112">
        <v>44682.500138888892</v>
      </c>
      <c r="F9" s="111">
        <v>8</v>
      </c>
      <c r="G9" s="88">
        <v>41295</v>
      </c>
      <c r="H9" s="88">
        <v>41845</v>
      </c>
      <c r="I9" s="24">
        <f t="shared" si="0"/>
        <v>11</v>
      </c>
      <c r="J9" s="32" t="s">
        <v>50</v>
      </c>
      <c r="K9" s="24" t="s">
        <v>15</v>
      </c>
      <c r="L9" s="24" t="s">
        <v>64</v>
      </c>
      <c r="M9" s="24" t="s">
        <v>15</v>
      </c>
      <c r="N9" s="33" t="s">
        <v>64</v>
      </c>
      <c r="O9" s="34">
        <f t="shared" si="1"/>
        <v>11.000000056810677</v>
      </c>
      <c r="P9" s="34">
        <f t="shared" si="2"/>
        <v>-5.6810677051544189E-8</v>
      </c>
      <c r="Q9" s="28">
        <v>41297</v>
      </c>
      <c r="R9" s="28">
        <v>41307</v>
      </c>
      <c r="S9" s="28">
        <v>41526</v>
      </c>
      <c r="T9" s="28">
        <v>41727</v>
      </c>
      <c r="U9" s="28">
        <v>41823</v>
      </c>
    </row>
    <row r="10" spans="1:22">
      <c r="A10" s="110" t="s">
        <v>71</v>
      </c>
      <c r="B10" s="113" t="s">
        <v>69</v>
      </c>
      <c r="C10" s="110">
        <v>3</v>
      </c>
      <c r="D10" s="112">
        <v>44682.501435185186</v>
      </c>
      <c r="E10" s="112">
        <v>44682.501562500001</v>
      </c>
      <c r="F10" s="111">
        <v>9</v>
      </c>
      <c r="G10" s="88">
        <v>47445</v>
      </c>
      <c r="H10" s="88">
        <v>47995</v>
      </c>
      <c r="I10" s="24">
        <f t="shared" si="0"/>
        <v>11</v>
      </c>
      <c r="J10" s="32"/>
      <c r="K10" s="24" t="s">
        <v>65</v>
      </c>
      <c r="L10" s="24" t="s">
        <v>65</v>
      </c>
      <c r="M10" s="24" t="s">
        <v>65</v>
      </c>
      <c r="N10" s="33" t="s">
        <v>65</v>
      </c>
      <c r="O10" s="34">
        <f t="shared" si="1"/>
        <v>11.000000056810677</v>
      </c>
      <c r="P10" s="34">
        <f t="shared" si="2"/>
        <v>-5.6810677051544189E-8</v>
      </c>
      <c r="Q10" s="28">
        <v>47447</v>
      </c>
      <c r="R10" s="28">
        <v>47470</v>
      </c>
      <c r="S10" s="28">
        <v>47655</v>
      </c>
      <c r="T10" s="28">
        <v>47883</v>
      </c>
      <c r="U10" s="28">
        <v>47967</v>
      </c>
    </row>
    <row r="11" spans="1:22">
      <c r="A11" s="110" t="s">
        <v>71</v>
      </c>
      <c r="B11" s="113" t="s">
        <v>69</v>
      </c>
      <c r="C11" s="110">
        <v>4</v>
      </c>
      <c r="D11" s="112">
        <v>44682.503287037034</v>
      </c>
      <c r="E11" s="112">
        <v>44682.50341435185</v>
      </c>
      <c r="F11" s="111">
        <v>10</v>
      </c>
      <c r="G11" s="88">
        <v>55445</v>
      </c>
      <c r="H11" s="88">
        <v>55995</v>
      </c>
      <c r="I11" s="24">
        <f t="shared" si="0"/>
        <v>11</v>
      </c>
      <c r="J11" s="32" t="s">
        <v>66</v>
      </c>
      <c r="K11" s="24">
        <f>K4-K3</f>
        <v>2.6896000000000004</v>
      </c>
      <c r="L11" s="24">
        <f>(M4-M3)*0.02</f>
        <v>2.68</v>
      </c>
      <c r="M11" s="24">
        <f>L4-L3</f>
        <v>3.0257999999999994</v>
      </c>
      <c r="N11" s="33">
        <f>(N4-N3)*0.02</f>
        <v>3.02</v>
      </c>
      <c r="O11" s="34">
        <f t="shared" si="1"/>
        <v>11.000000056810677</v>
      </c>
      <c r="P11" s="34">
        <f t="shared" si="2"/>
        <v>-5.6810677051544189E-8</v>
      </c>
      <c r="Q11" s="28">
        <v>55478</v>
      </c>
      <c r="R11" s="28">
        <v>55494</v>
      </c>
      <c r="S11" s="28">
        <v>55626</v>
      </c>
      <c r="T11" s="28">
        <v>55836</v>
      </c>
      <c r="U11" s="28">
        <v>55917</v>
      </c>
    </row>
    <row r="12" spans="1:22">
      <c r="A12" s="110" t="s">
        <v>71</v>
      </c>
      <c r="B12" s="113" t="s">
        <v>69</v>
      </c>
      <c r="C12" s="110">
        <v>5</v>
      </c>
      <c r="D12" s="112">
        <v>44682.505046296297</v>
      </c>
      <c r="E12" s="112">
        <v>44682.505173611113</v>
      </c>
      <c r="F12" s="111">
        <v>11</v>
      </c>
      <c r="G12" s="88">
        <v>63045</v>
      </c>
      <c r="H12" s="88">
        <v>63595</v>
      </c>
      <c r="I12" s="24">
        <f t="shared" si="0"/>
        <v>11</v>
      </c>
      <c r="J12" s="32" t="s">
        <v>67</v>
      </c>
      <c r="K12" s="24">
        <f>K5-K3</f>
        <v>5.00298</v>
      </c>
      <c r="L12" s="24">
        <f>(M5-M3)*0.02</f>
        <v>5</v>
      </c>
      <c r="M12" s="24">
        <f>L5-L3</f>
        <v>5.2511299999999999</v>
      </c>
      <c r="N12" s="33">
        <f>(N5-N3)*0.02</f>
        <v>5.24</v>
      </c>
      <c r="O12" s="34">
        <f t="shared" si="1"/>
        <v>11.000000056810677</v>
      </c>
      <c r="P12" s="34">
        <f t="shared" si="2"/>
        <v>-5.6810677051544189E-8</v>
      </c>
      <c r="Q12" s="28">
        <v>63084</v>
      </c>
      <c r="R12" s="28">
        <v>63104</v>
      </c>
      <c r="S12" s="28">
        <v>63281</v>
      </c>
      <c r="T12" s="28">
        <v>63462</v>
      </c>
      <c r="U12" s="28">
        <v>63531</v>
      </c>
    </row>
    <row r="13" spans="1:22">
      <c r="A13" s="110" t="s">
        <v>71</v>
      </c>
      <c r="B13" s="113" t="s">
        <v>69</v>
      </c>
      <c r="C13" s="110">
        <v>6</v>
      </c>
      <c r="D13" s="112">
        <v>44682.506655092591</v>
      </c>
      <c r="E13" s="112">
        <v>44682.50677083333</v>
      </c>
      <c r="F13" s="111">
        <v>12</v>
      </c>
      <c r="G13" s="88">
        <v>69995</v>
      </c>
      <c r="H13" s="88">
        <v>70495</v>
      </c>
      <c r="I13" s="24">
        <f t="shared" si="0"/>
        <v>10</v>
      </c>
      <c r="J13" s="39" t="s">
        <v>68</v>
      </c>
      <c r="K13" s="43">
        <f>K6-K3</f>
        <v>10.61436</v>
      </c>
      <c r="L13" s="43">
        <f>(M6-M3)*0.02</f>
        <v>10.6</v>
      </c>
      <c r="M13" s="43">
        <f>L6-L3</f>
        <v>8.597150000000001</v>
      </c>
      <c r="N13" s="44">
        <f>(N6-N3)*0.02</f>
        <v>8.58</v>
      </c>
      <c r="O13" s="34">
        <f t="shared" si="1"/>
        <v>9.9999998230487108</v>
      </c>
      <c r="P13" s="34">
        <f t="shared" si="2"/>
        <v>1.7695128917694092E-7</v>
      </c>
      <c r="Q13" s="28">
        <v>70002</v>
      </c>
      <c r="R13" s="28">
        <v>70047</v>
      </c>
      <c r="S13" s="28">
        <v>70198</v>
      </c>
      <c r="T13" s="28">
        <v>70371</v>
      </c>
      <c r="U13" s="28">
        <v>70448</v>
      </c>
    </row>
    <row r="14" spans="1:22">
      <c r="A14" s="110" t="s">
        <v>71</v>
      </c>
      <c r="B14" s="113" t="s">
        <v>70</v>
      </c>
      <c r="C14" s="110">
        <v>1</v>
      </c>
      <c r="D14" s="112">
        <v>44682.509085648147</v>
      </c>
      <c r="E14" s="112">
        <v>44682.509375000001</v>
      </c>
      <c r="F14" s="111">
        <v>13</v>
      </c>
      <c r="G14" s="88">
        <v>80495</v>
      </c>
      <c r="H14" s="88">
        <v>81745</v>
      </c>
      <c r="I14" s="24">
        <f t="shared" si="0"/>
        <v>25</v>
      </c>
      <c r="J14" s="28"/>
      <c r="K14" s="28"/>
      <c r="L14" s="28"/>
      <c r="M14" s="28"/>
      <c r="N14" s="28"/>
      <c r="O14" s="34">
        <f t="shared" si="1"/>
        <v>25.000000186264515</v>
      </c>
      <c r="P14" s="34">
        <f t="shared" si="2"/>
        <v>-1.862645149230957E-7</v>
      </c>
      <c r="Q14" s="28">
        <v>80498</v>
      </c>
      <c r="R14" s="28">
        <v>80517</v>
      </c>
      <c r="S14" s="28">
        <v>81106</v>
      </c>
      <c r="T14" s="28">
        <v>81659</v>
      </c>
      <c r="U14" s="28">
        <v>81737</v>
      </c>
    </row>
    <row r="15" spans="1:22">
      <c r="A15" s="110" t="s">
        <v>71</v>
      </c>
      <c r="B15" s="113" t="s">
        <v>70</v>
      </c>
      <c r="C15" s="110">
        <v>2</v>
      </c>
      <c r="D15" s="112">
        <v>44682.511828703704</v>
      </c>
      <c r="E15" s="112">
        <v>44682.512118055558</v>
      </c>
      <c r="F15" s="111">
        <v>14</v>
      </c>
      <c r="G15" s="88">
        <v>92345</v>
      </c>
      <c r="H15" s="88">
        <v>93595</v>
      </c>
      <c r="I15" s="24">
        <f t="shared" si="0"/>
        <v>25</v>
      </c>
      <c r="J15" s="57" t="s">
        <v>82</v>
      </c>
      <c r="K15" s="58"/>
      <c r="L15" s="58" t="s">
        <v>83</v>
      </c>
      <c r="M15" s="58"/>
      <c r="N15" s="59"/>
      <c r="O15" s="34">
        <f t="shared" si="1"/>
        <v>25.000000186264515</v>
      </c>
      <c r="P15" s="34">
        <f t="shared" si="2"/>
        <v>-1.862645149230957E-7</v>
      </c>
      <c r="Q15" s="28">
        <v>92354</v>
      </c>
      <c r="R15" s="28">
        <v>92414</v>
      </c>
      <c r="S15" s="28">
        <v>92948</v>
      </c>
      <c r="T15" s="28">
        <v>93445</v>
      </c>
      <c r="U15" s="28">
        <v>93571</v>
      </c>
    </row>
    <row r="16" spans="1:22">
      <c r="A16" s="110" t="s">
        <v>71</v>
      </c>
      <c r="B16" s="113" t="s">
        <v>70</v>
      </c>
      <c r="C16" s="110">
        <v>3</v>
      </c>
      <c r="D16" s="112">
        <v>44682.513784722221</v>
      </c>
      <c r="E16" s="112">
        <v>44682.513958333337</v>
      </c>
      <c r="F16" s="111">
        <v>15</v>
      </c>
      <c r="G16" s="88">
        <v>100795</v>
      </c>
      <c r="H16" s="88">
        <v>101545</v>
      </c>
      <c r="I16" s="24">
        <f t="shared" si="0"/>
        <v>15</v>
      </c>
      <c r="J16" s="60"/>
      <c r="K16" s="28" t="s">
        <v>84</v>
      </c>
      <c r="L16" s="28" t="s">
        <v>85</v>
      </c>
      <c r="M16" s="28" t="s">
        <v>86</v>
      </c>
      <c r="N16" s="61" t="s">
        <v>87</v>
      </c>
      <c r="O16" s="34">
        <f t="shared" si="1"/>
        <v>15.000000363215804</v>
      </c>
      <c r="P16" s="34">
        <f t="shared" si="2"/>
        <v>-3.6321580410003662E-7</v>
      </c>
      <c r="Q16" s="28">
        <v>100809</v>
      </c>
      <c r="R16" s="28">
        <v>100831</v>
      </c>
      <c r="S16" s="28">
        <v>101107</v>
      </c>
      <c r="T16" s="28">
        <v>101415</v>
      </c>
      <c r="U16" s="28">
        <v>101509</v>
      </c>
    </row>
    <row r="17" spans="1:21">
      <c r="A17" s="110" t="s">
        <v>71</v>
      </c>
      <c r="B17" s="113" t="s">
        <v>70</v>
      </c>
      <c r="C17" s="110">
        <v>4</v>
      </c>
      <c r="D17" s="112">
        <v>44682.515486111108</v>
      </c>
      <c r="E17" s="112">
        <v>44682.515682870369</v>
      </c>
      <c r="F17" s="111">
        <v>16</v>
      </c>
      <c r="G17" s="88">
        <v>108145</v>
      </c>
      <c r="H17" s="88">
        <v>108995</v>
      </c>
      <c r="I17" s="24">
        <f t="shared" si="0"/>
        <v>17</v>
      </c>
      <c r="J17" s="60" t="s">
        <v>88</v>
      </c>
      <c r="K17" s="28">
        <v>2</v>
      </c>
      <c r="L17" s="28">
        <v>6</v>
      </c>
      <c r="M17" s="28">
        <v>26</v>
      </c>
      <c r="N17" s="61">
        <v>30</v>
      </c>
      <c r="O17" s="34">
        <f t="shared" si="1"/>
        <v>17.000000202096999</v>
      </c>
      <c r="P17" s="34">
        <f t="shared" si="2"/>
        <v>-2.0209699869155884E-7</v>
      </c>
      <c r="Q17" s="28">
        <v>108147</v>
      </c>
      <c r="R17" s="28">
        <v>108174</v>
      </c>
      <c r="S17" s="28">
        <v>108513</v>
      </c>
      <c r="T17" s="28">
        <v>108903</v>
      </c>
      <c r="U17" s="28">
        <v>108994</v>
      </c>
    </row>
    <row r="18" spans="1:21">
      <c r="A18" s="110" t="s">
        <v>71</v>
      </c>
      <c r="B18" s="113" t="s">
        <v>70</v>
      </c>
      <c r="C18" s="110">
        <v>5</v>
      </c>
      <c r="D18" s="112">
        <v>44682.517372685186</v>
      </c>
      <c r="E18" s="112">
        <v>44682.51761574074</v>
      </c>
      <c r="F18" s="111">
        <v>17</v>
      </c>
      <c r="G18" s="88">
        <v>116295</v>
      </c>
      <c r="H18" s="88">
        <v>117345</v>
      </c>
      <c r="I18" s="24">
        <f t="shared" si="0"/>
        <v>21</v>
      </c>
      <c r="J18" s="60" t="s">
        <v>89</v>
      </c>
      <c r="K18" s="28">
        <v>7</v>
      </c>
      <c r="L18" s="28">
        <v>12</v>
      </c>
      <c r="M18" s="28">
        <v>31</v>
      </c>
      <c r="N18" s="61">
        <v>36</v>
      </c>
      <c r="O18" s="34">
        <f t="shared" si="1"/>
        <v>20.999999879859388</v>
      </c>
      <c r="P18" s="34">
        <f t="shared" si="2"/>
        <v>1.2014061212539673E-7</v>
      </c>
      <c r="Q18" s="28">
        <v>116299</v>
      </c>
      <c r="R18" s="28">
        <v>116359</v>
      </c>
      <c r="S18" s="28">
        <v>116834</v>
      </c>
      <c r="T18" s="28">
        <v>117299</v>
      </c>
      <c r="U18" s="28">
        <v>117337</v>
      </c>
    </row>
    <row r="19" spans="1:21">
      <c r="A19" s="110" t="s">
        <v>71</v>
      </c>
      <c r="B19" s="113" t="s">
        <v>70</v>
      </c>
      <c r="C19" s="110">
        <v>6</v>
      </c>
      <c r="D19" s="112">
        <v>44682.519236111111</v>
      </c>
      <c r="E19" s="112">
        <v>44682.519479166665</v>
      </c>
      <c r="F19" s="111">
        <v>18</v>
      </c>
      <c r="G19" s="88">
        <v>124345</v>
      </c>
      <c r="H19" s="88">
        <v>125395</v>
      </c>
      <c r="I19" s="24">
        <f t="shared" si="0"/>
        <v>21</v>
      </c>
      <c r="J19" s="60" t="s">
        <v>90</v>
      </c>
      <c r="K19" s="28">
        <v>19</v>
      </c>
      <c r="L19" s="28">
        <v>24</v>
      </c>
      <c r="M19" s="28">
        <v>43</v>
      </c>
      <c r="N19" s="61">
        <v>48</v>
      </c>
      <c r="O19" s="34">
        <f t="shared" si="1"/>
        <v>20.999999879859388</v>
      </c>
      <c r="P19" s="34">
        <f t="shared" si="2"/>
        <v>1.2014061212539673E-7</v>
      </c>
      <c r="Q19" s="28">
        <v>124352</v>
      </c>
      <c r="R19" s="28">
        <v>124388</v>
      </c>
      <c r="S19" s="28">
        <v>124796</v>
      </c>
      <c r="T19" s="28">
        <v>125292</v>
      </c>
      <c r="U19" s="28">
        <v>125386</v>
      </c>
    </row>
    <row r="20" spans="1:21">
      <c r="A20" s="110" t="s">
        <v>71</v>
      </c>
      <c r="B20" s="113" t="s">
        <v>62</v>
      </c>
      <c r="C20" s="110">
        <v>1</v>
      </c>
      <c r="D20" s="112">
        <v>44682.52140046296</v>
      </c>
      <c r="E20" s="112">
        <v>44682.521516203706</v>
      </c>
      <c r="F20" s="111">
        <v>19</v>
      </c>
      <c r="G20" s="88">
        <v>133695</v>
      </c>
      <c r="H20" s="88">
        <v>134195</v>
      </c>
      <c r="I20" s="24">
        <f t="shared" si="0"/>
        <v>10</v>
      </c>
      <c r="J20" s="62" t="s">
        <v>91</v>
      </c>
      <c r="K20" s="63">
        <v>13</v>
      </c>
      <c r="L20" s="63">
        <v>18</v>
      </c>
      <c r="M20" s="63">
        <v>37</v>
      </c>
      <c r="N20" s="64">
        <v>42</v>
      </c>
      <c r="O20" s="34">
        <f t="shared" si="1"/>
        <v>10.000000451691449</v>
      </c>
      <c r="P20" s="34">
        <f t="shared" si="2"/>
        <v>-4.5169144868850708E-7</v>
      </c>
      <c r="Q20" s="28">
        <v>133709</v>
      </c>
      <c r="R20" s="28">
        <v>133743</v>
      </c>
      <c r="S20" s="28">
        <v>133830</v>
      </c>
      <c r="T20" s="28">
        <v>134031</v>
      </c>
      <c r="U20" s="28">
        <v>134102</v>
      </c>
    </row>
    <row r="21" spans="1:21">
      <c r="A21" s="110" t="s">
        <v>71</v>
      </c>
      <c r="B21" s="113" t="s">
        <v>62</v>
      </c>
      <c r="C21" s="110">
        <v>2</v>
      </c>
      <c r="D21" s="112">
        <v>44682.523217592592</v>
      </c>
      <c r="E21" s="112">
        <v>44682.523344907408</v>
      </c>
      <c r="F21" s="111">
        <v>20</v>
      </c>
      <c r="G21" s="88">
        <v>141545</v>
      </c>
      <c r="H21" s="88">
        <v>142095</v>
      </c>
      <c r="I21" s="24">
        <f t="shared" si="0"/>
        <v>11</v>
      </c>
      <c r="J21" s="28"/>
      <c r="K21" s="28"/>
      <c r="L21" s="28"/>
      <c r="M21" s="28"/>
      <c r="N21" s="28"/>
      <c r="O21" s="34">
        <f t="shared" si="1"/>
        <v>11.000000056810677</v>
      </c>
      <c r="P21" s="34">
        <f t="shared" si="2"/>
        <v>-5.6810677051544189E-8</v>
      </c>
      <c r="Q21" s="28">
        <v>141563</v>
      </c>
      <c r="R21" s="28">
        <v>141625</v>
      </c>
      <c r="S21" s="28">
        <v>141699</v>
      </c>
      <c r="T21" s="28">
        <v>141922</v>
      </c>
      <c r="U21" s="28">
        <v>142002</v>
      </c>
    </row>
    <row r="22" spans="1:21">
      <c r="A22" s="110" t="s">
        <v>71</v>
      </c>
      <c r="B22" s="113" t="s">
        <v>62</v>
      </c>
      <c r="C22" s="110">
        <v>3</v>
      </c>
      <c r="D22" s="112">
        <v>44682.524930555555</v>
      </c>
      <c r="E22" s="112">
        <v>44682.525046296294</v>
      </c>
      <c r="F22" s="111">
        <v>21</v>
      </c>
      <c r="G22" s="88">
        <v>148945</v>
      </c>
      <c r="H22" s="88">
        <v>149445</v>
      </c>
      <c r="I22" s="24">
        <f t="shared" si="0"/>
        <v>10</v>
      </c>
      <c r="J22" s="57" t="s">
        <v>92</v>
      </c>
      <c r="K22" s="58"/>
      <c r="L22" s="58"/>
      <c r="M22" s="58"/>
      <c r="N22" s="59">
        <f>'Experiment Design'!$D$10</f>
        <v>602.79999999999995</v>
      </c>
      <c r="O22" s="34">
        <f t="shared" si="1"/>
        <v>9.9999998230487108</v>
      </c>
      <c r="P22" s="34">
        <f t="shared" si="2"/>
        <v>1.7695128917694092E-7</v>
      </c>
      <c r="Q22" s="28">
        <v>148954</v>
      </c>
      <c r="R22" s="28">
        <v>149011</v>
      </c>
      <c r="S22" s="28">
        <v>149094</v>
      </c>
      <c r="T22" s="28">
        <v>149285</v>
      </c>
      <c r="U22" s="28">
        <v>149346</v>
      </c>
    </row>
    <row r="23" spans="1:21">
      <c r="A23" s="110" t="s">
        <v>71</v>
      </c>
      <c r="B23" s="113" t="s">
        <v>62</v>
      </c>
      <c r="C23" s="110">
        <v>4</v>
      </c>
      <c r="D23" s="112">
        <v>44682.526469907411</v>
      </c>
      <c r="E23" s="112">
        <v>44682.526597222219</v>
      </c>
      <c r="F23" s="111">
        <v>22</v>
      </c>
      <c r="G23" s="88">
        <v>155595</v>
      </c>
      <c r="H23" s="88">
        <v>156145</v>
      </c>
      <c r="I23" s="24">
        <f t="shared" si="0"/>
        <v>11</v>
      </c>
      <c r="J23" s="60" t="s">
        <v>93</v>
      </c>
      <c r="K23" s="28"/>
      <c r="L23" s="28"/>
      <c r="M23" s="28"/>
      <c r="N23" s="61">
        <f>N22+N25</f>
        <v>637.29999999999995</v>
      </c>
      <c r="O23" s="34">
        <f t="shared" si="1"/>
        <v>10.999999428167939</v>
      </c>
      <c r="P23" s="34">
        <f t="shared" si="2"/>
        <v>5.7183206081390381E-7</v>
      </c>
      <c r="Q23" s="28">
        <v>155599</v>
      </c>
      <c r="R23" s="28">
        <v>155631</v>
      </c>
      <c r="S23" s="28">
        <v>155754</v>
      </c>
      <c r="T23" s="28">
        <v>156001</v>
      </c>
      <c r="U23" s="28">
        <v>156071</v>
      </c>
    </row>
    <row r="24" spans="1:21">
      <c r="A24" s="110" t="s">
        <v>71</v>
      </c>
      <c r="B24" s="113" t="s">
        <v>62</v>
      </c>
      <c r="C24" s="110">
        <v>5</v>
      </c>
      <c r="D24" s="112">
        <v>44682.528113425928</v>
      </c>
      <c r="E24" s="112">
        <v>44682.528229166666</v>
      </c>
      <c r="F24" s="111">
        <v>23</v>
      </c>
      <c r="G24" s="88">
        <v>162695</v>
      </c>
      <c r="H24" s="88">
        <v>163195</v>
      </c>
      <c r="I24" s="24">
        <f t="shared" si="0"/>
        <v>10</v>
      </c>
      <c r="J24" s="60" t="s">
        <v>94</v>
      </c>
      <c r="K24" s="28"/>
      <c r="L24" s="28"/>
      <c r="M24" s="28"/>
      <c r="N24" s="61">
        <v>58</v>
      </c>
      <c r="O24" s="34">
        <f t="shared" si="1"/>
        <v>9.9999998230487108</v>
      </c>
      <c r="P24" s="34">
        <f t="shared" si="2"/>
        <v>1.7695128917694092E-7</v>
      </c>
      <c r="Q24" s="28">
        <v>162702</v>
      </c>
      <c r="R24" s="28">
        <v>162758</v>
      </c>
      <c r="S24" s="28">
        <v>162852</v>
      </c>
      <c r="T24" s="28">
        <v>163079</v>
      </c>
      <c r="U24" s="28">
        <v>163147</v>
      </c>
    </row>
    <row r="25" spans="1:21">
      <c r="A25" s="110" t="s">
        <v>71</v>
      </c>
      <c r="B25" s="113" t="s">
        <v>62</v>
      </c>
      <c r="C25" s="110">
        <v>6</v>
      </c>
      <c r="D25" s="112">
        <v>44682.529675925929</v>
      </c>
      <c r="E25" s="112">
        <v>44682.529780092591</v>
      </c>
      <c r="F25" s="111">
        <v>24</v>
      </c>
      <c r="G25" s="88">
        <v>169445</v>
      </c>
      <c r="H25" s="88">
        <v>169895</v>
      </c>
      <c r="I25" s="24">
        <f t="shared" si="0"/>
        <v>9</v>
      </c>
      <c r="J25" s="62" t="s">
        <v>96</v>
      </c>
      <c r="K25" s="63"/>
      <c r="L25" s="63"/>
      <c r="M25" s="63"/>
      <c r="N25" s="64">
        <v>34.5</v>
      </c>
      <c r="O25" s="34">
        <f t="shared" si="1"/>
        <v>8.9999995892867446</v>
      </c>
      <c r="P25" s="34">
        <f t="shared" si="2"/>
        <v>4.1071325540542603E-7</v>
      </c>
      <c r="Q25" s="28">
        <v>169451</v>
      </c>
      <c r="R25" s="28">
        <v>169542</v>
      </c>
      <c r="S25" s="28">
        <v>169590</v>
      </c>
      <c r="T25" s="28">
        <v>169784</v>
      </c>
      <c r="U25" s="28">
        <v>169839</v>
      </c>
    </row>
    <row r="26" spans="1:21">
      <c r="A26" s="110" t="s">
        <v>51</v>
      </c>
      <c r="B26" s="110" t="s">
        <v>52</v>
      </c>
      <c r="C26" s="110">
        <v>1</v>
      </c>
      <c r="D26" s="112">
        <v>44682.580648148149</v>
      </c>
      <c r="E26" s="112">
        <v>44682.580775462964</v>
      </c>
      <c r="F26" s="111">
        <v>25</v>
      </c>
      <c r="G26" s="28">
        <v>612</v>
      </c>
      <c r="H26" s="28">
        <v>1162</v>
      </c>
      <c r="I26" s="24">
        <f t="shared" si="0"/>
        <v>11</v>
      </c>
      <c r="J26" s="60"/>
      <c r="K26" s="28"/>
      <c r="L26" s="28"/>
      <c r="M26" s="65"/>
      <c r="N26" s="61"/>
      <c r="O26" s="34">
        <f t="shared" si="1"/>
        <v>11.000000056810677</v>
      </c>
      <c r="P26" s="34">
        <f t="shared" si="2"/>
        <v>-5.6810677051544189E-8</v>
      </c>
    </row>
    <row r="27" spans="1:21">
      <c r="A27" s="110" t="s">
        <v>51</v>
      </c>
      <c r="B27" s="113" t="s">
        <v>57</v>
      </c>
      <c r="C27" s="110">
        <v>1</v>
      </c>
      <c r="D27" s="112">
        <v>44682.581099537034</v>
      </c>
      <c r="E27" s="112">
        <v>44682.581226851849</v>
      </c>
      <c r="F27" s="111">
        <v>26</v>
      </c>
      <c r="G27" s="88">
        <v>2562</v>
      </c>
      <c r="H27" s="88">
        <v>3112</v>
      </c>
      <c r="I27" s="24">
        <f t="shared" si="0"/>
        <v>11</v>
      </c>
      <c r="J27" s="60" t="s">
        <v>97</v>
      </c>
      <c r="K27" s="28"/>
      <c r="L27" s="28"/>
      <c r="M27" s="28" t="s">
        <v>98</v>
      </c>
      <c r="N27" s="33" t="s">
        <v>99</v>
      </c>
      <c r="O27" s="34">
        <f t="shared" si="1"/>
        <v>11.000000056810677</v>
      </c>
      <c r="P27" s="34">
        <f t="shared" si="2"/>
        <v>-5.6810677051544189E-8</v>
      </c>
      <c r="Q27" s="28">
        <v>2617</v>
      </c>
      <c r="R27" s="28">
        <v>2695</v>
      </c>
      <c r="S27" s="28">
        <v>2758</v>
      </c>
      <c r="T27" s="28">
        <v>2967</v>
      </c>
      <c r="U27" s="28">
        <v>3029</v>
      </c>
    </row>
    <row r="28" spans="1:21">
      <c r="A28" s="110" t="s">
        <v>51</v>
      </c>
      <c r="B28" s="113" t="s">
        <v>57</v>
      </c>
      <c r="C28" s="110">
        <v>2</v>
      </c>
      <c r="D28" s="112">
        <v>44682.582002314812</v>
      </c>
      <c r="E28" s="112">
        <v>44682.582129629627</v>
      </c>
      <c r="F28" s="111">
        <v>27</v>
      </c>
      <c r="G28" s="88">
        <v>6462</v>
      </c>
      <c r="H28" s="88">
        <v>7012</v>
      </c>
      <c r="I28" s="24">
        <f t="shared" si="0"/>
        <v>11</v>
      </c>
      <c r="J28" s="60" t="s">
        <v>100</v>
      </c>
      <c r="K28" s="28"/>
      <c r="L28" s="28"/>
      <c r="M28" s="28">
        <v>0.65</v>
      </c>
      <c r="N28" s="66">
        <f>M28*N22/100</f>
        <v>3.9182000000000001</v>
      </c>
      <c r="O28" s="34">
        <f t="shared" si="1"/>
        <v>11.000000056810677</v>
      </c>
      <c r="P28" s="34">
        <f t="shared" si="2"/>
        <v>-5.6810677051544189E-8</v>
      </c>
      <c r="Q28" s="28">
        <v>6521</v>
      </c>
      <c r="R28" s="28">
        <v>6577</v>
      </c>
      <c r="S28" s="28">
        <v>6635</v>
      </c>
      <c r="T28" s="28">
        <v>6894</v>
      </c>
      <c r="U28" s="28">
        <v>6960</v>
      </c>
    </row>
    <row r="29" spans="1:21">
      <c r="A29" s="110" t="s">
        <v>51</v>
      </c>
      <c r="B29" s="113" t="s">
        <v>57</v>
      </c>
      <c r="C29" s="110">
        <v>3</v>
      </c>
      <c r="D29" s="112">
        <v>44682.582939814813</v>
      </c>
      <c r="E29" s="112">
        <v>44682.583055555559</v>
      </c>
      <c r="F29" s="111">
        <v>28</v>
      </c>
      <c r="G29" s="88">
        <v>10512</v>
      </c>
      <c r="H29" s="88">
        <v>11012</v>
      </c>
      <c r="I29" s="24">
        <f t="shared" si="0"/>
        <v>10</v>
      </c>
      <c r="J29" s="60" t="s">
        <v>101</v>
      </c>
      <c r="K29" s="28"/>
      <c r="L29" s="28"/>
      <c r="M29" s="28">
        <v>1.87</v>
      </c>
      <c r="N29" s="66">
        <f>M29*N22/100</f>
        <v>11.272359999999999</v>
      </c>
      <c r="O29" s="34">
        <f t="shared" si="1"/>
        <v>10.000000451691449</v>
      </c>
      <c r="P29" s="34">
        <f t="shared" si="2"/>
        <v>-4.5169144868850708E-7</v>
      </c>
      <c r="Q29" s="28">
        <v>10552</v>
      </c>
      <c r="R29" s="28">
        <v>10601</v>
      </c>
      <c r="S29" s="28">
        <v>10657</v>
      </c>
      <c r="T29" s="28">
        <v>10856</v>
      </c>
      <c r="U29" s="28">
        <v>10915</v>
      </c>
    </row>
    <row r="30" spans="1:21">
      <c r="A30" s="110" t="s">
        <v>51</v>
      </c>
      <c r="B30" s="113" t="s">
        <v>57</v>
      </c>
      <c r="C30" s="110">
        <v>4</v>
      </c>
      <c r="D30" s="112">
        <v>44682.583854166667</v>
      </c>
      <c r="E30" s="112">
        <v>44682.583969907406</v>
      </c>
      <c r="F30" s="111">
        <v>29</v>
      </c>
      <c r="G30" s="88">
        <v>14462</v>
      </c>
      <c r="H30" s="88">
        <v>14962</v>
      </c>
      <c r="I30" s="24">
        <f t="shared" si="0"/>
        <v>10</v>
      </c>
      <c r="J30" s="60" t="s">
        <v>102</v>
      </c>
      <c r="K30" s="28"/>
      <c r="L30" s="28"/>
      <c r="M30" s="28">
        <v>3.25</v>
      </c>
      <c r="N30" s="66">
        <f>M30*N22/100</f>
        <v>19.590999999999998</v>
      </c>
      <c r="O30" s="34">
        <f t="shared" si="1"/>
        <v>9.9999998230487108</v>
      </c>
      <c r="P30" s="34">
        <f t="shared" si="2"/>
        <v>1.7695128917694092E-7</v>
      </c>
      <c r="Q30" s="28">
        <v>14492</v>
      </c>
      <c r="R30" s="28">
        <v>14540</v>
      </c>
      <c r="S30" s="28">
        <v>14591</v>
      </c>
      <c r="T30" s="28">
        <v>14833</v>
      </c>
      <c r="U30" s="28">
        <v>14890</v>
      </c>
    </row>
    <row r="31" spans="1:21">
      <c r="A31" s="110" t="s">
        <v>51</v>
      </c>
      <c r="B31" s="113" t="s">
        <v>57</v>
      </c>
      <c r="C31" s="110">
        <v>5</v>
      </c>
      <c r="D31" s="112">
        <v>44682.584745370368</v>
      </c>
      <c r="E31" s="112">
        <v>44682.584872685184</v>
      </c>
      <c r="F31" s="111">
        <v>30</v>
      </c>
      <c r="G31" s="88">
        <v>18312</v>
      </c>
      <c r="H31" s="88">
        <v>18862</v>
      </c>
      <c r="I31" s="24">
        <f t="shared" si="0"/>
        <v>11</v>
      </c>
      <c r="J31" s="60" t="s">
        <v>103</v>
      </c>
      <c r="K31" s="28"/>
      <c r="L31" s="28"/>
      <c r="M31" s="28">
        <v>1.43</v>
      </c>
      <c r="N31" s="66">
        <f>M31*N22/100</f>
        <v>8.6200399999999995</v>
      </c>
      <c r="O31" s="34">
        <f t="shared" si="1"/>
        <v>11.000000056810677</v>
      </c>
      <c r="P31" s="34">
        <f t="shared" si="2"/>
        <v>-5.6810677051544189E-8</v>
      </c>
      <c r="Q31" s="28">
        <v>18371</v>
      </c>
      <c r="R31" s="28">
        <v>18419</v>
      </c>
      <c r="S31" s="28">
        <v>18466</v>
      </c>
      <c r="T31" s="28">
        <v>18714</v>
      </c>
      <c r="U31" s="28">
        <v>18770</v>
      </c>
    </row>
    <row r="32" spans="1:21">
      <c r="A32" s="110" t="s">
        <v>51</v>
      </c>
      <c r="B32" s="113" t="s">
        <v>69</v>
      </c>
      <c r="C32" s="110">
        <v>1</v>
      </c>
      <c r="D32" s="112">
        <v>44682.586585648147</v>
      </c>
      <c r="E32" s="112">
        <v>44682.586724537039</v>
      </c>
      <c r="F32" s="111">
        <v>31</v>
      </c>
      <c r="G32" s="88">
        <v>26262</v>
      </c>
      <c r="H32" s="88">
        <v>26862</v>
      </c>
      <c r="I32" s="24">
        <f t="shared" si="0"/>
        <v>12</v>
      </c>
      <c r="J32" s="60" t="s">
        <v>104</v>
      </c>
      <c r="K32" s="28"/>
      <c r="L32" s="28"/>
      <c r="M32" s="28">
        <v>4.75</v>
      </c>
      <c r="N32" s="66">
        <f>M32*N22/100</f>
        <v>28.632999999999996</v>
      </c>
      <c r="O32" s="34">
        <f t="shared" si="1"/>
        <v>12.000000290572643</v>
      </c>
      <c r="P32" s="34">
        <f t="shared" si="2"/>
        <v>-2.905726432800293E-7</v>
      </c>
      <c r="Q32" s="28">
        <v>26264</v>
      </c>
      <c r="R32" s="28">
        <v>26276</v>
      </c>
      <c r="S32" s="28">
        <v>26445</v>
      </c>
      <c r="T32" s="28">
        <v>26725</v>
      </c>
      <c r="U32" s="28">
        <v>26797</v>
      </c>
    </row>
    <row r="33" spans="1:21">
      <c r="A33" s="110" t="s">
        <v>51</v>
      </c>
      <c r="B33" s="113" t="s">
        <v>69</v>
      </c>
      <c r="C33" s="110">
        <v>2</v>
      </c>
      <c r="D33" s="112">
        <v>44682.587650462963</v>
      </c>
      <c r="E33" s="112">
        <v>44682.587824074071</v>
      </c>
      <c r="F33" s="111">
        <v>32</v>
      </c>
      <c r="G33" s="88">
        <v>30862</v>
      </c>
      <c r="H33" s="88">
        <v>31612</v>
      </c>
      <c r="I33" s="24">
        <f t="shared" si="0"/>
        <v>15</v>
      </c>
      <c r="J33" s="60" t="s">
        <v>105</v>
      </c>
      <c r="K33" s="28"/>
      <c r="L33" s="28"/>
      <c r="M33" s="28">
        <v>10.5</v>
      </c>
      <c r="N33" s="66">
        <f>M33*N22/100</f>
        <v>63.293999999999997</v>
      </c>
      <c r="O33" s="34">
        <f t="shared" si="1"/>
        <v>14.999999734573066</v>
      </c>
      <c r="P33" s="34">
        <f t="shared" si="2"/>
        <v>2.6542693376541138E-7</v>
      </c>
      <c r="Q33" s="28">
        <v>30879</v>
      </c>
      <c r="R33" s="28">
        <v>30924</v>
      </c>
      <c r="S33" s="28">
        <v>31071</v>
      </c>
      <c r="T33" s="28">
        <v>31407</v>
      </c>
      <c r="U33" s="28">
        <v>31479</v>
      </c>
    </row>
    <row r="34" spans="1:21">
      <c r="A34" s="110" t="s">
        <v>51</v>
      </c>
      <c r="B34" s="113" t="s">
        <v>69</v>
      </c>
      <c r="C34" s="110">
        <v>3</v>
      </c>
      <c r="D34" s="112">
        <v>44682.589074074072</v>
      </c>
      <c r="E34" s="112">
        <v>44682.589212962965</v>
      </c>
      <c r="F34" s="111">
        <v>33</v>
      </c>
      <c r="G34" s="88">
        <v>37012</v>
      </c>
      <c r="H34" s="88">
        <v>37612</v>
      </c>
      <c r="I34" s="24">
        <f t="shared" si="0"/>
        <v>12</v>
      </c>
      <c r="J34" s="60" t="s">
        <v>106</v>
      </c>
      <c r="K34" s="28"/>
      <c r="L34" s="28"/>
      <c r="M34" s="28">
        <v>55.1</v>
      </c>
      <c r="N34" s="66">
        <f>M34*N22/100</f>
        <v>332.14279999999997</v>
      </c>
      <c r="O34" s="34">
        <f t="shared" si="1"/>
        <v>12.000000290572643</v>
      </c>
      <c r="P34" s="34">
        <f t="shared" si="2"/>
        <v>-2.905726432800293E-7</v>
      </c>
      <c r="Q34" s="28">
        <v>37019</v>
      </c>
      <c r="R34" s="28">
        <v>37092</v>
      </c>
      <c r="S34" s="28">
        <v>37270</v>
      </c>
      <c r="T34" s="28">
        <v>37501</v>
      </c>
      <c r="U34" s="28">
        <v>37570</v>
      </c>
    </row>
    <row r="35" spans="1:21">
      <c r="A35" s="110" t="s">
        <v>51</v>
      </c>
      <c r="B35" s="113" t="s">
        <v>69</v>
      </c>
      <c r="C35" s="110">
        <v>4</v>
      </c>
      <c r="D35" s="112">
        <v>44682.590104166666</v>
      </c>
      <c r="E35" s="112">
        <v>44682.590243055558</v>
      </c>
      <c r="F35" s="111">
        <v>34</v>
      </c>
      <c r="G35" s="88">
        <v>41462</v>
      </c>
      <c r="H35" s="88">
        <v>42062</v>
      </c>
      <c r="I35" s="24">
        <f t="shared" si="0"/>
        <v>12</v>
      </c>
      <c r="J35" s="67"/>
      <c r="K35" s="65"/>
      <c r="L35" s="28" t="s">
        <v>107</v>
      </c>
      <c r="M35" s="28">
        <f t="shared" ref="M35:N35" si="4">SUM(M28*2+M29*2+M30*2+M31*2+M32*2+M33*2+M34)</f>
        <v>100</v>
      </c>
      <c r="N35" s="66">
        <f t="shared" si="4"/>
        <v>602.79999999999995</v>
      </c>
      <c r="O35" s="34">
        <f t="shared" si="1"/>
        <v>12.000000290572643</v>
      </c>
      <c r="P35" s="34">
        <f t="shared" si="2"/>
        <v>-2.905726432800293E-7</v>
      </c>
      <c r="Q35" s="28">
        <v>41500</v>
      </c>
      <c r="R35" s="28">
        <v>41541</v>
      </c>
      <c r="S35" s="28">
        <v>41674</v>
      </c>
      <c r="T35" s="28">
        <v>41885</v>
      </c>
      <c r="U35" s="28">
        <v>41986</v>
      </c>
    </row>
    <row r="36" spans="1:21">
      <c r="A36" s="110" t="s">
        <v>51</v>
      </c>
      <c r="B36" s="113" t="s">
        <v>69</v>
      </c>
      <c r="C36" s="110">
        <v>5</v>
      </c>
      <c r="D36" s="112">
        <v>44682.591331018521</v>
      </c>
      <c r="E36" s="112">
        <v>44682.591469907406</v>
      </c>
      <c r="F36" s="111">
        <v>35</v>
      </c>
      <c r="G36" s="88">
        <v>46762</v>
      </c>
      <c r="H36" s="88">
        <v>47362</v>
      </c>
      <c r="I36" s="24">
        <f t="shared" si="0"/>
        <v>12</v>
      </c>
      <c r="J36" s="60"/>
      <c r="K36" s="28" t="s">
        <v>108</v>
      </c>
      <c r="L36" s="28"/>
      <c r="M36" s="28">
        <v>8.26</v>
      </c>
      <c r="N36" s="66">
        <f>M36*N22/100</f>
        <v>49.79128</v>
      </c>
      <c r="O36" s="34">
        <f t="shared" si="1"/>
        <v>11.999999661929905</v>
      </c>
      <c r="P36" s="34">
        <f t="shared" si="2"/>
        <v>3.380700945854187E-7</v>
      </c>
      <c r="Q36" s="28">
        <v>46791</v>
      </c>
      <c r="R36" s="28">
        <v>46822</v>
      </c>
      <c r="S36" s="28">
        <v>46967</v>
      </c>
      <c r="T36" s="28">
        <v>47182</v>
      </c>
      <c r="U36" s="28">
        <v>47280</v>
      </c>
    </row>
    <row r="37" spans="1:21">
      <c r="A37" s="110" t="s">
        <v>51</v>
      </c>
      <c r="B37" s="113" t="s">
        <v>69</v>
      </c>
      <c r="C37" s="110">
        <v>6</v>
      </c>
      <c r="D37" s="112">
        <v>44682.592673611114</v>
      </c>
      <c r="E37" s="112">
        <v>44682.592789351853</v>
      </c>
      <c r="F37" s="111">
        <v>36</v>
      </c>
      <c r="G37" s="88">
        <v>52562</v>
      </c>
      <c r="H37" s="88">
        <v>53062</v>
      </c>
      <c r="I37" s="24">
        <f t="shared" si="0"/>
        <v>10</v>
      </c>
      <c r="J37" s="60"/>
      <c r="K37" s="28" t="s">
        <v>109</v>
      </c>
      <c r="L37" s="28"/>
      <c r="M37" s="28">
        <v>20.100000000000001</v>
      </c>
      <c r="N37" s="66">
        <f>M37*N22/100</f>
        <v>121.1628</v>
      </c>
      <c r="O37" s="34">
        <f t="shared" si="1"/>
        <v>9.9999998230487108</v>
      </c>
      <c r="P37" s="34">
        <f t="shared" si="2"/>
        <v>1.7695128917694092E-7</v>
      </c>
      <c r="Q37" s="28">
        <v>52564</v>
      </c>
      <c r="R37" s="28">
        <v>52586</v>
      </c>
      <c r="S37" s="28">
        <v>52717</v>
      </c>
      <c r="T37" s="28">
        <v>52923</v>
      </c>
      <c r="U37" s="28">
        <v>53000</v>
      </c>
    </row>
    <row r="38" spans="1:21">
      <c r="A38" s="110" t="s">
        <v>51</v>
      </c>
      <c r="B38" s="113" t="s">
        <v>70</v>
      </c>
      <c r="C38" s="110">
        <v>1</v>
      </c>
      <c r="D38" s="112">
        <v>44682.594409722224</v>
      </c>
      <c r="E38" s="112">
        <v>44682.594664351855</v>
      </c>
      <c r="F38" s="111">
        <v>37</v>
      </c>
      <c r="G38" s="88">
        <v>60062</v>
      </c>
      <c r="H38" s="88">
        <v>61162</v>
      </c>
      <c r="I38" s="24">
        <f t="shared" si="0"/>
        <v>22</v>
      </c>
      <c r="J38" s="60"/>
      <c r="K38" s="28" t="s">
        <v>110</v>
      </c>
      <c r="L38" s="28"/>
      <c r="M38" s="28">
        <v>13.07</v>
      </c>
      <c r="N38" s="66">
        <f>M38*N22/100</f>
        <v>78.785959999999989</v>
      </c>
      <c r="O38" s="34">
        <f t="shared" si="1"/>
        <v>22.000000113621354</v>
      </c>
      <c r="P38" s="34">
        <f t="shared" si="2"/>
        <v>-1.1362135410308838E-7</v>
      </c>
      <c r="Q38" s="28">
        <v>60066</v>
      </c>
      <c r="R38" s="28">
        <v>60128</v>
      </c>
      <c r="S38" s="28">
        <v>60540</v>
      </c>
      <c r="T38" s="28">
        <v>61028</v>
      </c>
      <c r="U38" s="28">
        <v>61091</v>
      </c>
    </row>
    <row r="39" spans="1:21">
      <c r="A39" s="110" t="s">
        <v>51</v>
      </c>
      <c r="B39" s="113" t="s">
        <v>70</v>
      </c>
      <c r="C39" s="110">
        <v>2</v>
      </c>
      <c r="D39" s="112">
        <v>44682.596504629626</v>
      </c>
      <c r="E39" s="112">
        <v>44682.596759259257</v>
      </c>
      <c r="F39" s="111">
        <v>38</v>
      </c>
      <c r="G39" s="88">
        <v>69112</v>
      </c>
      <c r="H39" s="88">
        <v>70212</v>
      </c>
      <c r="I39" s="24">
        <f t="shared" si="0"/>
        <v>22</v>
      </c>
      <c r="J39" s="60"/>
      <c r="K39" s="28" t="s">
        <v>111</v>
      </c>
      <c r="L39" s="28"/>
      <c r="M39" s="28">
        <v>13.67</v>
      </c>
      <c r="N39" s="66">
        <f>M39*N22/100</f>
        <v>82.402760000000001</v>
      </c>
      <c r="O39" s="34">
        <f t="shared" si="1"/>
        <v>22.000000113621354</v>
      </c>
      <c r="P39" s="34">
        <f t="shared" si="2"/>
        <v>-1.1362135410308838E-7</v>
      </c>
      <c r="Q39" s="28">
        <v>69138</v>
      </c>
      <c r="R39" s="28">
        <v>69225</v>
      </c>
      <c r="S39" s="28">
        <v>69587</v>
      </c>
      <c r="T39" s="28">
        <v>70108</v>
      </c>
      <c r="U39" s="28">
        <v>70178</v>
      </c>
    </row>
    <row r="40" spans="1:21">
      <c r="A40" s="110" t="s">
        <v>51</v>
      </c>
      <c r="B40" s="113" t="s">
        <v>70</v>
      </c>
      <c r="C40" s="110">
        <v>3</v>
      </c>
      <c r="D40" s="112">
        <v>44682.59888888889</v>
      </c>
      <c r="E40" s="112">
        <v>44682.599097222221</v>
      </c>
      <c r="F40" s="111">
        <v>39</v>
      </c>
      <c r="G40" s="88">
        <v>79412</v>
      </c>
      <c r="H40" s="88">
        <v>80312</v>
      </c>
      <c r="I40" s="24">
        <f t="shared" si="0"/>
        <v>18</v>
      </c>
      <c r="J40" s="62"/>
      <c r="K40" s="63"/>
      <c r="L40" s="63" t="s">
        <v>107</v>
      </c>
      <c r="M40" s="63">
        <f t="shared" ref="M40:N40" si="5">SUM(M36:M39)</f>
        <v>55.1</v>
      </c>
      <c r="N40" s="68">
        <f t="shared" si="5"/>
        <v>332.14279999999997</v>
      </c>
      <c r="O40" s="34">
        <f t="shared" si="1"/>
        <v>17.999999807216227</v>
      </c>
      <c r="P40" s="34">
        <f t="shared" si="2"/>
        <v>1.9278377294540405E-7</v>
      </c>
      <c r="Q40" s="28">
        <v>79415</v>
      </c>
      <c r="R40" s="28">
        <v>79479</v>
      </c>
      <c r="S40" s="28">
        <v>79798</v>
      </c>
      <c r="T40" s="28">
        <v>80207</v>
      </c>
      <c r="U40" s="28">
        <v>80303</v>
      </c>
    </row>
    <row r="41" spans="1:21">
      <c r="A41" s="110" t="s">
        <v>51</v>
      </c>
      <c r="B41" s="113" t="s">
        <v>70</v>
      </c>
      <c r="C41" s="110">
        <v>4</v>
      </c>
      <c r="D41" s="112">
        <v>44682.600717592592</v>
      </c>
      <c r="E41" s="112">
        <v>44682.600914351853</v>
      </c>
      <c r="F41" s="111">
        <v>40</v>
      </c>
      <c r="G41" s="88">
        <v>87312</v>
      </c>
      <c r="H41" s="88">
        <v>88162</v>
      </c>
      <c r="I41" s="24">
        <f t="shared" si="0"/>
        <v>17</v>
      </c>
      <c r="J41" s="28"/>
      <c r="K41" s="28" t="s">
        <v>112</v>
      </c>
      <c r="L41" s="28"/>
      <c r="M41" s="28">
        <f>M34-M39</f>
        <v>41.43</v>
      </c>
      <c r="N41" s="28">
        <f>M41*N22/100</f>
        <v>249.74003999999996</v>
      </c>
      <c r="O41" s="34">
        <f t="shared" si="1"/>
        <v>17.000000202096999</v>
      </c>
      <c r="P41" s="34">
        <f t="shared" si="2"/>
        <v>-2.0209699869155884E-7</v>
      </c>
      <c r="Q41" s="28">
        <v>87322</v>
      </c>
      <c r="R41" s="28">
        <v>87380</v>
      </c>
      <c r="S41" s="28">
        <v>87661</v>
      </c>
      <c r="T41" s="28">
        <v>88072</v>
      </c>
      <c r="U41" s="28">
        <v>88135</v>
      </c>
    </row>
    <row r="42" spans="1:21">
      <c r="A42" s="110" t="s">
        <v>51</v>
      </c>
      <c r="B42" s="113" t="s">
        <v>70</v>
      </c>
      <c r="C42" s="110">
        <v>5</v>
      </c>
      <c r="D42" s="112">
        <v>44682.612175925926</v>
      </c>
      <c r="E42" s="112">
        <v>44682.612349537034</v>
      </c>
      <c r="F42" s="111">
        <v>41</v>
      </c>
      <c r="G42" s="88">
        <v>136812</v>
      </c>
      <c r="H42" s="88">
        <v>137562</v>
      </c>
      <c r="I42" s="24">
        <f t="shared" si="0"/>
        <v>15</v>
      </c>
      <c r="J42" s="28"/>
      <c r="K42" s="28"/>
      <c r="L42" s="28"/>
      <c r="M42" s="28"/>
      <c r="N42" s="28"/>
      <c r="O42" s="34">
        <f t="shared" si="1"/>
        <v>14.999999734573066</v>
      </c>
      <c r="P42" s="34">
        <f t="shared" si="2"/>
        <v>2.6542693376541138E-7</v>
      </c>
      <c r="Q42" s="28">
        <v>136848</v>
      </c>
      <c r="R42" s="28">
        <v>136914</v>
      </c>
      <c r="S42" s="28">
        <v>137187</v>
      </c>
      <c r="T42" s="28">
        <v>137523</v>
      </c>
      <c r="U42" s="28">
        <v>137559</v>
      </c>
    </row>
    <row r="43" spans="1:21">
      <c r="A43" s="110" t="s">
        <v>51</v>
      </c>
      <c r="B43" s="113" t="s">
        <v>70</v>
      </c>
      <c r="C43" s="110">
        <v>6</v>
      </c>
      <c r="D43" s="112">
        <v>44682.614108796297</v>
      </c>
      <c r="E43" s="112">
        <v>44682.614259259259</v>
      </c>
      <c r="F43" s="111">
        <v>42</v>
      </c>
      <c r="G43" s="88">
        <v>145162</v>
      </c>
      <c r="H43" s="88">
        <v>145812</v>
      </c>
      <c r="I43" s="24">
        <f t="shared" si="0"/>
        <v>13</v>
      </c>
      <c r="J43" s="28"/>
      <c r="K43" s="28"/>
      <c r="L43" s="28"/>
      <c r="M43" s="28"/>
      <c r="N43" s="28"/>
      <c r="O43" s="34">
        <f t="shared" si="1"/>
        <v>12.999999895691872</v>
      </c>
      <c r="P43" s="34">
        <f t="shared" si="2"/>
        <v>1.0430812835693359E-7</v>
      </c>
      <c r="Q43" s="28">
        <v>145185</v>
      </c>
      <c r="R43" s="28">
        <v>145243</v>
      </c>
      <c r="S43" s="28">
        <v>145434</v>
      </c>
      <c r="T43" s="28">
        <v>145752</v>
      </c>
      <c r="U43" s="28">
        <v>145809</v>
      </c>
    </row>
    <row r="44" spans="1:21">
      <c r="A44" s="110" t="s">
        <v>51</v>
      </c>
      <c r="B44" s="113" t="s">
        <v>62</v>
      </c>
      <c r="C44" s="110">
        <v>1</v>
      </c>
      <c r="D44" s="112">
        <v>44682.616111111114</v>
      </c>
      <c r="E44" s="112">
        <v>44682.616215277776</v>
      </c>
      <c r="F44" s="111">
        <v>43</v>
      </c>
      <c r="G44" s="88">
        <v>153812</v>
      </c>
      <c r="H44" s="88">
        <v>154262</v>
      </c>
      <c r="I44" s="24">
        <f t="shared" si="0"/>
        <v>9</v>
      </c>
      <c r="J44" s="28"/>
      <c r="K44" s="28"/>
      <c r="L44" s="28"/>
      <c r="M44" s="28"/>
      <c r="N44" s="28"/>
      <c r="O44" s="34">
        <f t="shared" si="1"/>
        <v>8.9999995892867446</v>
      </c>
      <c r="P44" s="34">
        <f t="shared" si="2"/>
        <v>4.1071325540542603E-7</v>
      </c>
      <c r="Q44" s="28">
        <v>153840</v>
      </c>
      <c r="R44" s="28">
        <v>153901</v>
      </c>
      <c r="S44" s="28">
        <v>153952</v>
      </c>
      <c r="T44" s="28">
        <v>154137</v>
      </c>
      <c r="U44" s="28">
        <v>154191</v>
      </c>
    </row>
    <row r="45" spans="1:21">
      <c r="A45" s="110" t="s">
        <v>51</v>
      </c>
      <c r="B45" s="113" t="s">
        <v>62</v>
      </c>
      <c r="C45" s="110">
        <v>2</v>
      </c>
      <c r="D45" s="112">
        <v>44682.617719907408</v>
      </c>
      <c r="E45" s="112">
        <v>44682.617824074077</v>
      </c>
      <c r="F45" s="111">
        <v>44</v>
      </c>
      <c r="G45" s="88">
        <v>160762</v>
      </c>
      <c r="H45" s="88">
        <v>161212</v>
      </c>
      <c r="I45" s="24">
        <f t="shared" si="0"/>
        <v>9</v>
      </c>
      <c r="J45" s="28"/>
      <c r="K45" s="28"/>
      <c r="L45" s="28"/>
      <c r="M45" s="28"/>
      <c r="N45" s="28"/>
      <c r="O45" s="34">
        <f t="shared" si="1"/>
        <v>9.0000002179294825</v>
      </c>
      <c r="P45" s="34">
        <f t="shared" si="2"/>
        <v>-2.1792948246002197E-7</v>
      </c>
      <c r="Q45" s="28">
        <v>160774</v>
      </c>
      <c r="R45" s="28">
        <v>160825</v>
      </c>
      <c r="S45" s="28">
        <v>160878</v>
      </c>
      <c r="T45" s="28">
        <v>161081</v>
      </c>
      <c r="U45" s="28">
        <v>161132</v>
      </c>
    </row>
    <row r="46" spans="1:21">
      <c r="A46" s="110" t="s">
        <v>51</v>
      </c>
      <c r="B46" s="113" t="s">
        <v>62</v>
      </c>
      <c r="C46" s="110">
        <v>3</v>
      </c>
      <c r="D46" s="112">
        <v>44682.619305555556</v>
      </c>
      <c r="E46" s="112">
        <v>44682.619409722225</v>
      </c>
      <c r="F46" s="111">
        <v>45</v>
      </c>
      <c r="G46" s="88">
        <v>167612</v>
      </c>
      <c r="H46" s="88">
        <v>168062</v>
      </c>
      <c r="I46" s="24">
        <f t="shared" si="0"/>
        <v>9</v>
      </c>
      <c r="J46" s="28"/>
      <c r="K46" s="28"/>
      <c r="L46" s="28"/>
      <c r="M46" s="28"/>
      <c r="N46" s="28"/>
      <c r="O46" s="34">
        <f t="shared" si="1"/>
        <v>9.0000002179294825</v>
      </c>
      <c r="P46" s="34">
        <f t="shared" si="2"/>
        <v>-2.1792948246002197E-7</v>
      </c>
      <c r="Q46" s="28">
        <v>167627</v>
      </c>
      <c r="R46" s="28">
        <v>167668</v>
      </c>
      <c r="S46" s="28">
        <v>167714</v>
      </c>
      <c r="T46" s="28">
        <v>167935</v>
      </c>
      <c r="U46" s="28">
        <v>167987</v>
      </c>
    </row>
    <row r="47" spans="1:21">
      <c r="A47" s="110" t="s">
        <v>51</v>
      </c>
      <c r="B47" s="113" t="s">
        <v>62</v>
      </c>
      <c r="C47" s="110">
        <v>4</v>
      </c>
      <c r="D47" s="112">
        <v>44682.621030092596</v>
      </c>
      <c r="E47" s="112">
        <v>44682.621134259258</v>
      </c>
      <c r="F47" s="111">
        <v>46</v>
      </c>
      <c r="G47" s="88">
        <v>175062</v>
      </c>
      <c r="H47" s="88">
        <v>175512</v>
      </c>
      <c r="I47" s="24">
        <f t="shared" si="0"/>
        <v>9</v>
      </c>
      <c r="J47" s="28"/>
      <c r="K47" s="28"/>
      <c r="L47" s="28"/>
      <c r="M47" s="28"/>
      <c r="N47" s="28"/>
      <c r="O47" s="34">
        <f t="shared" si="1"/>
        <v>8.9999995892867446</v>
      </c>
      <c r="P47" s="34">
        <f t="shared" si="2"/>
        <v>4.1071325540542603E-7</v>
      </c>
      <c r="Q47" s="28">
        <v>175101</v>
      </c>
      <c r="R47" s="28">
        <v>175148</v>
      </c>
      <c r="S47" s="28">
        <v>175199</v>
      </c>
      <c r="T47" s="28">
        <v>175387</v>
      </c>
      <c r="U47" s="28">
        <v>175444</v>
      </c>
    </row>
    <row r="48" spans="1:21">
      <c r="A48" s="110" t="s">
        <v>51</v>
      </c>
      <c r="B48" s="113" t="s">
        <v>62</v>
      </c>
      <c r="C48" s="110">
        <v>5</v>
      </c>
      <c r="D48" s="112">
        <v>44682.622974537036</v>
      </c>
      <c r="E48" s="112">
        <v>44682.623067129629</v>
      </c>
      <c r="F48" s="111">
        <v>47</v>
      </c>
      <c r="G48" s="88">
        <v>183462</v>
      </c>
      <c r="H48" s="88">
        <v>183862</v>
      </c>
      <c r="I48" s="24">
        <f t="shared" si="0"/>
        <v>8</v>
      </c>
      <c r="J48" s="28"/>
      <c r="K48" s="28"/>
      <c r="L48" s="28"/>
      <c r="M48" s="28"/>
      <c r="N48" s="28"/>
      <c r="O48" s="34">
        <f t="shared" si="1"/>
        <v>7.9999999841675162</v>
      </c>
      <c r="P48" s="34">
        <f t="shared" si="2"/>
        <v>1.5832483768463135E-8</v>
      </c>
      <c r="Q48" s="28">
        <v>183485</v>
      </c>
      <c r="R48" s="28">
        <v>183525</v>
      </c>
      <c r="S48" s="28">
        <v>183571</v>
      </c>
      <c r="T48" s="28">
        <v>183748</v>
      </c>
      <c r="U48" s="28">
        <v>183796</v>
      </c>
    </row>
    <row r="49" spans="1:21">
      <c r="A49" s="110" t="s">
        <v>51</v>
      </c>
      <c r="B49" s="113" t="s">
        <v>62</v>
      </c>
      <c r="C49" s="110">
        <v>6</v>
      </c>
      <c r="D49" s="112">
        <v>44682.624965277777</v>
      </c>
      <c r="E49" s="112">
        <v>44682.625057870369</v>
      </c>
      <c r="F49" s="111">
        <v>48</v>
      </c>
      <c r="G49" s="88">
        <v>192062</v>
      </c>
      <c r="H49" s="88">
        <v>192462</v>
      </c>
      <c r="I49" s="24">
        <f t="shared" si="0"/>
        <v>8</v>
      </c>
      <c r="J49" s="28"/>
      <c r="K49" s="28"/>
      <c r="L49" s="28"/>
      <c r="M49" s="28"/>
      <c r="N49" s="28"/>
      <c r="O49" s="34">
        <f t="shared" si="1"/>
        <v>7.9999999841675162</v>
      </c>
      <c r="P49" s="34">
        <f t="shared" si="2"/>
        <v>1.5832483768463135E-8</v>
      </c>
      <c r="Q49" s="28">
        <v>192068</v>
      </c>
      <c r="R49" s="28">
        <v>192109</v>
      </c>
      <c r="S49" s="28">
        <v>192156</v>
      </c>
      <c r="T49" s="28">
        <v>192313</v>
      </c>
      <c r="U49" s="28">
        <v>192371</v>
      </c>
    </row>
    <row r="50" spans="1:21">
      <c r="A50" s="110" t="s">
        <v>51</v>
      </c>
      <c r="B50" s="110" t="s">
        <v>72</v>
      </c>
      <c r="C50" s="110">
        <v>1</v>
      </c>
      <c r="D50" s="112">
        <v>44682.627164351848</v>
      </c>
      <c r="E50" s="112">
        <v>44682.627245370371</v>
      </c>
      <c r="F50" s="111">
        <v>49</v>
      </c>
    </row>
    <row r="51" spans="1:21">
      <c r="A51" s="110" t="s">
        <v>73</v>
      </c>
      <c r="B51" s="110" t="s">
        <v>74</v>
      </c>
      <c r="C51" s="110">
        <v>1</v>
      </c>
      <c r="D51" s="112">
        <v>44682.62773148148</v>
      </c>
      <c r="E51" s="112">
        <v>44682.627812500003</v>
      </c>
      <c r="F51" s="111">
        <v>50</v>
      </c>
    </row>
    <row r="52" spans="1:21">
      <c r="A52" s="110" t="s">
        <v>73</v>
      </c>
      <c r="B52" s="110" t="s">
        <v>75</v>
      </c>
      <c r="C52" s="110">
        <v>1</v>
      </c>
      <c r="D52" s="112">
        <v>44682.628206018519</v>
      </c>
      <c r="E52" s="112">
        <v>44682.628333333334</v>
      </c>
      <c r="F52" s="111">
        <v>51</v>
      </c>
    </row>
    <row r="53" spans="1:21">
      <c r="A53" s="110"/>
      <c r="B53" s="110"/>
      <c r="C53" s="110"/>
      <c r="D53" s="110"/>
      <c r="E53" s="110"/>
      <c r="F53" s="110">
        <v>52</v>
      </c>
    </row>
    <row r="54" spans="1:21">
      <c r="A54" s="110" t="s">
        <v>71</v>
      </c>
      <c r="B54" s="113" t="s">
        <v>113</v>
      </c>
      <c r="C54" s="110"/>
      <c r="D54" s="110"/>
      <c r="E54" s="110"/>
      <c r="F54" s="110">
        <v>53</v>
      </c>
      <c r="G54" s="88">
        <v>13295</v>
      </c>
      <c r="H54" s="28">
        <v>13345</v>
      </c>
    </row>
    <row r="55" spans="1:21">
      <c r="A55" s="110" t="s">
        <v>51</v>
      </c>
      <c r="B55" s="113" t="s">
        <v>113</v>
      </c>
      <c r="C55" s="110"/>
      <c r="D55" s="110"/>
      <c r="E55" s="110"/>
      <c r="F55" s="110">
        <v>54</v>
      </c>
      <c r="G55" s="88">
        <v>6462</v>
      </c>
      <c r="H55" s="28">
        <v>6512</v>
      </c>
    </row>
  </sheetData>
  <mergeCells count="4">
    <mergeCell ref="K1:L1"/>
    <mergeCell ref="M1:N1"/>
    <mergeCell ref="K8:L8"/>
    <mergeCell ref="M8:N8"/>
  </mergeCells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V55"/>
  <sheetViews>
    <sheetView workbookViewId="0">
      <selection activeCell="I15" sqref="I15"/>
    </sheetView>
  </sheetViews>
  <sheetFormatPr defaultColWidth="14.453125" defaultRowHeight="15" customHeight="1"/>
  <cols>
    <col min="3" max="3" width="6" customWidth="1"/>
    <col min="4" max="5" width="16.81640625" customWidth="1"/>
    <col min="6" max="6" width="3.26953125" customWidth="1"/>
    <col min="7" max="7" width="6.7265625" customWidth="1"/>
    <col min="8" max="8" width="6.81640625" customWidth="1"/>
    <col min="9" max="9" width="10" customWidth="1"/>
    <col min="10" max="10" width="8.453125" customWidth="1"/>
    <col min="11" max="11" width="9.26953125" customWidth="1"/>
    <col min="12" max="12" width="8" customWidth="1"/>
    <col min="13" max="13" width="13" customWidth="1"/>
    <col min="14" max="14" width="5.81640625" customWidth="1"/>
    <col min="15" max="15" width="9.54296875" customWidth="1"/>
    <col min="16" max="16" width="5.08984375" customWidth="1"/>
  </cols>
  <sheetData>
    <row r="1" spans="1:22">
      <c r="A1" s="110" t="s">
        <v>130</v>
      </c>
      <c r="B1" s="110" t="s">
        <v>129</v>
      </c>
      <c r="C1" s="110" t="s">
        <v>41</v>
      </c>
      <c r="D1" s="110" t="s">
        <v>42</v>
      </c>
      <c r="E1" s="110" t="s">
        <v>43</v>
      </c>
      <c r="F1" s="111" t="s">
        <v>44</v>
      </c>
      <c r="G1" s="24" t="s">
        <v>45</v>
      </c>
      <c r="H1" s="24" t="s">
        <v>46</v>
      </c>
      <c r="I1" s="24" t="s">
        <v>47</v>
      </c>
      <c r="J1" s="3" t="s">
        <v>48</v>
      </c>
      <c r="K1" s="161" t="s">
        <v>15</v>
      </c>
      <c r="L1" s="150"/>
      <c r="M1" s="161" t="s">
        <v>49</v>
      </c>
      <c r="N1" s="150"/>
      <c r="O1" s="24" t="s">
        <v>47</v>
      </c>
      <c r="P1" s="28" t="s">
        <v>50</v>
      </c>
      <c r="Q1" s="24" t="s">
        <v>77</v>
      </c>
      <c r="R1" s="24" t="s">
        <v>78</v>
      </c>
      <c r="S1" s="24" t="s">
        <v>79</v>
      </c>
      <c r="T1" s="24" t="s">
        <v>80</v>
      </c>
      <c r="U1" s="24" t="s">
        <v>81</v>
      </c>
      <c r="V1" s="28" t="s">
        <v>127</v>
      </c>
    </row>
    <row r="2" spans="1:22">
      <c r="A2" s="110" t="s">
        <v>71</v>
      </c>
      <c r="B2" s="110" t="s">
        <v>52</v>
      </c>
      <c r="C2" s="110">
        <v>1</v>
      </c>
      <c r="D2" s="112">
        <v>44685.590682870374</v>
      </c>
      <c r="E2" s="112">
        <v>44685.590798611112</v>
      </c>
      <c r="F2" s="111">
        <v>1</v>
      </c>
      <c r="G2" s="96">
        <v>580</v>
      </c>
      <c r="H2" s="96">
        <v>1080</v>
      </c>
      <c r="I2" s="24">
        <f t="shared" ref="I2:I55" si="0">(H2-G2)/50</f>
        <v>10</v>
      </c>
      <c r="J2" s="100"/>
      <c r="K2" s="3" t="s">
        <v>53</v>
      </c>
      <c r="L2" s="3" t="s">
        <v>54</v>
      </c>
      <c r="M2" s="3" t="s">
        <v>55</v>
      </c>
      <c r="N2" s="3" t="s">
        <v>56</v>
      </c>
      <c r="O2" s="34">
        <f t="shared" ref="O2:O49" si="1">(E2-D2)*86400</f>
        <v>9.9999998230487108</v>
      </c>
      <c r="P2" s="34">
        <f t="shared" ref="P2:P49" si="2">I2-O2</f>
        <v>1.7695128917694092E-7</v>
      </c>
      <c r="Q2" s="28"/>
      <c r="R2" s="28"/>
      <c r="S2" s="28"/>
      <c r="T2" s="28"/>
      <c r="U2" s="28"/>
      <c r="V2" s="28">
        <f t="shared" ref="V2:V3" si="3">(S2-R2)/50</f>
        <v>0</v>
      </c>
    </row>
    <row r="3" spans="1:22">
      <c r="A3" s="110" t="s">
        <v>71</v>
      </c>
      <c r="B3" s="113" t="s">
        <v>57</v>
      </c>
      <c r="C3" s="110">
        <v>1</v>
      </c>
      <c r="D3" s="112">
        <v>44685.59101851852</v>
      </c>
      <c r="E3" s="112">
        <v>44685.591203703705</v>
      </c>
      <c r="F3" s="111">
        <v>2</v>
      </c>
      <c r="G3" s="101">
        <v>2030</v>
      </c>
      <c r="H3" s="101">
        <v>2830</v>
      </c>
      <c r="I3" s="24">
        <f t="shared" si="0"/>
        <v>16</v>
      </c>
      <c r="J3" s="100" t="s">
        <v>58</v>
      </c>
      <c r="K3" s="3">
        <v>1.2395499999999999</v>
      </c>
      <c r="L3" s="3">
        <v>2.4711400000000001</v>
      </c>
      <c r="M3" s="117">
        <v>642</v>
      </c>
      <c r="N3" s="117">
        <v>909</v>
      </c>
      <c r="O3" s="34">
        <f t="shared" si="1"/>
        <v>15.999999968335032</v>
      </c>
      <c r="P3" s="34">
        <f t="shared" si="2"/>
        <v>3.166496753692627E-8</v>
      </c>
      <c r="Q3" s="28">
        <v>2103</v>
      </c>
      <c r="R3" s="28">
        <v>2223</v>
      </c>
      <c r="S3" s="28">
        <v>2310</v>
      </c>
      <c r="T3" s="28">
        <v>2554</v>
      </c>
      <c r="U3" s="28">
        <v>2689</v>
      </c>
      <c r="V3" s="28">
        <f t="shared" si="3"/>
        <v>1.74</v>
      </c>
    </row>
    <row r="4" spans="1:22">
      <c r="A4" s="110" t="s">
        <v>71</v>
      </c>
      <c r="B4" s="113" t="s">
        <v>57</v>
      </c>
      <c r="C4" s="110">
        <v>2</v>
      </c>
      <c r="D4" s="112">
        <v>44685.592141203706</v>
      </c>
      <c r="E4" s="112">
        <v>44685.59233796296</v>
      </c>
      <c r="F4" s="111">
        <v>3</v>
      </c>
      <c r="G4" s="101">
        <v>6880</v>
      </c>
      <c r="H4" s="101">
        <v>7730</v>
      </c>
      <c r="I4" s="24">
        <f t="shared" si="0"/>
        <v>17</v>
      </c>
      <c r="J4" s="100" t="s">
        <v>59</v>
      </c>
      <c r="K4" s="3">
        <v>2.2631899999999998</v>
      </c>
      <c r="L4" s="3">
        <v>5.3900899999999998</v>
      </c>
      <c r="M4" s="117">
        <v>693</v>
      </c>
      <c r="N4" s="117">
        <v>1054</v>
      </c>
      <c r="O4" s="34">
        <f t="shared" si="1"/>
        <v>16.999999573454261</v>
      </c>
      <c r="P4" s="34">
        <f t="shared" si="2"/>
        <v>4.2654573917388916E-7</v>
      </c>
      <c r="Q4" s="28">
        <v>6971</v>
      </c>
      <c r="R4" s="28">
        <v>7115</v>
      </c>
      <c r="S4" s="28">
        <v>7224</v>
      </c>
      <c r="T4" s="28">
        <v>7446</v>
      </c>
      <c r="U4" s="28">
        <v>7604</v>
      </c>
    </row>
    <row r="5" spans="1:22">
      <c r="A5" s="110" t="s">
        <v>71</v>
      </c>
      <c r="B5" s="113" t="s">
        <v>57</v>
      </c>
      <c r="C5" s="110">
        <v>3</v>
      </c>
      <c r="D5" s="112">
        <v>44685.59306712963</v>
      </c>
      <c r="E5" s="112">
        <v>44685.593252314815</v>
      </c>
      <c r="F5" s="111">
        <v>4</v>
      </c>
      <c r="G5" s="101">
        <v>10880</v>
      </c>
      <c r="H5" s="101">
        <v>11680</v>
      </c>
      <c r="I5" s="24">
        <f t="shared" si="0"/>
        <v>16</v>
      </c>
      <c r="J5" s="100" t="s">
        <v>60</v>
      </c>
      <c r="K5" s="3"/>
      <c r="L5" s="3">
        <v>8.0770999999999997</v>
      </c>
      <c r="M5" s="100"/>
      <c r="N5" s="117">
        <v>1191</v>
      </c>
      <c r="O5" s="34">
        <f t="shared" si="1"/>
        <v>15.999999968335032</v>
      </c>
      <c r="P5" s="34">
        <f t="shared" si="2"/>
        <v>3.166496753692627E-8</v>
      </c>
      <c r="Q5" s="28">
        <v>10967</v>
      </c>
      <c r="R5" s="28">
        <v>11127</v>
      </c>
      <c r="S5" s="28">
        <v>11230</v>
      </c>
      <c r="T5" s="28">
        <v>11424</v>
      </c>
      <c r="U5" s="28">
        <v>11549</v>
      </c>
    </row>
    <row r="6" spans="1:22">
      <c r="A6" s="110" t="s">
        <v>71</v>
      </c>
      <c r="B6" s="113" t="s">
        <v>57</v>
      </c>
      <c r="C6" s="110">
        <v>4</v>
      </c>
      <c r="D6" s="112">
        <v>44685.594050925924</v>
      </c>
      <c r="E6" s="112">
        <v>44685.594212962962</v>
      </c>
      <c r="F6" s="111">
        <v>5</v>
      </c>
      <c r="G6" s="101">
        <v>15130</v>
      </c>
      <c r="H6" s="101">
        <v>15830</v>
      </c>
      <c r="I6" s="24">
        <f t="shared" si="0"/>
        <v>14</v>
      </c>
      <c r="J6" s="3" t="s">
        <v>61</v>
      </c>
      <c r="K6" s="100"/>
      <c r="L6" s="3">
        <v>11.108000000000001</v>
      </c>
      <c r="M6" s="100"/>
      <c r="N6" s="117">
        <v>1342</v>
      </c>
      <c r="O6" s="34">
        <f t="shared" si="1"/>
        <v>14.000000129453838</v>
      </c>
      <c r="P6" s="34">
        <f t="shared" si="2"/>
        <v>-1.2945383787155151E-7</v>
      </c>
      <c r="Q6" s="28">
        <v>15176</v>
      </c>
      <c r="R6" s="28">
        <v>15299</v>
      </c>
      <c r="S6" s="28">
        <v>15387</v>
      </c>
      <c r="T6" s="28">
        <v>15582</v>
      </c>
      <c r="U6" s="28">
        <v>15705</v>
      </c>
    </row>
    <row r="7" spans="1:22">
      <c r="A7" s="110" t="s">
        <v>71</v>
      </c>
      <c r="B7" s="113" t="s">
        <v>57</v>
      </c>
      <c r="C7" s="110">
        <v>5</v>
      </c>
      <c r="D7" s="112">
        <v>44685.595034722224</v>
      </c>
      <c r="E7" s="112">
        <v>44685.595196759263</v>
      </c>
      <c r="F7" s="111">
        <v>6</v>
      </c>
      <c r="G7" s="101">
        <v>19380</v>
      </c>
      <c r="H7" s="101">
        <v>20080</v>
      </c>
      <c r="I7" s="24">
        <f t="shared" si="0"/>
        <v>14</v>
      </c>
      <c r="J7" s="3"/>
      <c r="K7" s="3"/>
      <c r="L7" s="3"/>
      <c r="M7" s="3"/>
      <c r="N7" s="3"/>
      <c r="O7" s="34">
        <f t="shared" si="1"/>
        <v>14.000000129453838</v>
      </c>
      <c r="P7" s="34">
        <f t="shared" si="2"/>
        <v>-1.2945383787155151E-7</v>
      </c>
      <c r="Q7" s="28">
        <v>19439</v>
      </c>
      <c r="R7" s="28">
        <v>19563</v>
      </c>
      <c r="S7" s="28">
        <v>19648</v>
      </c>
      <c r="T7" s="28">
        <v>19844</v>
      </c>
      <c r="U7" s="28">
        <v>19968</v>
      </c>
    </row>
    <row r="8" spans="1:22">
      <c r="A8" s="110" t="s">
        <v>71</v>
      </c>
      <c r="B8" s="113" t="s">
        <v>70</v>
      </c>
      <c r="C8" s="110">
        <v>1</v>
      </c>
      <c r="D8" s="118">
        <v>44685.598645833335</v>
      </c>
      <c r="E8" s="118">
        <v>44685.598935185182</v>
      </c>
      <c r="F8" s="111">
        <v>7</v>
      </c>
      <c r="G8" s="96">
        <v>34980</v>
      </c>
      <c r="H8" s="96">
        <v>36230</v>
      </c>
      <c r="I8" s="24">
        <f t="shared" si="0"/>
        <v>25</v>
      </c>
      <c r="J8" s="3" t="s">
        <v>63</v>
      </c>
      <c r="K8" s="161" t="s">
        <v>53</v>
      </c>
      <c r="L8" s="150"/>
      <c r="M8" s="161" t="s">
        <v>54</v>
      </c>
      <c r="N8" s="150"/>
      <c r="O8" s="34">
        <f t="shared" si="1"/>
        <v>24.999999557621777</v>
      </c>
      <c r="P8" s="34">
        <f t="shared" si="2"/>
        <v>4.4237822294235229E-7</v>
      </c>
    </row>
    <row r="9" spans="1:22">
      <c r="A9" s="110" t="s">
        <v>71</v>
      </c>
      <c r="B9" s="113" t="s">
        <v>70</v>
      </c>
      <c r="C9" s="110">
        <v>2</v>
      </c>
      <c r="D9" s="118">
        <v>44685.601388888892</v>
      </c>
      <c r="E9" s="118">
        <v>44685.601759259262</v>
      </c>
      <c r="F9" s="111">
        <v>8</v>
      </c>
      <c r="G9" s="96">
        <v>46830</v>
      </c>
      <c r="H9" s="96">
        <v>48430</v>
      </c>
      <c r="I9" s="24">
        <f t="shared" si="0"/>
        <v>32</v>
      </c>
      <c r="J9" s="100" t="s">
        <v>50</v>
      </c>
      <c r="K9" s="3" t="s">
        <v>15</v>
      </c>
      <c r="L9" s="3" t="s">
        <v>64</v>
      </c>
      <c r="M9" s="3" t="s">
        <v>15</v>
      </c>
      <c r="N9" s="3" t="s">
        <v>64</v>
      </c>
      <c r="O9" s="34">
        <f t="shared" si="1"/>
        <v>31.999999936670065</v>
      </c>
      <c r="P9" s="34">
        <f t="shared" si="2"/>
        <v>6.3329935073852539E-8</v>
      </c>
    </row>
    <row r="10" spans="1:22">
      <c r="A10" s="110" t="s">
        <v>71</v>
      </c>
      <c r="B10" s="113" t="s">
        <v>70</v>
      </c>
      <c r="C10" s="110">
        <v>3</v>
      </c>
      <c r="D10" s="118">
        <v>44685.603784722225</v>
      </c>
      <c r="E10" s="118">
        <v>44685.604062500002</v>
      </c>
      <c r="F10" s="111">
        <v>9</v>
      </c>
      <c r="G10" s="96">
        <v>57180</v>
      </c>
      <c r="H10" s="96">
        <v>58380</v>
      </c>
      <c r="I10" s="24">
        <f t="shared" si="0"/>
        <v>24</v>
      </c>
      <c r="J10" s="100"/>
      <c r="K10" s="3" t="s">
        <v>65</v>
      </c>
      <c r="L10" s="3" t="s">
        <v>65</v>
      </c>
      <c r="M10" s="3" t="s">
        <v>65</v>
      </c>
      <c r="N10" s="3" t="s">
        <v>65</v>
      </c>
      <c r="O10" s="34">
        <f t="shared" si="1"/>
        <v>23.999999952502549</v>
      </c>
      <c r="P10" s="34">
        <f t="shared" si="2"/>
        <v>4.7497451305389404E-8</v>
      </c>
    </row>
    <row r="11" spans="1:22">
      <c r="A11" s="110" t="s">
        <v>71</v>
      </c>
      <c r="B11" s="113" t="s">
        <v>70</v>
      </c>
      <c r="C11" s="110">
        <v>4</v>
      </c>
      <c r="D11" s="118">
        <v>44685.598645833335</v>
      </c>
      <c r="E11" s="118">
        <v>44685.598935185182</v>
      </c>
      <c r="F11" s="111">
        <v>10</v>
      </c>
      <c r="G11" s="96">
        <v>34980</v>
      </c>
      <c r="H11" s="96">
        <v>36230</v>
      </c>
      <c r="I11" s="24">
        <f t="shared" si="0"/>
        <v>25</v>
      </c>
      <c r="J11" s="100" t="s">
        <v>66</v>
      </c>
      <c r="K11" s="3">
        <f>K4-K3</f>
        <v>1.0236399999999999</v>
      </c>
      <c r="L11" s="3">
        <f t="shared" ref="L11:L12" si="4">(M4-M3)*0.02</f>
        <v>1.02</v>
      </c>
      <c r="M11" s="3">
        <f>L4-L3</f>
        <v>2.9189499999999997</v>
      </c>
      <c r="N11" s="3">
        <f>(N4-N3)*0.02</f>
        <v>2.9</v>
      </c>
      <c r="O11" s="34">
        <f t="shared" si="1"/>
        <v>24.999999557621777</v>
      </c>
      <c r="P11" s="34">
        <f t="shared" si="2"/>
        <v>4.4237822294235229E-7</v>
      </c>
    </row>
    <row r="12" spans="1:22">
      <c r="A12" s="110" t="s">
        <v>71</v>
      </c>
      <c r="B12" s="113" t="s">
        <v>70</v>
      </c>
      <c r="C12" s="110">
        <v>5</v>
      </c>
      <c r="D12" s="118">
        <v>44685.601388888892</v>
      </c>
      <c r="E12" s="118">
        <v>44685.601759259262</v>
      </c>
      <c r="F12" s="111">
        <v>11</v>
      </c>
      <c r="G12" s="96">
        <v>46830</v>
      </c>
      <c r="H12" s="96">
        <v>48430</v>
      </c>
      <c r="I12" s="24">
        <f t="shared" si="0"/>
        <v>32</v>
      </c>
      <c r="J12" s="100" t="s">
        <v>67</v>
      </c>
      <c r="K12" s="3">
        <f>K5-K3</f>
        <v>-1.2395499999999999</v>
      </c>
      <c r="L12" s="3">
        <f t="shared" si="4"/>
        <v>-13.86</v>
      </c>
      <c r="M12" s="3">
        <f>L5-L3</f>
        <v>5.6059599999999996</v>
      </c>
      <c r="N12" s="3">
        <f>(N5-N3)*0.02</f>
        <v>5.64</v>
      </c>
      <c r="O12" s="34">
        <f t="shared" si="1"/>
        <v>31.999999936670065</v>
      </c>
      <c r="P12" s="34">
        <f t="shared" si="2"/>
        <v>6.3329935073852539E-8</v>
      </c>
    </row>
    <row r="13" spans="1:22">
      <c r="A13" s="110" t="s">
        <v>71</v>
      </c>
      <c r="B13" s="113" t="s">
        <v>70</v>
      </c>
      <c r="C13" s="110">
        <v>6</v>
      </c>
      <c r="D13" s="118">
        <v>44685.603784722225</v>
      </c>
      <c r="E13" s="118">
        <v>44685.604062500002</v>
      </c>
      <c r="F13" s="111">
        <v>12</v>
      </c>
      <c r="G13" s="96">
        <v>57180</v>
      </c>
      <c r="H13" s="96">
        <v>58380</v>
      </c>
      <c r="I13" s="24">
        <f t="shared" si="0"/>
        <v>24</v>
      </c>
      <c r="J13" s="3" t="s">
        <v>68</v>
      </c>
      <c r="K13" s="100">
        <f>K6-K3</f>
        <v>-1.2395499999999999</v>
      </c>
      <c r="L13" s="100">
        <f>(M6-M4)*0.02</f>
        <v>-13.86</v>
      </c>
      <c r="M13" s="100">
        <f>L6-L3</f>
        <v>8.6368600000000004</v>
      </c>
      <c r="N13" s="3">
        <f>(N6-N3)*0.02</f>
        <v>8.66</v>
      </c>
      <c r="O13" s="34">
        <f t="shared" si="1"/>
        <v>23.999999952502549</v>
      </c>
      <c r="P13" s="34">
        <f t="shared" si="2"/>
        <v>4.7497451305389404E-8</v>
      </c>
    </row>
    <row r="14" spans="1:22">
      <c r="A14" s="110" t="s">
        <v>71</v>
      </c>
      <c r="B14" s="113" t="s">
        <v>62</v>
      </c>
      <c r="C14" s="110">
        <v>1</v>
      </c>
      <c r="D14" s="112">
        <v>44685.606099537035</v>
      </c>
      <c r="E14" s="112">
        <v>44685.606238425928</v>
      </c>
      <c r="F14" s="111">
        <v>13</v>
      </c>
      <c r="G14" s="101">
        <v>67180</v>
      </c>
      <c r="H14" s="101">
        <v>67780</v>
      </c>
      <c r="I14" s="24">
        <f t="shared" si="0"/>
        <v>12</v>
      </c>
      <c r="O14" s="34">
        <f t="shared" si="1"/>
        <v>12.000000290572643</v>
      </c>
      <c r="P14" s="34">
        <f t="shared" si="2"/>
        <v>-2.905726432800293E-7</v>
      </c>
    </row>
    <row r="15" spans="1:22">
      <c r="A15" s="110" t="s">
        <v>71</v>
      </c>
      <c r="B15" s="113" t="s">
        <v>62</v>
      </c>
      <c r="C15" s="110">
        <v>2</v>
      </c>
      <c r="D15" s="112">
        <v>44685.607766203706</v>
      </c>
      <c r="E15" s="112">
        <v>44685.607905092591</v>
      </c>
      <c r="F15" s="111">
        <v>14</v>
      </c>
      <c r="G15" s="101">
        <v>74380</v>
      </c>
      <c r="H15" s="101">
        <v>74980</v>
      </c>
      <c r="I15" s="24">
        <f t="shared" si="0"/>
        <v>12</v>
      </c>
      <c r="J15" s="57" t="s">
        <v>122</v>
      </c>
      <c r="K15" s="58"/>
      <c r="L15" s="58"/>
      <c r="M15" s="58"/>
      <c r="N15" s="59"/>
      <c r="O15" s="34">
        <f t="shared" si="1"/>
        <v>11.999999661929905</v>
      </c>
      <c r="P15" s="34">
        <f t="shared" si="2"/>
        <v>3.380700945854187E-7</v>
      </c>
    </row>
    <row r="16" spans="1:22">
      <c r="A16" s="110" t="s">
        <v>71</v>
      </c>
      <c r="B16" s="113" t="s">
        <v>62</v>
      </c>
      <c r="C16" s="110">
        <v>3</v>
      </c>
      <c r="D16" s="112">
        <v>44685.6094212963</v>
      </c>
      <c r="E16" s="112">
        <v>44685.609583333331</v>
      </c>
      <c r="F16" s="111">
        <v>15</v>
      </c>
      <c r="G16" s="101">
        <v>81530</v>
      </c>
      <c r="H16" s="101">
        <v>82230</v>
      </c>
      <c r="I16" s="24">
        <f t="shared" si="0"/>
        <v>14</v>
      </c>
      <c r="J16" s="60"/>
      <c r="K16" s="28" t="s">
        <v>84</v>
      </c>
      <c r="L16" s="28" t="s">
        <v>85</v>
      </c>
      <c r="M16" s="28" t="s">
        <v>86</v>
      </c>
      <c r="N16" s="61" t="s">
        <v>87</v>
      </c>
      <c r="O16" s="34">
        <f t="shared" si="1"/>
        <v>13.9999995008111</v>
      </c>
      <c r="P16" s="34">
        <f t="shared" si="2"/>
        <v>4.9918889999389648E-7</v>
      </c>
    </row>
    <row r="17" spans="1:21">
      <c r="A17" s="110" t="s">
        <v>71</v>
      </c>
      <c r="B17" s="113" t="s">
        <v>62</v>
      </c>
      <c r="C17" s="110">
        <v>4</v>
      </c>
      <c r="D17" s="112">
        <v>44685.611006944448</v>
      </c>
      <c r="E17" s="112">
        <v>44685.611145833333</v>
      </c>
      <c r="F17" s="111">
        <v>16</v>
      </c>
      <c r="G17" s="101">
        <v>88380</v>
      </c>
      <c r="H17" s="101">
        <v>88980</v>
      </c>
      <c r="I17" s="24">
        <f t="shared" si="0"/>
        <v>12</v>
      </c>
      <c r="J17" s="60" t="s">
        <v>88</v>
      </c>
      <c r="K17" s="28">
        <v>2</v>
      </c>
      <c r="L17" s="28">
        <v>6</v>
      </c>
      <c r="M17" s="28">
        <v>26</v>
      </c>
      <c r="N17" s="61">
        <v>30</v>
      </c>
      <c r="O17" s="34">
        <f t="shared" si="1"/>
        <v>11.999999661929905</v>
      </c>
      <c r="P17" s="34">
        <f t="shared" si="2"/>
        <v>3.380700945854187E-7</v>
      </c>
    </row>
    <row r="18" spans="1:21">
      <c r="A18" s="110" t="s">
        <v>71</v>
      </c>
      <c r="B18" s="113" t="s">
        <v>62</v>
      </c>
      <c r="C18" s="110">
        <v>5</v>
      </c>
      <c r="D18" s="112">
        <v>44685.612800925926</v>
      </c>
      <c r="E18" s="112">
        <v>44685.612962962965</v>
      </c>
      <c r="F18" s="111">
        <v>17</v>
      </c>
      <c r="G18" s="101">
        <v>96130</v>
      </c>
      <c r="H18" s="101">
        <v>96830</v>
      </c>
      <c r="I18" s="24">
        <f t="shared" si="0"/>
        <v>14</v>
      </c>
      <c r="J18" s="60" t="s">
        <v>89</v>
      </c>
      <c r="K18" s="28">
        <v>19</v>
      </c>
      <c r="L18" s="28">
        <v>24</v>
      </c>
      <c r="M18" s="28">
        <v>43</v>
      </c>
      <c r="N18" s="61">
        <v>48</v>
      </c>
      <c r="O18" s="34">
        <f t="shared" si="1"/>
        <v>14.000000129453838</v>
      </c>
      <c r="P18" s="34">
        <f t="shared" si="2"/>
        <v>-1.2945383787155151E-7</v>
      </c>
    </row>
    <row r="19" spans="1:21">
      <c r="A19" s="110" t="s">
        <v>71</v>
      </c>
      <c r="B19" s="113" t="s">
        <v>62</v>
      </c>
      <c r="C19" s="110">
        <v>6</v>
      </c>
      <c r="D19" s="112">
        <v>44685.614675925928</v>
      </c>
      <c r="E19" s="112">
        <v>44685.614837962959</v>
      </c>
      <c r="F19" s="111">
        <v>18</v>
      </c>
      <c r="G19" s="101">
        <v>104230</v>
      </c>
      <c r="H19" s="101">
        <v>104930</v>
      </c>
      <c r="I19" s="24">
        <f t="shared" si="0"/>
        <v>14</v>
      </c>
      <c r="J19" s="60" t="s">
        <v>90</v>
      </c>
      <c r="K19" s="28">
        <v>13</v>
      </c>
      <c r="L19" s="28">
        <v>18</v>
      </c>
      <c r="M19" s="28">
        <v>37</v>
      </c>
      <c r="N19" s="61">
        <v>42</v>
      </c>
      <c r="O19" s="34">
        <f t="shared" si="1"/>
        <v>13.9999995008111</v>
      </c>
      <c r="P19" s="34">
        <f t="shared" si="2"/>
        <v>4.9918889999389648E-7</v>
      </c>
    </row>
    <row r="20" spans="1:21">
      <c r="A20" s="110" t="s">
        <v>71</v>
      </c>
      <c r="B20" s="113" t="s">
        <v>69</v>
      </c>
      <c r="C20" s="110">
        <v>1</v>
      </c>
      <c r="D20" s="112">
        <v>44685.617083333331</v>
      </c>
      <c r="E20" s="112">
        <v>44685.617291666669</v>
      </c>
      <c r="F20" s="111">
        <v>19</v>
      </c>
      <c r="G20" s="101">
        <v>114630</v>
      </c>
      <c r="H20" s="101">
        <v>115530</v>
      </c>
      <c r="I20" s="24">
        <f t="shared" si="0"/>
        <v>18</v>
      </c>
      <c r="J20" s="62" t="s">
        <v>91</v>
      </c>
      <c r="K20" s="63"/>
      <c r="L20" s="63"/>
      <c r="M20" s="63"/>
      <c r="N20" s="64"/>
      <c r="O20" s="34">
        <f t="shared" si="1"/>
        <v>18.000000435858965</v>
      </c>
      <c r="P20" s="34">
        <f t="shared" si="2"/>
        <v>-4.3585896492004395E-7</v>
      </c>
    </row>
    <row r="21" spans="1:21">
      <c r="A21" s="110" t="s">
        <v>71</v>
      </c>
      <c r="B21" s="113" t="s">
        <v>69</v>
      </c>
      <c r="C21" s="110">
        <v>2</v>
      </c>
      <c r="D21" s="112">
        <v>44685.61859953704</v>
      </c>
      <c r="E21" s="112">
        <v>44685.618784722225</v>
      </c>
      <c r="F21" s="111">
        <v>20</v>
      </c>
      <c r="G21" s="101">
        <v>121180</v>
      </c>
      <c r="H21" s="101">
        <v>121980</v>
      </c>
      <c r="I21" s="24">
        <f t="shared" si="0"/>
        <v>16</v>
      </c>
      <c r="O21" s="34">
        <f t="shared" si="1"/>
        <v>15.999999968335032</v>
      </c>
      <c r="P21" s="34">
        <f t="shared" si="2"/>
        <v>3.166496753692627E-8</v>
      </c>
    </row>
    <row r="22" spans="1:21">
      <c r="A22" s="110" t="s">
        <v>71</v>
      </c>
      <c r="B22" s="113" t="s">
        <v>69</v>
      </c>
      <c r="C22" s="110">
        <v>3</v>
      </c>
      <c r="D22" s="112">
        <v>44685.620150462964</v>
      </c>
      <c r="E22" s="112">
        <v>44685.620358796295</v>
      </c>
      <c r="F22" s="111">
        <v>21</v>
      </c>
      <c r="G22" s="101">
        <v>127880</v>
      </c>
      <c r="H22" s="101">
        <v>128780</v>
      </c>
      <c r="I22" s="24">
        <f t="shared" si="0"/>
        <v>18</v>
      </c>
      <c r="J22" s="160" t="s">
        <v>92</v>
      </c>
      <c r="K22" s="154"/>
      <c r="L22" s="154"/>
      <c r="M22" s="58"/>
      <c r="N22" s="59">
        <f>'Experiment Design'!$D$11</f>
        <v>484.2</v>
      </c>
      <c r="O22" s="34">
        <f t="shared" si="1"/>
        <v>17.999999807216227</v>
      </c>
      <c r="P22" s="34">
        <f t="shared" si="2"/>
        <v>1.9278377294540405E-7</v>
      </c>
    </row>
    <row r="23" spans="1:21">
      <c r="A23" s="110" t="s">
        <v>71</v>
      </c>
      <c r="B23" s="113" t="s">
        <v>69</v>
      </c>
      <c r="C23" s="110">
        <v>4</v>
      </c>
      <c r="D23" s="112">
        <v>44685.622071759259</v>
      </c>
      <c r="E23" s="112">
        <v>44685.622245370374</v>
      </c>
      <c r="F23" s="111">
        <v>22</v>
      </c>
      <c r="G23" s="101">
        <v>136180</v>
      </c>
      <c r="H23" s="101">
        <v>136930</v>
      </c>
      <c r="I23" s="24">
        <f t="shared" si="0"/>
        <v>15</v>
      </c>
      <c r="J23" s="159" t="s">
        <v>93</v>
      </c>
      <c r="K23" s="152"/>
      <c r="L23" s="152"/>
      <c r="M23" s="28"/>
      <c r="N23" s="61">
        <f>N22+N25</f>
        <v>510.7</v>
      </c>
      <c r="O23" s="34">
        <f t="shared" si="1"/>
        <v>15.000000363215804</v>
      </c>
      <c r="P23" s="34">
        <f t="shared" si="2"/>
        <v>-3.6321580410003662E-7</v>
      </c>
    </row>
    <row r="24" spans="1:21">
      <c r="A24" s="110" t="s">
        <v>71</v>
      </c>
      <c r="B24" s="113" t="s">
        <v>69</v>
      </c>
      <c r="C24" s="110">
        <v>5</v>
      </c>
      <c r="D24" s="112">
        <v>44685.623472222222</v>
      </c>
      <c r="E24" s="112">
        <v>44685.623657407406</v>
      </c>
      <c r="F24" s="111">
        <v>23</v>
      </c>
      <c r="G24" s="101">
        <v>142230</v>
      </c>
      <c r="H24" s="101">
        <v>143030</v>
      </c>
      <c r="I24" s="24">
        <f t="shared" si="0"/>
        <v>16</v>
      </c>
      <c r="J24" s="159" t="s">
        <v>94</v>
      </c>
      <c r="K24" s="152"/>
      <c r="L24" s="152"/>
      <c r="M24" s="28"/>
      <c r="N24" s="61">
        <v>58</v>
      </c>
      <c r="O24" s="34">
        <f t="shared" si="1"/>
        <v>15.999999968335032</v>
      </c>
      <c r="P24" s="34">
        <f t="shared" si="2"/>
        <v>3.166496753692627E-8</v>
      </c>
    </row>
    <row r="25" spans="1:21">
      <c r="A25" s="110" t="s">
        <v>71</v>
      </c>
      <c r="B25" s="113" t="s">
        <v>69</v>
      </c>
      <c r="C25" s="110">
        <v>6</v>
      </c>
      <c r="D25" s="112">
        <v>44685.625092592592</v>
      </c>
      <c r="E25" s="112">
        <v>44685.625277777777</v>
      </c>
      <c r="F25" s="111">
        <v>24</v>
      </c>
      <c r="G25" s="101">
        <v>149230</v>
      </c>
      <c r="H25" s="101">
        <v>150030</v>
      </c>
      <c r="I25" s="24">
        <f t="shared" si="0"/>
        <v>16</v>
      </c>
      <c r="J25" s="157" t="s">
        <v>96</v>
      </c>
      <c r="K25" s="158"/>
      <c r="L25" s="158"/>
      <c r="M25" s="63" t="s">
        <v>117</v>
      </c>
      <c r="N25" s="64">
        <v>26.5</v>
      </c>
      <c r="O25" s="34">
        <f t="shared" si="1"/>
        <v>15.999999968335032</v>
      </c>
      <c r="P25" s="34">
        <f t="shared" si="2"/>
        <v>3.166496753692627E-8</v>
      </c>
    </row>
    <row r="26" spans="1:21">
      <c r="A26" s="110" t="s">
        <v>51</v>
      </c>
      <c r="B26" s="110" t="s">
        <v>52</v>
      </c>
      <c r="C26" s="110">
        <v>1</v>
      </c>
      <c r="D26" s="112">
        <v>44685.665092592593</v>
      </c>
      <c r="E26" s="112">
        <v>44685.665231481478</v>
      </c>
      <c r="F26" s="111">
        <v>25</v>
      </c>
      <c r="G26" s="96">
        <v>785</v>
      </c>
      <c r="H26" s="96">
        <v>1385</v>
      </c>
      <c r="I26" s="24">
        <f t="shared" si="0"/>
        <v>12</v>
      </c>
      <c r="J26" s="60"/>
      <c r="K26" s="28"/>
      <c r="L26" s="28"/>
      <c r="M26" s="65"/>
      <c r="N26" s="61"/>
      <c r="O26" s="34">
        <f t="shared" si="1"/>
        <v>11.999999661929905</v>
      </c>
      <c r="P26" s="34">
        <f t="shared" si="2"/>
        <v>3.380700945854187E-7</v>
      </c>
    </row>
    <row r="27" spans="1:21">
      <c r="A27" s="110" t="s">
        <v>51</v>
      </c>
      <c r="B27" s="113" t="s">
        <v>57</v>
      </c>
      <c r="C27" s="110">
        <v>1</v>
      </c>
      <c r="D27" s="112">
        <v>44685.665555555555</v>
      </c>
      <c r="E27" s="112">
        <v>44685.665729166663</v>
      </c>
      <c r="F27" s="111">
        <v>26</v>
      </c>
      <c r="G27" s="101">
        <v>2785</v>
      </c>
      <c r="H27" s="101">
        <v>3535</v>
      </c>
      <c r="I27" s="24">
        <f t="shared" si="0"/>
        <v>15</v>
      </c>
      <c r="J27" s="60" t="s">
        <v>97</v>
      </c>
      <c r="K27" s="28"/>
      <c r="L27" s="28"/>
      <c r="M27" s="24" t="s">
        <v>98</v>
      </c>
      <c r="N27" s="33" t="s">
        <v>99</v>
      </c>
      <c r="O27" s="34">
        <f t="shared" si="1"/>
        <v>14.999999734573066</v>
      </c>
      <c r="P27" s="34">
        <f t="shared" si="2"/>
        <v>2.6542693376541138E-7</v>
      </c>
      <c r="Q27" s="28">
        <v>2836</v>
      </c>
      <c r="R27" s="28">
        <v>2938</v>
      </c>
      <c r="S27" s="28">
        <v>3064</v>
      </c>
      <c r="T27" s="28">
        <v>3280</v>
      </c>
      <c r="U27" s="28">
        <v>3395</v>
      </c>
    </row>
    <row r="28" spans="1:21">
      <c r="A28" s="110" t="s">
        <v>51</v>
      </c>
      <c r="B28" s="113" t="s">
        <v>57</v>
      </c>
      <c r="C28" s="110">
        <v>2</v>
      </c>
      <c r="D28" s="112">
        <v>44685.666643518518</v>
      </c>
      <c r="E28" s="112">
        <v>44685.666817129626</v>
      </c>
      <c r="F28" s="111">
        <v>27</v>
      </c>
      <c r="G28" s="101">
        <v>7485</v>
      </c>
      <c r="H28" s="101">
        <v>8235</v>
      </c>
      <c r="I28" s="24">
        <f t="shared" si="0"/>
        <v>15</v>
      </c>
      <c r="J28" s="60" t="s">
        <v>100</v>
      </c>
      <c r="K28" s="28"/>
      <c r="L28" s="28"/>
      <c r="M28" s="83">
        <v>0.5</v>
      </c>
      <c r="N28" s="66">
        <f>M28*N22/100</f>
        <v>2.4209999999999998</v>
      </c>
      <c r="O28" s="34">
        <f t="shared" si="1"/>
        <v>14.999999734573066</v>
      </c>
      <c r="P28" s="34">
        <f t="shared" si="2"/>
        <v>2.6542693376541138E-7</v>
      </c>
      <c r="Q28" s="28">
        <v>7548</v>
      </c>
      <c r="R28" s="28">
        <v>7650</v>
      </c>
      <c r="S28" s="28">
        <v>7733</v>
      </c>
      <c r="T28" s="28">
        <v>7924</v>
      </c>
      <c r="U28" s="28">
        <v>8045</v>
      </c>
    </row>
    <row r="29" spans="1:21">
      <c r="A29" s="110" t="s">
        <v>51</v>
      </c>
      <c r="B29" s="113" t="s">
        <v>57</v>
      </c>
      <c r="C29" s="110">
        <v>3</v>
      </c>
      <c r="D29" s="112">
        <v>44685.667349537034</v>
      </c>
      <c r="E29" s="112">
        <v>44685.667511574073</v>
      </c>
      <c r="F29" s="111">
        <v>28</v>
      </c>
      <c r="G29" s="101">
        <v>10535</v>
      </c>
      <c r="H29" s="101">
        <v>11235</v>
      </c>
      <c r="I29" s="24">
        <f t="shared" si="0"/>
        <v>14</v>
      </c>
      <c r="J29" s="60" t="s">
        <v>101</v>
      </c>
      <c r="K29" s="28"/>
      <c r="L29" s="28"/>
      <c r="M29" s="83">
        <v>1.57</v>
      </c>
      <c r="N29" s="66">
        <f>M29*N22/100</f>
        <v>7.6019399999999999</v>
      </c>
      <c r="O29" s="34">
        <f t="shared" si="1"/>
        <v>14.000000129453838</v>
      </c>
      <c r="P29" s="34">
        <f t="shared" si="2"/>
        <v>-1.2945383787155151E-7</v>
      </c>
      <c r="Q29" s="28">
        <v>10592</v>
      </c>
      <c r="R29" s="28">
        <v>10678</v>
      </c>
      <c r="S29" s="28">
        <v>10773</v>
      </c>
      <c r="T29" s="28">
        <v>10977</v>
      </c>
      <c r="U29" s="28">
        <v>11091</v>
      </c>
    </row>
    <row r="30" spans="1:21">
      <c r="A30" s="110" t="s">
        <v>51</v>
      </c>
      <c r="B30" s="113" t="s">
        <v>57</v>
      </c>
      <c r="C30" s="110">
        <v>4</v>
      </c>
      <c r="D30" s="112">
        <v>44685.668217592596</v>
      </c>
      <c r="E30" s="112">
        <v>44685.668379629627</v>
      </c>
      <c r="F30" s="111">
        <v>29</v>
      </c>
      <c r="G30" s="101">
        <v>14285</v>
      </c>
      <c r="H30" s="101">
        <v>14985</v>
      </c>
      <c r="I30" s="24">
        <f t="shared" si="0"/>
        <v>14</v>
      </c>
      <c r="J30" s="60" t="s">
        <v>102</v>
      </c>
      <c r="K30" s="28"/>
      <c r="L30" s="28"/>
      <c r="M30" s="83">
        <v>2.9</v>
      </c>
      <c r="N30" s="66">
        <f>M30*N22/100</f>
        <v>14.041799999999999</v>
      </c>
      <c r="O30" s="34">
        <f t="shared" si="1"/>
        <v>13.9999995008111</v>
      </c>
      <c r="P30" s="34">
        <f t="shared" si="2"/>
        <v>4.9918889999389648E-7</v>
      </c>
      <c r="Q30" s="28">
        <v>14354</v>
      </c>
      <c r="R30" s="28">
        <v>14439</v>
      </c>
      <c r="S30" s="28">
        <v>14550</v>
      </c>
      <c r="T30" s="28">
        <v>14742</v>
      </c>
      <c r="U30" s="28">
        <v>14854</v>
      </c>
    </row>
    <row r="31" spans="1:21">
      <c r="A31" s="110" t="s">
        <v>51</v>
      </c>
      <c r="B31" s="113" t="s">
        <v>57</v>
      </c>
      <c r="C31" s="110">
        <v>5</v>
      </c>
      <c r="D31" s="112">
        <v>44685.669247685182</v>
      </c>
      <c r="E31" s="112">
        <v>44685.669409722221</v>
      </c>
      <c r="F31" s="111">
        <v>30</v>
      </c>
      <c r="G31" s="101">
        <v>18735</v>
      </c>
      <c r="H31" s="101">
        <v>19435</v>
      </c>
      <c r="I31" s="24">
        <f t="shared" si="0"/>
        <v>14</v>
      </c>
      <c r="J31" s="60" t="s">
        <v>103</v>
      </c>
      <c r="K31" s="28"/>
      <c r="L31" s="28"/>
      <c r="M31" s="83">
        <v>1.33</v>
      </c>
      <c r="N31" s="66">
        <f>M31*N22/100</f>
        <v>6.4398599999999995</v>
      </c>
      <c r="O31" s="34">
        <f t="shared" si="1"/>
        <v>14.000000129453838</v>
      </c>
      <c r="P31" s="34">
        <f t="shared" si="2"/>
        <v>-1.2945383787155151E-7</v>
      </c>
      <c r="Q31" s="28">
        <v>18807</v>
      </c>
      <c r="R31" s="28">
        <v>18886</v>
      </c>
      <c r="S31" s="28">
        <v>18970</v>
      </c>
      <c r="T31" s="28">
        <v>19165</v>
      </c>
      <c r="U31" s="28">
        <v>19275</v>
      </c>
    </row>
    <row r="32" spans="1:21">
      <c r="A32" s="110" t="s">
        <v>51</v>
      </c>
      <c r="B32" s="113" t="s">
        <v>70</v>
      </c>
      <c r="C32" s="110">
        <v>1</v>
      </c>
      <c r="D32" s="118">
        <v>44685.673032407409</v>
      </c>
      <c r="E32" s="118">
        <v>44685.673229166663</v>
      </c>
      <c r="F32" s="111">
        <v>31</v>
      </c>
      <c r="G32" s="96">
        <v>35085</v>
      </c>
      <c r="H32" s="96">
        <v>35935</v>
      </c>
      <c r="I32" s="24">
        <f t="shared" si="0"/>
        <v>17</v>
      </c>
      <c r="J32" s="60" t="s">
        <v>104</v>
      </c>
      <c r="K32" s="28"/>
      <c r="L32" s="28"/>
      <c r="M32" s="83">
        <v>5.35</v>
      </c>
      <c r="N32" s="66">
        <f>M32*N22/100</f>
        <v>25.904699999999998</v>
      </c>
      <c r="O32" s="34">
        <f t="shared" si="1"/>
        <v>16.999999573454261</v>
      </c>
      <c r="P32" s="34">
        <f t="shared" si="2"/>
        <v>4.2654573917388916E-7</v>
      </c>
    </row>
    <row r="33" spans="1:16">
      <c r="A33" s="110" t="s">
        <v>51</v>
      </c>
      <c r="B33" s="113" t="s">
        <v>70</v>
      </c>
      <c r="C33" s="110">
        <v>2</v>
      </c>
      <c r="D33" s="118">
        <v>44685.674988425926</v>
      </c>
      <c r="E33" s="118">
        <v>44685.675185185188</v>
      </c>
      <c r="F33" s="111">
        <v>32</v>
      </c>
      <c r="G33" s="96">
        <v>43535</v>
      </c>
      <c r="H33" s="96">
        <v>44385</v>
      </c>
      <c r="I33" s="24">
        <f t="shared" si="0"/>
        <v>17</v>
      </c>
      <c r="J33" s="60" t="s">
        <v>105</v>
      </c>
      <c r="K33" s="28"/>
      <c r="L33" s="28"/>
      <c r="M33" s="83">
        <v>11.75</v>
      </c>
      <c r="N33" s="66">
        <f>M33*N22/100</f>
        <v>56.893499999999996</v>
      </c>
      <c r="O33" s="34">
        <f t="shared" si="1"/>
        <v>17.000000202096999</v>
      </c>
      <c r="P33" s="34">
        <f t="shared" si="2"/>
        <v>-2.0209699869155884E-7</v>
      </c>
    </row>
    <row r="34" spans="1:16">
      <c r="A34" s="110" t="s">
        <v>51</v>
      </c>
      <c r="B34" s="113" t="s">
        <v>70</v>
      </c>
      <c r="C34" s="110">
        <v>3</v>
      </c>
      <c r="D34" s="118">
        <v>44685.673032407409</v>
      </c>
      <c r="E34" s="118">
        <v>44685.673229166663</v>
      </c>
      <c r="F34" s="111">
        <v>33</v>
      </c>
      <c r="G34" s="96">
        <v>35085</v>
      </c>
      <c r="H34" s="96">
        <v>35935</v>
      </c>
      <c r="I34" s="24">
        <f t="shared" si="0"/>
        <v>17</v>
      </c>
      <c r="J34" s="60" t="s">
        <v>106</v>
      </c>
      <c r="K34" s="28"/>
      <c r="L34" s="28"/>
      <c r="M34" s="83">
        <v>53.2</v>
      </c>
      <c r="N34" s="66">
        <f>M34*N22/100</f>
        <v>257.59440000000001</v>
      </c>
      <c r="O34" s="34">
        <f t="shared" si="1"/>
        <v>16.999999573454261</v>
      </c>
      <c r="P34" s="34">
        <f t="shared" si="2"/>
        <v>4.2654573917388916E-7</v>
      </c>
    </row>
    <row r="35" spans="1:16">
      <c r="A35" s="110" t="s">
        <v>51</v>
      </c>
      <c r="B35" s="113" t="s">
        <v>70</v>
      </c>
      <c r="C35" s="110">
        <v>4</v>
      </c>
      <c r="D35" s="118">
        <v>44685.674988425926</v>
      </c>
      <c r="E35" s="118">
        <v>44685.675185185188</v>
      </c>
      <c r="F35" s="111">
        <v>34</v>
      </c>
      <c r="G35" s="96">
        <v>43535</v>
      </c>
      <c r="H35" s="96">
        <v>44385</v>
      </c>
      <c r="I35" s="24">
        <f t="shared" si="0"/>
        <v>17</v>
      </c>
      <c r="J35" s="67"/>
      <c r="K35" s="65"/>
      <c r="L35" s="28" t="s">
        <v>107</v>
      </c>
      <c r="M35" s="83">
        <f t="shared" ref="M35:N35" si="5">SUM(M28*2+M29*2+M30*2+M31*2+M32*2+M33*2+M34)</f>
        <v>100</v>
      </c>
      <c r="N35" s="66">
        <f t="shared" si="5"/>
        <v>484.2</v>
      </c>
      <c r="O35" s="34">
        <f t="shared" si="1"/>
        <v>17.000000202096999</v>
      </c>
      <c r="P35" s="34">
        <f t="shared" si="2"/>
        <v>-2.0209699869155884E-7</v>
      </c>
    </row>
    <row r="36" spans="1:16">
      <c r="A36" s="110" t="s">
        <v>51</v>
      </c>
      <c r="B36" s="113" t="s">
        <v>70</v>
      </c>
      <c r="C36" s="110">
        <v>5</v>
      </c>
      <c r="D36" s="118">
        <v>44685.673032407409</v>
      </c>
      <c r="E36" s="118">
        <v>44685.673229166663</v>
      </c>
      <c r="F36" s="111">
        <v>35</v>
      </c>
      <c r="G36" s="96">
        <v>35085</v>
      </c>
      <c r="H36" s="96">
        <v>35935</v>
      </c>
      <c r="I36" s="24">
        <f t="shared" si="0"/>
        <v>17</v>
      </c>
      <c r="J36" s="60"/>
      <c r="K36" s="28" t="s">
        <v>108</v>
      </c>
      <c r="L36" s="28"/>
      <c r="M36" s="83">
        <v>8.1999999999999993</v>
      </c>
      <c r="N36" s="66">
        <f>M36*N22/100</f>
        <v>39.704399999999993</v>
      </c>
      <c r="O36" s="34">
        <f t="shared" si="1"/>
        <v>16.999999573454261</v>
      </c>
      <c r="P36" s="34">
        <f t="shared" si="2"/>
        <v>4.2654573917388916E-7</v>
      </c>
    </row>
    <row r="37" spans="1:16">
      <c r="A37" s="110" t="s">
        <v>51</v>
      </c>
      <c r="B37" s="113" t="s">
        <v>70</v>
      </c>
      <c r="C37" s="110">
        <v>6</v>
      </c>
      <c r="D37" s="118">
        <v>44685.674988425926</v>
      </c>
      <c r="E37" s="118">
        <v>44685.675185185188</v>
      </c>
      <c r="F37" s="111">
        <v>36</v>
      </c>
      <c r="G37" s="96">
        <v>43535</v>
      </c>
      <c r="H37" s="96">
        <v>44385</v>
      </c>
      <c r="I37" s="24">
        <f t="shared" si="0"/>
        <v>17</v>
      </c>
      <c r="J37" s="60"/>
      <c r="K37" s="28" t="s">
        <v>109</v>
      </c>
      <c r="L37" s="28"/>
      <c r="M37" s="83">
        <v>17.02</v>
      </c>
      <c r="N37" s="66">
        <f>M37*N22/100</f>
        <v>82.410839999999993</v>
      </c>
      <c r="O37" s="34">
        <f t="shared" si="1"/>
        <v>17.000000202096999</v>
      </c>
      <c r="P37" s="34">
        <f t="shared" si="2"/>
        <v>-2.0209699869155884E-7</v>
      </c>
    </row>
    <row r="38" spans="1:16">
      <c r="A38" s="110" t="s">
        <v>51</v>
      </c>
      <c r="B38" s="113" t="s">
        <v>62</v>
      </c>
      <c r="C38" s="110">
        <v>1</v>
      </c>
      <c r="D38" s="112">
        <v>44685.676874999997</v>
      </c>
      <c r="E38" s="112">
        <v>44685.677048611113</v>
      </c>
      <c r="F38" s="111">
        <v>37</v>
      </c>
      <c r="G38" s="101">
        <v>51685</v>
      </c>
      <c r="H38" s="101">
        <v>52435</v>
      </c>
      <c r="I38" s="24">
        <f t="shared" si="0"/>
        <v>15</v>
      </c>
      <c r="J38" s="60"/>
      <c r="K38" s="28" t="s">
        <v>110</v>
      </c>
      <c r="L38" s="28"/>
      <c r="M38" s="83">
        <v>12.13</v>
      </c>
      <c r="N38" s="66">
        <f>M38*N22/100</f>
        <v>58.733460000000008</v>
      </c>
      <c r="O38" s="34">
        <f t="shared" si="1"/>
        <v>15.000000363215804</v>
      </c>
      <c r="P38" s="34">
        <f t="shared" si="2"/>
        <v>-3.6321580410003662E-7</v>
      </c>
    </row>
    <row r="39" spans="1:16">
      <c r="A39" s="110" t="s">
        <v>51</v>
      </c>
      <c r="B39" s="113" t="s">
        <v>62</v>
      </c>
      <c r="C39" s="110">
        <v>2</v>
      </c>
      <c r="D39" s="112">
        <v>44685.678773148145</v>
      </c>
      <c r="E39" s="112">
        <v>44685.678923611114</v>
      </c>
      <c r="F39" s="111">
        <v>38</v>
      </c>
      <c r="G39" s="101">
        <v>59885</v>
      </c>
      <c r="H39" s="101">
        <v>60535</v>
      </c>
      <c r="I39" s="24">
        <f t="shared" si="0"/>
        <v>13</v>
      </c>
      <c r="J39" s="60"/>
      <c r="K39" s="28" t="s">
        <v>111</v>
      </c>
      <c r="L39" s="28"/>
      <c r="M39" s="83">
        <v>15.85</v>
      </c>
      <c r="N39" s="66">
        <f>M39*N22/100</f>
        <v>76.745699999999999</v>
      </c>
      <c r="O39" s="34">
        <f t="shared" si="1"/>
        <v>13.00000052433461</v>
      </c>
      <c r="P39" s="34">
        <f t="shared" si="2"/>
        <v>-5.243346095085144E-7</v>
      </c>
    </row>
    <row r="40" spans="1:16">
      <c r="A40" s="110" t="s">
        <v>51</v>
      </c>
      <c r="B40" s="113" t="s">
        <v>62</v>
      </c>
      <c r="C40" s="110">
        <v>3</v>
      </c>
      <c r="D40" s="112">
        <v>44685.680578703701</v>
      </c>
      <c r="E40" s="112">
        <v>44685.68074074074</v>
      </c>
      <c r="F40" s="111">
        <v>39</v>
      </c>
      <c r="G40" s="101">
        <v>67685</v>
      </c>
      <c r="H40" s="101">
        <v>68385</v>
      </c>
      <c r="I40" s="24">
        <f t="shared" si="0"/>
        <v>14</v>
      </c>
      <c r="J40" s="62"/>
      <c r="K40" s="63"/>
      <c r="L40" s="63" t="s">
        <v>107</v>
      </c>
      <c r="M40" s="84">
        <f t="shared" ref="M40:N40" si="6">SUM(M36:M39)</f>
        <v>53.2</v>
      </c>
      <c r="N40" s="68">
        <f t="shared" si="6"/>
        <v>257.59440000000001</v>
      </c>
      <c r="O40" s="34">
        <f t="shared" si="1"/>
        <v>14.000000129453838</v>
      </c>
      <c r="P40" s="34">
        <f t="shared" si="2"/>
        <v>-1.2945383787155151E-7</v>
      </c>
    </row>
    <row r="41" spans="1:16">
      <c r="A41" s="110" t="s">
        <v>51</v>
      </c>
      <c r="B41" s="113" t="s">
        <v>62</v>
      </c>
      <c r="C41" s="110">
        <v>4</v>
      </c>
      <c r="D41" s="112">
        <v>44685.682488425926</v>
      </c>
      <c r="E41" s="112">
        <v>44685.682650462964</v>
      </c>
      <c r="F41" s="111">
        <v>40</v>
      </c>
      <c r="G41" s="101">
        <v>75935</v>
      </c>
      <c r="H41" s="101">
        <v>76635</v>
      </c>
      <c r="I41" s="24">
        <f t="shared" si="0"/>
        <v>14</v>
      </c>
      <c r="J41" s="72"/>
      <c r="K41" s="28" t="s">
        <v>112</v>
      </c>
      <c r="L41" s="28"/>
      <c r="M41" s="83">
        <f>M34-M39</f>
        <v>37.35</v>
      </c>
      <c r="N41" s="28">
        <f>M41*N22/100</f>
        <v>180.84869999999998</v>
      </c>
      <c r="O41" s="34">
        <f t="shared" si="1"/>
        <v>14.000000129453838</v>
      </c>
      <c r="P41" s="34">
        <f t="shared" si="2"/>
        <v>-1.2945383787155151E-7</v>
      </c>
    </row>
    <row r="42" spans="1:16">
      <c r="A42" s="110" t="s">
        <v>51</v>
      </c>
      <c r="B42" s="113" t="s">
        <v>62</v>
      </c>
      <c r="C42" s="110">
        <v>5</v>
      </c>
      <c r="D42" s="112">
        <v>44685.684340277781</v>
      </c>
      <c r="E42" s="112">
        <v>44685.684479166666</v>
      </c>
      <c r="F42" s="111">
        <v>41</v>
      </c>
      <c r="G42" s="101">
        <v>83935</v>
      </c>
      <c r="H42" s="101">
        <v>84535</v>
      </c>
      <c r="I42" s="24">
        <f t="shared" si="0"/>
        <v>12</v>
      </c>
      <c r="O42" s="34">
        <f t="shared" si="1"/>
        <v>11.999999661929905</v>
      </c>
      <c r="P42" s="34">
        <f t="shared" si="2"/>
        <v>3.380700945854187E-7</v>
      </c>
    </row>
    <row r="43" spans="1:16">
      <c r="A43" s="110" t="s">
        <v>51</v>
      </c>
      <c r="B43" s="113" t="s">
        <v>62</v>
      </c>
      <c r="C43" s="110">
        <v>6</v>
      </c>
      <c r="D43" s="112">
        <v>44685.686180555553</v>
      </c>
      <c r="E43" s="112">
        <v>44685.686319444445</v>
      </c>
      <c r="F43" s="111">
        <v>42</v>
      </c>
      <c r="G43" s="101">
        <v>91885</v>
      </c>
      <c r="H43" s="101">
        <v>92485</v>
      </c>
      <c r="I43" s="24">
        <f t="shared" si="0"/>
        <v>12</v>
      </c>
      <c r="O43" s="34">
        <f t="shared" si="1"/>
        <v>12.000000290572643</v>
      </c>
      <c r="P43" s="34">
        <f t="shared" si="2"/>
        <v>-2.905726432800293E-7</v>
      </c>
    </row>
    <row r="44" spans="1:16">
      <c r="A44" s="110" t="s">
        <v>51</v>
      </c>
      <c r="B44" s="113" t="s">
        <v>69</v>
      </c>
      <c r="C44" s="110">
        <v>1</v>
      </c>
      <c r="D44" s="112">
        <v>44685.688090277778</v>
      </c>
      <c r="E44" s="112">
        <v>44685.688275462962</v>
      </c>
      <c r="F44" s="111">
        <v>43</v>
      </c>
      <c r="G44" s="101">
        <v>100135</v>
      </c>
      <c r="H44" s="101">
        <v>100935</v>
      </c>
      <c r="I44" s="24">
        <f t="shared" si="0"/>
        <v>16</v>
      </c>
      <c r="O44" s="34">
        <f t="shared" si="1"/>
        <v>15.999999968335032</v>
      </c>
      <c r="P44" s="34">
        <f t="shared" si="2"/>
        <v>3.166496753692627E-8</v>
      </c>
    </row>
    <row r="45" spans="1:16">
      <c r="A45" s="110" t="s">
        <v>51</v>
      </c>
      <c r="B45" s="113" t="s">
        <v>69</v>
      </c>
      <c r="C45" s="110">
        <v>2</v>
      </c>
      <c r="D45" s="112">
        <v>44685.68922453704</v>
      </c>
      <c r="E45" s="112">
        <v>44685.689409722225</v>
      </c>
      <c r="F45" s="111">
        <v>44</v>
      </c>
      <c r="G45" s="101">
        <v>105035</v>
      </c>
      <c r="H45" s="101">
        <v>105835</v>
      </c>
      <c r="I45" s="24">
        <f t="shared" si="0"/>
        <v>16</v>
      </c>
      <c r="O45" s="34">
        <f t="shared" si="1"/>
        <v>15.999999968335032</v>
      </c>
      <c r="P45" s="34">
        <f t="shared" si="2"/>
        <v>3.166496753692627E-8</v>
      </c>
    </row>
    <row r="46" spans="1:16">
      <c r="A46" s="110" t="s">
        <v>51</v>
      </c>
      <c r="B46" s="113" t="s">
        <v>69</v>
      </c>
      <c r="C46" s="110">
        <v>3</v>
      </c>
      <c r="D46" s="112">
        <v>44685.690416666665</v>
      </c>
      <c r="E46" s="112">
        <v>44685.69059027778</v>
      </c>
      <c r="F46" s="111">
        <v>45</v>
      </c>
      <c r="G46" s="101">
        <v>110185</v>
      </c>
      <c r="H46" s="101">
        <v>110935</v>
      </c>
      <c r="I46" s="24">
        <f t="shared" si="0"/>
        <v>15</v>
      </c>
      <c r="O46" s="34">
        <f t="shared" si="1"/>
        <v>15.000000363215804</v>
      </c>
      <c r="P46" s="34">
        <f t="shared" si="2"/>
        <v>-3.6321580410003662E-7</v>
      </c>
    </row>
    <row r="47" spans="1:16">
      <c r="A47" s="110" t="s">
        <v>51</v>
      </c>
      <c r="B47" s="113" t="s">
        <v>69</v>
      </c>
      <c r="C47" s="110">
        <v>4</v>
      </c>
      <c r="D47" s="112">
        <v>44685.69158564815</v>
      </c>
      <c r="E47" s="112">
        <v>44685.691793981481</v>
      </c>
      <c r="F47" s="111">
        <v>46</v>
      </c>
      <c r="G47" s="101">
        <v>115235</v>
      </c>
      <c r="H47" s="101">
        <v>116135</v>
      </c>
      <c r="I47" s="24">
        <f t="shared" si="0"/>
        <v>18</v>
      </c>
      <c r="O47" s="34">
        <f t="shared" si="1"/>
        <v>17.999999807216227</v>
      </c>
      <c r="P47" s="34">
        <f t="shared" si="2"/>
        <v>1.9278377294540405E-7</v>
      </c>
    </row>
    <row r="48" spans="1:16">
      <c r="A48" s="110" t="s">
        <v>51</v>
      </c>
      <c r="B48" s="113" t="s">
        <v>69</v>
      </c>
      <c r="C48" s="110">
        <v>5</v>
      </c>
      <c r="D48" s="112">
        <v>44685.692708333336</v>
      </c>
      <c r="E48" s="112">
        <v>44685.692870370367</v>
      </c>
      <c r="F48" s="111">
        <v>47</v>
      </c>
      <c r="G48" s="101">
        <v>120085</v>
      </c>
      <c r="H48" s="101">
        <v>120785</v>
      </c>
      <c r="I48" s="24">
        <f t="shared" si="0"/>
        <v>14</v>
      </c>
      <c r="O48" s="34">
        <f t="shared" si="1"/>
        <v>13.9999995008111</v>
      </c>
      <c r="P48" s="34">
        <f t="shared" si="2"/>
        <v>4.9918889999389648E-7</v>
      </c>
    </row>
    <row r="49" spans="1:16">
      <c r="A49" s="110" t="s">
        <v>51</v>
      </c>
      <c r="B49" s="113" t="s">
        <v>69</v>
      </c>
      <c r="C49" s="110">
        <v>6</v>
      </c>
      <c r="D49" s="112">
        <v>44685.693865740737</v>
      </c>
      <c r="E49" s="112">
        <v>44685.694027777776</v>
      </c>
      <c r="F49" s="111">
        <v>48</v>
      </c>
      <c r="G49" s="101">
        <v>125085</v>
      </c>
      <c r="H49" s="101">
        <v>125785</v>
      </c>
      <c r="I49" s="24">
        <f t="shared" si="0"/>
        <v>14</v>
      </c>
      <c r="O49" s="34">
        <f t="shared" si="1"/>
        <v>14.000000129453838</v>
      </c>
      <c r="P49" s="34">
        <f t="shared" si="2"/>
        <v>-1.2945383787155151E-7</v>
      </c>
    </row>
    <row r="50" spans="1:16">
      <c r="A50" s="110" t="s">
        <v>51</v>
      </c>
      <c r="B50" s="110" t="s">
        <v>72</v>
      </c>
      <c r="C50" s="110">
        <v>1</v>
      </c>
      <c r="D50" s="112">
        <v>44685.695706018516</v>
      </c>
      <c r="E50" s="112">
        <v>44685.695775462962</v>
      </c>
      <c r="F50" s="111">
        <v>49</v>
      </c>
      <c r="I50" s="24">
        <f t="shared" si="0"/>
        <v>0</v>
      </c>
    </row>
    <row r="51" spans="1:16">
      <c r="A51" s="110" t="s">
        <v>73</v>
      </c>
      <c r="B51" s="110" t="s">
        <v>74</v>
      </c>
      <c r="C51" s="110">
        <v>1</v>
      </c>
      <c r="D51" s="112">
        <v>44685.69635416667</v>
      </c>
      <c r="E51" s="112">
        <v>44685.696643518517</v>
      </c>
      <c r="F51" s="111">
        <v>50</v>
      </c>
      <c r="I51" s="24">
        <f t="shared" si="0"/>
        <v>0</v>
      </c>
    </row>
    <row r="52" spans="1:16">
      <c r="A52" s="110" t="s">
        <v>73</v>
      </c>
      <c r="B52" s="110" t="s">
        <v>75</v>
      </c>
      <c r="C52" s="110">
        <v>1</v>
      </c>
      <c r="D52" s="112">
        <v>44685.696817129632</v>
      </c>
      <c r="E52" s="112">
        <v>44685.696921296294</v>
      </c>
      <c r="F52" s="111">
        <v>51</v>
      </c>
      <c r="I52" s="24">
        <f t="shared" si="0"/>
        <v>0</v>
      </c>
    </row>
    <row r="53" spans="1:16">
      <c r="A53" s="110"/>
      <c r="B53" s="110"/>
      <c r="C53" s="110"/>
      <c r="D53" s="110"/>
      <c r="E53" s="110"/>
      <c r="F53" s="110">
        <v>52</v>
      </c>
      <c r="I53" s="24">
        <f t="shared" si="0"/>
        <v>0</v>
      </c>
    </row>
    <row r="54" spans="1:16">
      <c r="A54" s="110" t="s">
        <v>71</v>
      </c>
      <c r="B54" s="113" t="s">
        <v>113</v>
      </c>
      <c r="C54" s="110"/>
      <c r="D54" s="110"/>
      <c r="E54" s="110"/>
      <c r="F54" s="110">
        <v>53</v>
      </c>
      <c r="G54" s="28">
        <v>15000</v>
      </c>
      <c r="H54" s="28">
        <v>15050</v>
      </c>
      <c r="I54" s="24">
        <f t="shared" si="0"/>
        <v>1</v>
      </c>
    </row>
    <row r="55" spans="1:16">
      <c r="A55" s="110" t="s">
        <v>51</v>
      </c>
      <c r="B55" s="113" t="s">
        <v>113</v>
      </c>
      <c r="C55" s="110"/>
      <c r="D55" s="110"/>
      <c r="E55" s="110"/>
      <c r="F55" s="110">
        <v>54</v>
      </c>
      <c r="G55" s="28">
        <v>6660</v>
      </c>
      <c r="H55" s="28">
        <v>6710</v>
      </c>
      <c r="I55" s="24">
        <f t="shared" si="0"/>
        <v>1</v>
      </c>
    </row>
  </sheetData>
  <mergeCells count="8">
    <mergeCell ref="J23:L23"/>
    <mergeCell ref="J24:L24"/>
    <mergeCell ref="J25:L25"/>
    <mergeCell ref="K1:L1"/>
    <mergeCell ref="M1:N1"/>
    <mergeCell ref="K8:L8"/>
    <mergeCell ref="M8:N8"/>
    <mergeCell ref="J22:L22"/>
  </mergeCells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V55"/>
  <sheetViews>
    <sheetView topLeftCell="A4" workbookViewId="0">
      <selection activeCell="N26" sqref="N26"/>
    </sheetView>
  </sheetViews>
  <sheetFormatPr defaultColWidth="14.453125" defaultRowHeight="15" customHeight="1"/>
  <cols>
    <col min="3" max="3" width="6" customWidth="1"/>
    <col min="4" max="5" width="16.81640625" hidden="1" customWidth="1"/>
    <col min="6" max="6" width="3.26953125" customWidth="1"/>
    <col min="7" max="7" width="6.7265625" customWidth="1"/>
    <col min="8" max="8" width="6.81640625" customWidth="1"/>
    <col min="9" max="9" width="10" customWidth="1"/>
    <col min="10" max="10" width="8.453125" customWidth="1"/>
    <col min="11" max="11" width="9.26953125" customWidth="1"/>
    <col min="12" max="12" width="8" customWidth="1"/>
    <col min="13" max="13" width="13" customWidth="1"/>
    <col min="14" max="14" width="8.26953125" bestFit="1" customWidth="1"/>
    <col min="15" max="15" width="9.54296875" customWidth="1"/>
    <col min="16" max="16" width="5.08984375" customWidth="1"/>
  </cols>
  <sheetData>
    <row r="1" spans="1:22">
      <c r="A1" s="110" t="s">
        <v>131</v>
      </c>
      <c r="B1" s="110" t="s">
        <v>129</v>
      </c>
      <c r="C1" s="110" t="s">
        <v>41</v>
      </c>
      <c r="D1" s="110" t="s">
        <v>42</v>
      </c>
      <c r="E1" s="110" t="s">
        <v>43</v>
      </c>
      <c r="F1" s="111" t="s">
        <v>44</v>
      </c>
      <c r="G1" s="24" t="s">
        <v>45</v>
      </c>
      <c r="H1" s="24" t="s">
        <v>46</v>
      </c>
      <c r="I1" s="24" t="s">
        <v>47</v>
      </c>
      <c r="J1" s="29" t="s">
        <v>48</v>
      </c>
      <c r="K1" s="153" t="s">
        <v>15</v>
      </c>
      <c r="L1" s="154"/>
      <c r="M1" s="153" t="s">
        <v>49</v>
      </c>
      <c r="N1" s="155"/>
      <c r="O1" s="24" t="s">
        <v>47</v>
      </c>
      <c r="P1" s="28" t="s">
        <v>50</v>
      </c>
      <c r="Q1" s="24" t="s">
        <v>77</v>
      </c>
      <c r="R1" s="24" t="s">
        <v>78</v>
      </c>
      <c r="S1" s="24" t="s">
        <v>79</v>
      </c>
      <c r="T1" s="24" t="s">
        <v>80</v>
      </c>
      <c r="U1" s="24" t="s">
        <v>81</v>
      </c>
      <c r="V1" s="28" t="s">
        <v>127</v>
      </c>
    </row>
    <row r="2" spans="1:22">
      <c r="A2" s="110" t="s">
        <v>71</v>
      </c>
      <c r="B2" s="110" t="s">
        <v>52</v>
      </c>
      <c r="C2" s="110">
        <v>1</v>
      </c>
      <c r="D2" s="112">
        <v>44686.564375000002</v>
      </c>
      <c r="E2" s="112">
        <v>44686.564560185187</v>
      </c>
      <c r="F2" s="111">
        <v>1</v>
      </c>
      <c r="G2" s="28">
        <v>508</v>
      </c>
      <c r="H2" s="28">
        <v>1308</v>
      </c>
      <c r="I2" s="24">
        <f t="shared" ref="I2:I49" si="0">(H2-G2)/50</f>
        <v>16</v>
      </c>
      <c r="J2" s="32"/>
      <c r="K2" s="24" t="s">
        <v>53</v>
      </c>
      <c r="L2" s="24" t="s">
        <v>54</v>
      </c>
      <c r="M2" s="24" t="s">
        <v>55</v>
      </c>
      <c r="N2" s="33" t="s">
        <v>56</v>
      </c>
      <c r="O2" s="34">
        <f t="shared" ref="O2:O49" si="1">(E2-D2)*86400</f>
        <v>15.999999968335032</v>
      </c>
      <c r="P2" s="34">
        <f t="shared" ref="P2:P49" si="2">I2-O2</f>
        <v>3.166496753692627E-8</v>
      </c>
      <c r="Q2" s="28"/>
      <c r="R2" s="28"/>
      <c r="S2" s="28"/>
      <c r="T2" s="28"/>
      <c r="U2" s="28"/>
      <c r="V2" s="28">
        <f t="shared" ref="V2:V3" si="3">(S2-R2)/50</f>
        <v>0</v>
      </c>
    </row>
    <row r="3" spans="1:22">
      <c r="A3" s="110" t="s">
        <v>71</v>
      </c>
      <c r="B3" s="113" t="s">
        <v>57</v>
      </c>
      <c r="C3" s="110">
        <v>1</v>
      </c>
      <c r="D3" s="112">
        <v>44686.565324074072</v>
      </c>
      <c r="E3" s="112">
        <v>44686.565486111111</v>
      </c>
      <c r="F3" s="111">
        <v>2</v>
      </c>
      <c r="G3" s="88">
        <v>4608</v>
      </c>
      <c r="H3" s="88">
        <v>5308</v>
      </c>
      <c r="I3" s="24">
        <f t="shared" si="0"/>
        <v>14</v>
      </c>
      <c r="J3" s="32" t="s">
        <v>58</v>
      </c>
      <c r="K3" s="24">
        <v>3.85989</v>
      </c>
      <c r="L3" s="24">
        <v>2.7387000000000001</v>
      </c>
      <c r="M3" s="24">
        <v>701</v>
      </c>
      <c r="N3" s="33">
        <v>802</v>
      </c>
      <c r="O3" s="34">
        <f t="shared" si="1"/>
        <v>14.000000129453838</v>
      </c>
      <c r="P3" s="34">
        <f t="shared" si="2"/>
        <v>-1.2945383787155151E-7</v>
      </c>
      <c r="Q3" s="28">
        <v>4707</v>
      </c>
      <c r="R3" s="28">
        <v>4775</v>
      </c>
      <c r="S3" s="28">
        <v>4861</v>
      </c>
      <c r="T3" s="28">
        <v>5070</v>
      </c>
      <c r="U3" s="28">
        <v>5188</v>
      </c>
      <c r="V3" s="28">
        <f t="shared" si="3"/>
        <v>1.72</v>
      </c>
    </row>
    <row r="4" spans="1:22">
      <c r="A4" s="110" t="s">
        <v>71</v>
      </c>
      <c r="B4" s="113" t="s">
        <v>57</v>
      </c>
      <c r="C4" s="110">
        <v>2</v>
      </c>
      <c r="D4" s="112">
        <v>44686.566041666665</v>
      </c>
      <c r="E4" s="112">
        <v>44686.566192129627</v>
      </c>
      <c r="F4" s="111">
        <v>3</v>
      </c>
      <c r="G4" s="88">
        <v>7708</v>
      </c>
      <c r="H4" s="88">
        <v>8358</v>
      </c>
      <c r="I4" s="24">
        <f t="shared" si="0"/>
        <v>13</v>
      </c>
      <c r="J4" s="32" t="s">
        <v>59</v>
      </c>
      <c r="K4" s="24">
        <v>12.9169</v>
      </c>
      <c r="L4" s="24">
        <v>5.8698199999999998</v>
      </c>
      <c r="M4" s="24">
        <v>1154</v>
      </c>
      <c r="N4" s="33">
        <v>958</v>
      </c>
      <c r="O4" s="34">
        <f t="shared" si="1"/>
        <v>12.999999895691872</v>
      </c>
      <c r="P4" s="34">
        <f t="shared" si="2"/>
        <v>1.0430812835693359E-7</v>
      </c>
      <c r="Q4" s="28">
        <v>7831</v>
      </c>
      <c r="R4" s="28">
        <v>7900</v>
      </c>
      <c r="S4" s="28">
        <v>7977</v>
      </c>
      <c r="T4" s="28">
        <v>8156</v>
      </c>
      <c r="U4" s="28">
        <v>8251</v>
      </c>
    </row>
    <row r="5" spans="1:22">
      <c r="A5" s="110" t="s">
        <v>71</v>
      </c>
      <c r="B5" s="113" t="s">
        <v>57</v>
      </c>
      <c r="C5" s="110">
        <v>3</v>
      </c>
      <c r="D5" s="112">
        <v>44686.566782407404</v>
      </c>
      <c r="E5" s="112">
        <v>44686.566932870373</v>
      </c>
      <c r="F5" s="111">
        <v>4</v>
      </c>
      <c r="G5" s="88">
        <v>10908</v>
      </c>
      <c r="H5" s="88">
        <v>11558</v>
      </c>
      <c r="I5" s="24">
        <f t="shared" si="0"/>
        <v>13</v>
      </c>
      <c r="J5" s="32" t="s">
        <v>60</v>
      </c>
      <c r="K5" s="24">
        <v>15.327299999999999</v>
      </c>
      <c r="L5" s="24">
        <v>8.3923100000000002</v>
      </c>
      <c r="M5" s="24">
        <v>1273</v>
      </c>
      <c r="N5" s="33">
        <v>1085</v>
      </c>
      <c r="O5" s="34">
        <f t="shared" si="1"/>
        <v>13.00000052433461</v>
      </c>
      <c r="P5" s="34">
        <f t="shared" si="2"/>
        <v>-5.243346095085144E-7</v>
      </c>
      <c r="Q5" s="28">
        <v>11000</v>
      </c>
      <c r="R5" s="28">
        <v>11075</v>
      </c>
      <c r="S5" s="28">
        <v>11151</v>
      </c>
      <c r="T5" s="28">
        <v>11358</v>
      </c>
      <c r="U5" s="28">
        <v>11442</v>
      </c>
    </row>
    <row r="6" spans="1:22">
      <c r="A6" s="110" t="s">
        <v>71</v>
      </c>
      <c r="B6" s="113" t="s">
        <v>57</v>
      </c>
      <c r="C6" s="110">
        <v>4</v>
      </c>
      <c r="D6" s="112">
        <v>44686.567465277774</v>
      </c>
      <c r="E6" s="112">
        <v>44686.567615740743</v>
      </c>
      <c r="F6" s="111">
        <v>5</v>
      </c>
      <c r="G6" s="88">
        <v>13858</v>
      </c>
      <c r="H6" s="88">
        <v>14508</v>
      </c>
      <c r="I6" s="24">
        <f t="shared" si="0"/>
        <v>13</v>
      </c>
      <c r="J6" s="39" t="s">
        <v>61</v>
      </c>
      <c r="K6" s="43"/>
      <c r="L6" s="43"/>
      <c r="M6" s="43"/>
      <c r="N6" s="44">
        <v>1226</v>
      </c>
      <c r="O6" s="34">
        <f t="shared" si="1"/>
        <v>13.00000052433461</v>
      </c>
      <c r="P6" s="34">
        <f t="shared" si="2"/>
        <v>-5.243346095085144E-7</v>
      </c>
      <c r="Q6" s="28">
        <v>13944</v>
      </c>
      <c r="R6" s="28">
        <v>14020</v>
      </c>
      <c r="S6" s="28">
        <v>14097</v>
      </c>
      <c r="T6" s="28">
        <v>14299</v>
      </c>
      <c r="U6" s="28">
        <v>14382</v>
      </c>
    </row>
    <row r="7" spans="1:22">
      <c r="A7" s="110" t="s">
        <v>71</v>
      </c>
      <c r="B7" s="113" t="s">
        <v>57</v>
      </c>
      <c r="C7" s="110">
        <v>5</v>
      </c>
      <c r="D7" s="112">
        <v>44686.56821759259</v>
      </c>
      <c r="E7" s="112">
        <v>44686.568356481483</v>
      </c>
      <c r="F7" s="111">
        <v>6</v>
      </c>
      <c r="G7" s="88">
        <v>17108</v>
      </c>
      <c r="H7" s="88">
        <v>17708</v>
      </c>
      <c r="I7" s="24">
        <f t="shared" si="0"/>
        <v>12</v>
      </c>
      <c r="J7" s="24"/>
      <c r="K7" s="24"/>
      <c r="L7" s="24"/>
      <c r="M7" s="24"/>
      <c r="N7" s="24"/>
      <c r="O7" s="34">
        <f t="shared" si="1"/>
        <v>12.000000290572643</v>
      </c>
      <c r="P7" s="34">
        <f t="shared" si="2"/>
        <v>-2.905726432800293E-7</v>
      </c>
      <c r="Q7" s="28">
        <v>17193</v>
      </c>
      <c r="R7" s="28">
        <v>17269</v>
      </c>
      <c r="S7" s="28">
        <v>17338</v>
      </c>
      <c r="T7" s="28">
        <v>17521</v>
      </c>
      <c r="U7" s="28">
        <v>17603</v>
      </c>
    </row>
    <row r="8" spans="1:22">
      <c r="A8" s="110" t="s">
        <v>71</v>
      </c>
      <c r="B8" s="113" t="s">
        <v>62</v>
      </c>
      <c r="C8" s="110">
        <v>1</v>
      </c>
      <c r="D8" s="112">
        <v>44686.569826388892</v>
      </c>
      <c r="E8" s="112">
        <v>44686.569953703707</v>
      </c>
      <c r="F8" s="111">
        <v>7</v>
      </c>
      <c r="G8" s="88">
        <v>24058</v>
      </c>
      <c r="H8" s="88">
        <v>24608</v>
      </c>
      <c r="I8" s="24">
        <f t="shared" si="0"/>
        <v>11</v>
      </c>
      <c r="J8" s="29" t="s">
        <v>63</v>
      </c>
      <c r="K8" s="153" t="s">
        <v>53</v>
      </c>
      <c r="L8" s="154"/>
      <c r="M8" s="153" t="s">
        <v>54</v>
      </c>
      <c r="N8" s="155"/>
      <c r="O8" s="34">
        <f t="shared" si="1"/>
        <v>11.000000056810677</v>
      </c>
      <c r="P8" s="34">
        <f t="shared" si="2"/>
        <v>-5.6810677051544189E-8</v>
      </c>
      <c r="Q8" s="28">
        <v>24115</v>
      </c>
      <c r="R8" s="28">
        <v>24184</v>
      </c>
      <c r="S8" s="28">
        <v>24252</v>
      </c>
      <c r="T8" s="28">
        <v>24487</v>
      </c>
      <c r="U8" s="28">
        <v>24545</v>
      </c>
    </row>
    <row r="9" spans="1:22">
      <c r="A9" s="110" t="s">
        <v>71</v>
      </c>
      <c r="B9" s="113" t="s">
        <v>62</v>
      </c>
      <c r="C9" s="110">
        <v>2</v>
      </c>
      <c r="D9" s="112">
        <v>44686.571435185186</v>
      </c>
      <c r="E9" s="112">
        <v>44686.571574074071</v>
      </c>
      <c r="F9" s="111">
        <v>8</v>
      </c>
      <c r="G9" s="88">
        <v>31008</v>
      </c>
      <c r="H9" s="88">
        <v>31608</v>
      </c>
      <c r="I9" s="24">
        <f t="shared" si="0"/>
        <v>12</v>
      </c>
      <c r="J9" s="32" t="s">
        <v>50</v>
      </c>
      <c r="K9" s="24" t="s">
        <v>15</v>
      </c>
      <c r="L9" s="24" t="s">
        <v>64</v>
      </c>
      <c r="M9" s="24" t="s">
        <v>15</v>
      </c>
      <c r="N9" s="33" t="s">
        <v>64</v>
      </c>
      <c r="O9" s="34">
        <f t="shared" si="1"/>
        <v>11.999999661929905</v>
      </c>
      <c r="P9" s="34">
        <f t="shared" si="2"/>
        <v>3.380700945854187E-7</v>
      </c>
      <c r="Q9" s="28">
        <v>31076</v>
      </c>
      <c r="R9" s="28">
        <v>31140</v>
      </c>
      <c r="S9" s="28">
        <v>31200</v>
      </c>
      <c r="T9" s="28">
        <v>31425</v>
      </c>
      <c r="U9" s="28">
        <v>31493</v>
      </c>
    </row>
    <row r="10" spans="1:22">
      <c r="A10" s="110" t="s">
        <v>71</v>
      </c>
      <c r="B10" s="113" t="s">
        <v>62</v>
      </c>
      <c r="C10" s="110">
        <v>3</v>
      </c>
      <c r="D10" s="112">
        <v>44686.573148148149</v>
      </c>
      <c r="E10" s="112">
        <v>44686.573275462964</v>
      </c>
      <c r="F10" s="111">
        <v>9</v>
      </c>
      <c r="G10" s="88">
        <v>38408</v>
      </c>
      <c r="H10" s="88">
        <v>38958</v>
      </c>
      <c r="I10" s="24">
        <f t="shared" si="0"/>
        <v>11</v>
      </c>
      <c r="J10" s="32"/>
      <c r="K10" s="24" t="s">
        <v>65</v>
      </c>
      <c r="L10" s="24" t="s">
        <v>65</v>
      </c>
      <c r="M10" s="24" t="s">
        <v>65</v>
      </c>
      <c r="N10" s="33" t="s">
        <v>65</v>
      </c>
      <c r="O10" s="34">
        <f t="shared" si="1"/>
        <v>11.000000056810677</v>
      </c>
      <c r="P10" s="34">
        <f t="shared" si="2"/>
        <v>-5.6810677051544189E-8</v>
      </c>
      <c r="Q10" s="28">
        <v>38486</v>
      </c>
      <c r="R10" s="28">
        <v>38550</v>
      </c>
      <c r="S10" s="28">
        <v>38607</v>
      </c>
      <c r="T10" s="28">
        <v>38829</v>
      </c>
      <c r="U10" s="28">
        <v>38882</v>
      </c>
    </row>
    <row r="11" spans="1:22">
      <c r="A11" s="110" t="s">
        <v>71</v>
      </c>
      <c r="B11" s="113" t="s">
        <v>62</v>
      </c>
      <c r="C11" s="110">
        <v>4</v>
      </c>
      <c r="D11" s="112">
        <v>44686.574699074074</v>
      </c>
      <c r="E11" s="112">
        <v>44686.574826388889</v>
      </c>
      <c r="F11" s="111">
        <v>10</v>
      </c>
      <c r="G11" s="88">
        <v>45108</v>
      </c>
      <c r="H11" s="88">
        <v>45658</v>
      </c>
      <c r="I11" s="24">
        <f t="shared" si="0"/>
        <v>11</v>
      </c>
      <c r="J11" s="32" t="s">
        <v>66</v>
      </c>
      <c r="K11" s="24">
        <f>K4-K3</f>
        <v>9.05701</v>
      </c>
      <c r="L11" s="24">
        <f>(M4-M3)*0.02</f>
        <v>9.06</v>
      </c>
      <c r="M11" s="24">
        <f>L4-L3</f>
        <v>3.1311199999999997</v>
      </c>
      <c r="N11" s="33">
        <f>(N4-N3)*0.02</f>
        <v>3.12</v>
      </c>
      <c r="O11" s="34">
        <f t="shared" si="1"/>
        <v>11.000000056810677</v>
      </c>
      <c r="P11" s="34">
        <f t="shared" si="2"/>
        <v>-5.6810677051544189E-8</v>
      </c>
      <c r="Q11" s="28">
        <v>45190</v>
      </c>
      <c r="R11" s="28">
        <v>45248</v>
      </c>
      <c r="S11" s="28">
        <v>45305</v>
      </c>
      <c r="T11" s="28">
        <v>45529</v>
      </c>
      <c r="U11" s="28">
        <v>45602</v>
      </c>
    </row>
    <row r="12" spans="1:22">
      <c r="A12" s="110" t="s">
        <v>71</v>
      </c>
      <c r="B12" s="113" t="s">
        <v>62</v>
      </c>
      <c r="C12" s="110">
        <v>5</v>
      </c>
      <c r="D12" s="112">
        <v>44686.576331018521</v>
      </c>
      <c r="E12" s="112">
        <v>44686.576458333337</v>
      </c>
      <c r="F12" s="111">
        <v>11</v>
      </c>
      <c r="G12" s="88">
        <v>52158</v>
      </c>
      <c r="H12" s="88">
        <v>52708</v>
      </c>
      <c r="I12" s="24">
        <f t="shared" si="0"/>
        <v>11</v>
      </c>
      <c r="J12" s="32" t="s">
        <v>67</v>
      </c>
      <c r="K12" s="24">
        <f>K5-K3</f>
        <v>11.467409999999999</v>
      </c>
      <c r="L12" s="24">
        <f>(M5-M3)*0.02</f>
        <v>11.44</v>
      </c>
      <c r="M12" s="24">
        <f>L5-L3</f>
        <v>5.6536100000000005</v>
      </c>
      <c r="N12" s="33">
        <f>(N5-N3)*0.02</f>
        <v>5.66</v>
      </c>
      <c r="O12" s="34">
        <f t="shared" si="1"/>
        <v>11.000000056810677</v>
      </c>
      <c r="P12" s="34">
        <f t="shared" si="2"/>
        <v>-5.6810677051544189E-8</v>
      </c>
      <c r="Q12" s="28">
        <v>52260</v>
      </c>
      <c r="R12" s="28">
        <v>52320</v>
      </c>
      <c r="S12" s="28">
        <v>52375</v>
      </c>
      <c r="T12" s="28">
        <v>52599</v>
      </c>
      <c r="U12" s="28">
        <v>52672</v>
      </c>
    </row>
    <row r="13" spans="1:22">
      <c r="A13" s="110" t="s">
        <v>71</v>
      </c>
      <c r="B13" s="113" t="s">
        <v>62</v>
      </c>
      <c r="C13" s="110">
        <v>6</v>
      </c>
      <c r="D13" s="112">
        <v>44686.577870370369</v>
      </c>
      <c r="E13" s="112">
        <v>44686.578009259261</v>
      </c>
      <c r="F13" s="111">
        <v>12</v>
      </c>
      <c r="G13" s="88">
        <v>58808</v>
      </c>
      <c r="H13" s="88">
        <v>59408</v>
      </c>
      <c r="I13" s="24">
        <f t="shared" si="0"/>
        <v>12</v>
      </c>
      <c r="J13" s="39" t="s">
        <v>68</v>
      </c>
      <c r="K13" s="43"/>
      <c r="L13" s="43"/>
      <c r="M13" s="43"/>
      <c r="N13" s="44"/>
      <c r="O13" s="34">
        <f t="shared" si="1"/>
        <v>12.000000290572643</v>
      </c>
      <c r="P13" s="34">
        <f t="shared" si="2"/>
        <v>-2.905726432800293E-7</v>
      </c>
      <c r="Q13" s="28">
        <v>58887</v>
      </c>
      <c r="R13" s="28">
        <v>58950</v>
      </c>
      <c r="S13" s="28">
        <v>59006</v>
      </c>
      <c r="T13" s="28">
        <v>59248</v>
      </c>
      <c r="U13" s="28">
        <v>59291</v>
      </c>
    </row>
    <row r="14" spans="1:22">
      <c r="A14" s="110" t="s">
        <v>71</v>
      </c>
      <c r="B14" s="113" t="s">
        <v>69</v>
      </c>
      <c r="C14" s="110">
        <v>1</v>
      </c>
      <c r="D14" s="112">
        <v>44686.579826388886</v>
      </c>
      <c r="E14" s="112">
        <v>44686.58</v>
      </c>
      <c r="F14" s="111">
        <v>13</v>
      </c>
      <c r="G14" s="88">
        <v>67258</v>
      </c>
      <c r="H14" s="88">
        <v>68008</v>
      </c>
      <c r="I14" s="24">
        <f t="shared" si="0"/>
        <v>15</v>
      </c>
      <c r="J14" s="28"/>
      <c r="K14" s="28"/>
      <c r="L14" s="28"/>
      <c r="M14" s="28"/>
      <c r="N14" s="28"/>
      <c r="O14" s="34">
        <f t="shared" si="1"/>
        <v>15.000000363215804</v>
      </c>
      <c r="P14" s="34">
        <f t="shared" si="2"/>
        <v>-3.6321580410003662E-7</v>
      </c>
      <c r="Q14" s="28">
        <v>67348</v>
      </c>
      <c r="R14" s="28">
        <v>67406</v>
      </c>
      <c r="S14" s="28">
        <v>67577</v>
      </c>
      <c r="T14" s="28">
        <v>67837</v>
      </c>
      <c r="U14" s="28">
        <v>67898</v>
      </c>
    </row>
    <row r="15" spans="1:22">
      <c r="A15" s="110" t="s">
        <v>71</v>
      </c>
      <c r="B15" s="113" t="s">
        <v>69</v>
      </c>
      <c r="C15" s="110">
        <v>2</v>
      </c>
      <c r="D15" s="112">
        <v>44686.581435185188</v>
      </c>
      <c r="E15" s="112">
        <v>44686.581574074073</v>
      </c>
      <c r="F15" s="111">
        <v>14</v>
      </c>
      <c r="G15" s="88">
        <v>74208</v>
      </c>
      <c r="H15" s="88">
        <v>74808</v>
      </c>
      <c r="I15" s="24">
        <f t="shared" si="0"/>
        <v>12</v>
      </c>
      <c r="J15" s="75" t="s">
        <v>82</v>
      </c>
      <c r="K15" s="76"/>
      <c r="L15" s="76" t="s">
        <v>83</v>
      </c>
      <c r="M15" s="76"/>
      <c r="N15" s="77"/>
      <c r="O15" s="34">
        <f t="shared" si="1"/>
        <v>11.999999661929905</v>
      </c>
      <c r="P15" s="34">
        <f t="shared" si="2"/>
        <v>3.380700945854187E-7</v>
      </c>
      <c r="Q15" s="28">
        <v>74262</v>
      </c>
      <c r="R15" s="28">
        <v>74319</v>
      </c>
      <c r="S15" s="28">
        <v>74465</v>
      </c>
      <c r="T15" s="28">
        <v>74663</v>
      </c>
      <c r="U15" s="28">
        <v>74790</v>
      </c>
    </row>
    <row r="16" spans="1:22">
      <c r="A16" s="110" t="s">
        <v>71</v>
      </c>
      <c r="B16" s="113" t="s">
        <v>69</v>
      </c>
      <c r="C16" s="110">
        <v>3</v>
      </c>
      <c r="D16" s="112">
        <v>44686.582685185182</v>
      </c>
      <c r="E16" s="112">
        <v>44686.582824074074</v>
      </c>
      <c r="F16" s="111">
        <v>15</v>
      </c>
      <c r="G16" s="88">
        <v>79608</v>
      </c>
      <c r="H16" s="88">
        <v>80208</v>
      </c>
      <c r="I16" s="24">
        <f t="shared" si="0"/>
        <v>12</v>
      </c>
      <c r="J16" s="78"/>
      <c r="K16" s="72" t="s">
        <v>84</v>
      </c>
      <c r="L16" s="72" t="s">
        <v>85</v>
      </c>
      <c r="M16" s="72" t="s">
        <v>86</v>
      </c>
      <c r="N16" s="79" t="s">
        <v>87</v>
      </c>
      <c r="O16" s="34">
        <f t="shared" si="1"/>
        <v>12.000000290572643</v>
      </c>
      <c r="P16" s="34">
        <f t="shared" si="2"/>
        <v>-2.905726432800293E-7</v>
      </c>
      <c r="Q16" s="28">
        <v>79673</v>
      </c>
      <c r="R16" s="28">
        <v>79732</v>
      </c>
      <c r="S16" s="28">
        <v>79836</v>
      </c>
      <c r="T16" s="28">
        <v>80058</v>
      </c>
      <c r="U16" s="28">
        <v>80135</v>
      </c>
    </row>
    <row r="17" spans="1:21">
      <c r="A17" s="110" t="s">
        <v>71</v>
      </c>
      <c r="B17" s="113" t="s">
        <v>69</v>
      </c>
      <c r="C17" s="110">
        <v>4</v>
      </c>
      <c r="D17" s="112">
        <v>44686.584189814814</v>
      </c>
      <c r="E17" s="112">
        <v>44686.584340277775</v>
      </c>
      <c r="F17" s="111">
        <v>16</v>
      </c>
      <c r="G17" s="88">
        <v>86108</v>
      </c>
      <c r="H17" s="88">
        <v>86758</v>
      </c>
      <c r="I17" s="24">
        <f t="shared" si="0"/>
        <v>13</v>
      </c>
      <c r="J17" s="78" t="s">
        <v>88</v>
      </c>
      <c r="K17" s="72">
        <v>2</v>
      </c>
      <c r="L17" s="72">
        <v>6</v>
      </c>
      <c r="M17" s="72">
        <v>26</v>
      </c>
      <c r="N17" s="79">
        <v>30</v>
      </c>
      <c r="O17" s="34">
        <f t="shared" si="1"/>
        <v>12.999999895691872</v>
      </c>
      <c r="P17" s="34">
        <f t="shared" si="2"/>
        <v>1.0430812835693359E-7</v>
      </c>
      <c r="Q17" s="28">
        <v>86203</v>
      </c>
      <c r="R17" s="28">
        <v>86248</v>
      </c>
      <c r="S17" s="28">
        <v>86396</v>
      </c>
      <c r="T17" s="28">
        <v>86617</v>
      </c>
      <c r="U17" s="28">
        <v>86735</v>
      </c>
    </row>
    <row r="18" spans="1:21">
      <c r="A18" s="110" t="s">
        <v>71</v>
      </c>
      <c r="B18" s="113" t="s">
        <v>69</v>
      </c>
      <c r="C18" s="110">
        <v>5</v>
      </c>
      <c r="D18" s="112">
        <v>44686.585578703707</v>
      </c>
      <c r="E18" s="112">
        <v>44686.585717592592</v>
      </c>
      <c r="F18" s="111">
        <v>17</v>
      </c>
      <c r="G18" s="88">
        <v>92108</v>
      </c>
      <c r="H18" s="88">
        <v>92708</v>
      </c>
      <c r="I18" s="24">
        <f t="shared" si="0"/>
        <v>12</v>
      </c>
      <c r="J18" s="78" t="s">
        <v>89</v>
      </c>
      <c r="K18" s="72">
        <v>13</v>
      </c>
      <c r="L18" s="72">
        <v>18</v>
      </c>
      <c r="M18" s="72">
        <v>37</v>
      </c>
      <c r="N18" s="79">
        <v>42</v>
      </c>
      <c r="O18" s="34">
        <f t="shared" si="1"/>
        <v>11.999999661929905</v>
      </c>
      <c r="P18" s="34">
        <f t="shared" si="2"/>
        <v>3.380700945854187E-7</v>
      </c>
      <c r="Q18" s="28">
        <v>92196</v>
      </c>
      <c r="R18" s="28">
        <v>92262</v>
      </c>
      <c r="S18" s="28">
        <v>92363</v>
      </c>
      <c r="T18" s="28">
        <v>92577</v>
      </c>
      <c r="U18" s="28">
        <v>92662</v>
      </c>
    </row>
    <row r="19" spans="1:21">
      <c r="A19" s="110" t="s">
        <v>71</v>
      </c>
      <c r="B19" s="113" t="s">
        <v>69</v>
      </c>
      <c r="C19" s="110">
        <v>6</v>
      </c>
      <c r="D19" s="112">
        <v>44686.586851851855</v>
      </c>
      <c r="E19" s="112">
        <v>44686.587002314816</v>
      </c>
      <c r="F19" s="111">
        <v>18</v>
      </c>
      <c r="G19" s="88">
        <v>97608</v>
      </c>
      <c r="H19" s="88">
        <v>98258</v>
      </c>
      <c r="I19" s="24">
        <f t="shared" si="0"/>
        <v>13</v>
      </c>
      <c r="J19" s="78" t="s">
        <v>90</v>
      </c>
      <c r="K19" s="72">
        <v>7</v>
      </c>
      <c r="L19" s="72">
        <v>12</v>
      </c>
      <c r="M19" s="72">
        <v>31</v>
      </c>
      <c r="N19" s="79">
        <v>36</v>
      </c>
      <c r="O19" s="34">
        <f t="shared" si="1"/>
        <v>12.999999895691872</v>
      </c>
      <c r="P19" s="34">
        <f t="shared" si="2"/>
        <v>1.0430812835693359E-7</v>
      </c>
      <c r="Q19" s="28">
        <v>97704</v>
      </c>
      <c r="R19" s="28">
        <v>97760</v>
      </c>
      <c r="S19" s="28">
        <v>97862</v>
      </c>
      <c r="T19" s="28">
        <v>98063</v>
      </c>
      <c r="U19" s="28">
        <v>98162</v>
      </c>
    </row>
    <row r="20" spans="1:21">
      <c r="A20" s="110" t="s">
        <v>71</v>
      </c>
      <c r="B20" s="113" t="s">
        <v>70</v>
      </c>
      <c r="C20" s="110">
        <v>1</v>
      </c>
      <c r="D20" s="112">
        <v>44686.588645833333</v>
      </c>
      <c r="E20" s="112">
        <v>44686.588877314818</v>
      </c>
      <c r="F20" s="111">
        <v>19</v>
      </c>
      <c r="G20" s="88">
        <v>105358</v>
      </c>
      <c r="H20" s="88">
        <v>106358</v>
      </c>
      <c r="I20" s="24">
        <f t="shared" si="0"/>
        <v>20</v>
      </c>
      <c r="J20" s="80" t="s">
        <v>91</v>
      </c>
      <c r="K20" s="81">
        <v>19</v>
      </c>
      <c r="L20" s="81">
        <v>24</v>
      </c>
      <c r="M20" s="81">
        <v>43</v>
      </c>
      <c r="N20" s="82">
        <v>48</v>
      </c>
      <c r="O20" s="34">
        <f t="shared" si="1"/>
        <v>20.00000027474016</v>
      </c>
      <c r="P20" s="34">
        <f t="shared" si="2"/>
        <v>-2.7474015951156616E-7</v>
      </c>
      <c r="Q20" s="28">
        <v>105434</v>
      </c>
      <c r="R20" s="28">
        <v>105499</v>
      </c>
      <c r="S20" s="28">
        <v>105817</v>
      </c>
      <c r="T20" s="28">
        <v>106181</v>
      </c>
      <c r="U20" s="28">
        <v>106292</v>
      </c>
    </row>
    <row r="21" spans="1:21">
      <c r="A21" s="110" t="s">
        <v>71</v>
      </c>
      <c r="B21" s="113" t="s">
        <v>70</v>
      </c>
      <c r="C21" s="110">
        <v>2</v>
      </c>
      <c r="D21" s="112">
        <v>44686.590370370373</v>
      </c>
      <c r="E21" s="112">
        <v>44686.590590277781</v>
      </c>
      <c r="F21" s="111">
        <v>20</v>
      </c>
      <c r="G21" s="88">
        <v>112808</v>
      </c>
      <c r="H21" s="88">
        <v>113758</v>
      </c>
      <c r="I21" s="24">
        <f t="shared" si="0"/>
        <v>19</v>
      </c>
      <c r="J21" s="28"/>
      <c r="K21" s="28"/>
      <c r="L21" s="28"/>
      <c r="M21" s="28"/>
      <c r="N21" s="28"/>
      <c r="O21" s="34">
        <f t="shared" si="1"/>
        <v>19.000000040978193</v>
      </c>
      <c r="P21" s="34">
        <f t="shared" si="2"/>
        <v>-4.0978193283081055E-8</v>
      </c>
      <c r="Q21" s="28">
        <v>112894</v>
      </c>
      <c r="R21" s="28">
        <v>112966</v>
      </c>
      <c r="S21" s="28">
        <v>113082</v>
      </c>
      <c r="T21" s="28">
        <v>113611</v>
      </c>
      <c r="U21" s="28">
        <v>113725</v>
      </c>
    </row>
    <row r="22" spans="1:21">
      <c r="A22" s="110" t="s">
        <v>71</v>
      </c>
      <c r="B22" s="113" t="s">
        <v>70</v>
      </c>
      <c r="C22" s="110">
        <v>3</v>
      </c>
      <c r="D22" s="112">
        <v>44686.592175925929</v>
      </c>
      <c r="E22" s="112">
        <v>44686.592372685183</v>
      </c>
      <c r="F22" s="111">
        <v>21</v>
      </c>
      <c r="G22" s="88">
        <v>120608</v>
      </c>
      <c r="H22" s="88">
        <v>121458</v>
      </c>
      <c r="I22" s="24">
        <f t="shared" si="0"/>
        <v>17</v>
      </c>
      <c r="J22" s="130" t="s">
        <v>92</v>
      </c>
      <c r="K22" s="131"/>
      <c r="L22" s="131"/>
      <c r="M22" s="131"/>
      <c r="N22" s="132">
        <f>'Experiment Design'!$D$12</f>
        <v>655.29999999999995</v>
      </c>
      <c r="O22" s="34">
        <f t="shared" si="1"/>
        <v>16.999999573454261</v>
      </c>
      <c r="P22" s="34">
        <f t="shared" si="2"/>
        <v>4.2654573917388916E-7</v>
      </c>
      <c r="Q22" s="28">
        <v>120694</v>
      </c>
      <c r="R22" s="28">
        <v>120760</v>
      </c>
      <c r="S22" s="28">
        <v>120878</v>
      </c>
      <c r="T22" s="28">
        <v>121236</v>
      </c>
      <c r="U22" s="28">
        <v>121437</v>
      </c>
    </row>
    <row r="23" spans="1:21">
      <c r="A23" s="110" t="s">
        <v>71</v>
      </c>
      <c r="B23" s="113" t="s">
        <v>70</v>
      </c>
      <c r="C23" s="110">
        <v>4</v>
      </c>
      <c r="D23" s="112">
        <v>44686.593958333331</v>
      </c>
      <c r="E23" s="112">
        <v>44686.594143518516</v>
      </c>
      <c r="F23" s="111">
        <v>22</v>
      </c>
      <c r="G23" s="88">
        <v>128308</v>
      </c>
      <c r="H23" s="88">
        <v>129108</v>
      </c>
      <c r="I23" s="24">
        <f t="shared" si="0"/>
        <v>16</v>
      </c>
      <c r="J23" s="133" t="s">
        <v>93</v>
      </c>
      <c r="K23" s="134"/>
      <c r="L23" s="134"/>
      <c r="M23" s="134"/>
      <c r="N23" s="135">
        <f>N22+N25</f>
        <v>687.9</v>
      </c>
      <c r="O23" s="34">
        <f t="shared" si="1"/>
        <v>15.999999968335032</v>
      </c>
      <c r="P23" s="34">
        <f t="shared" si="2"/>
        <v>3.166496753692627E-8</v>
      </c>
      <c r="Q23" s="28">
        <v>128423</v>
      </c>
      <c r="R23" s="28">
        <v>128485</v>
      </c>
      <c r="S23" s="28">
        <v>128573</v>
      </c>
      <c r="T23" s="28">
        <v>128934</v>
      </c>
      <c r="U23" s="28">
        <v>129078</v>
      </c>
    </row>
    <row r="24" spans="1:21">
      <c r="A24" s="110" t="s">
        <v>71</v>
      </c>
      <c r="B24" s="113" t="s">
        <v>70</v>
      </c>
      <c r="C24" s="110">
        <v>5</v>
      </c>
      <c r="D24" s="112">
        <v>44686.596087962964</v>
      </c>
      <c r="E24" s="112">
        <v>44686.596284722225</v>
      </c>
      <c r="F24" s="111">
        <v>23</v>
      </c>
      <c r="G24" s="88">
        <v>137508</v>
      </c>
      <c r="H24" s="88">
        <v>138358</v>
      </c>
      <c r="I24" s="24">
        <f t="shared" si="0"/>
        <v>17</v>
      </c>
      <c r="J24" s="133" t="s">
        <v>94</v>
      </c>
      <c r="K24" s="134"/>
      <c r="L24" s="134"/>
      <c r="M24" s="134"/>
      <c r="N24" s="135">
        <v>58</v>
      </c>
      <c r="O24" s="34">
        <f t="shared" si="1"/>
        <v>17.000000202096999</v>
      </c>
      <c r="P24" s="34">
        <f t="shared" si="2"/>
        <v>-2.0209699869155884E-7</v>
      </c>
      <c r="Q24" s="28">
        <v>137593</v>
      </c>
      <c r="R24" s="28">
        <v>137667</v>
      </c>
      <c r="S24" s="28">
        <v>137755</v>
      </c>
      <c r="T24" s="28">
        <v>138174</v>
      </c>
      <c r="U24" s="28">
        <v>138312</v>
      </c>
    </row>
    <row r="25" spans="1:21">
      <c r="A25" s="110" t="s">
        <v>71</v>
      </c>
      <c r="B25" s="113" t="s">
        <v>70</v>
      </c>
      <c r="C25" s="110">
        <v>6</v>
      </c>
      <c r="D25" s="112">
        <v>44686.597962962966</v>
      </c>
      <c r="E25" s="112">
        <v>44686.598171296297</v>
      </c>
      <c r="F25" s="111">
        <v>24</v>
      </c>
      <c r="G25" s="88">
        <v>145608</v>
      </c>
      <c r="H25" s="88">
        <v>146508</v>
      </c>
      <c r="I25" s="24">
        <f t="shared" si="0"/>
        <v>18</v>
      </c>
      <c r="J25" s="136" t="s">
        <v>96</v>
      </c>
      <c r="K25" s="137"/>
      <c r="L25" s="137"/>
      <c r="M25" s="137"/>
      <c r="N25" s="138">
        <v>32.6</v>
      </c>
      <c r="O25" s="34">
        <f t="shared" si="1"/>
        <v>17.999999807216227</v>
      </c>
      <c r="P25" s="34">
        <f t="shared" si="2"/>
        <v>1.9278377294540405E-7</v>
      </c>
      <c r="Q25" s="28">
        <v>145698</v>
      </c>
      <c r="R25" s="28">
        <v>145759</v>
      </c>
      <c r="S25" s="28">
        <v>145856</v>
      </c>
      <c r="T25" s="28">
        <v>146291</v>
      </c>
      <c r="U25" s="28">
        <v>146456</v>
      </c>
    </row>
    <row r="26" spans="1:21">
      <c r="A26" s="110" t="s">
        <v>51</v>
      </c>
      <c r="B26" s="110" t="s">
        <v>52</v>
      </c>
      <c r="C26" s="110">
        <v>1</v>
      </c>
      <c r="D26" s="112">
        <v>44686.668229166666</v>
      </c>
      <c r="E26" s="112">
        <v>44686.668356481481</v>
      </c>
      <c r="F26" s="111">
        <v>25</v>
      </c>
      <c r="G26" s="28">
        <v>665</v>
      </c>
      <c r="H26" s="28">
        <v>1215</v>
      </c>
      <c r="I26" s="24">
        <f t="shared" si="0"/>
        <v>11</v>
      </c>
      <c r="J26" s="133"/>
      <c r="K26" s="134"/>
      <c r="L26" s="134"/>
      <c r="M26" s="139"/>
      <c r="N26" s="135"/>
      <c r="O26" s="34">
        <f t="shared" si="1"/>
        <v>11.000000056810677</v>
      </c>
      <c r="P26" s="34">
        <f t="shared" si="2"/>
        <v>-5.6810677051544189E-8</v>
      </c>
    </row>
    <row r="27" spans="1:21">
      <c r="A27" s="110" t="s">
        <v>51</v>
      </c>
      <c r="B27" s="113" t="s">
        <v>57</v>
      </c>
      <c r="C27" s="110">
        <v>1</v>
      </c>
      <c r="D27" s="112">
        <v>44686.668634259258</v>
      </c>
      <c r="E27" s="112">
        <v>44686.66878472222</v>
      </c>
      <c r="F27" s="111">
        <v>26</v>
      </c>
      <c r="G27" s="88">
        <v>2415</v>
      </c>
      <c r="H27" s="88">
        <v>3065</v>
      </c>
      <c r="I27" s="24">
        <f t="shared" si="0"/>
        <v>13</v>
      </c>
      <c r="J27" s="133" t="s">
        <v>97</v>
      </c>
      <c r="K27" s="134"/>
      <c r="L27" s="134"/>
      <c r="M27" s="134" t="s">
        <v>98</v>
      </c>
      <c r="N27" s="140" t="s">
        <v>99</v>
      </c>
      <c r="O27" s="34">
        <f t="shared" si="1"/>
        <v>12.999999895691872</v>
      </c>
      <c r="P27" s="34">
        <f t="shared" si="2"/>
        <v>1.0430812835693359E-7</v>
      </c>
      <c r="Q27" s="28">
        <v>2529</v>
      </c>
      <c r="R27" s="28">
        <v>2589</v>
      </c>
      <c r="S27" s="28">
        <v>2661</v>
      </c>
      <c r="T27" s="28">
        <v>2881</v>
      </c>
      <c r="U27" s="28">
        <v>2955</v>
      </c>
    </row>
    <row r="28" spans="1:21">
      <c r="A28" s="110" t="s">
        <v>51</v>
      </c>
      <c r="B28" s="113" t="s">
        <v>57</v>
      </c>
      <c r="C28" s="110">
        <v>2</v>
      </c>
      <c r="D28" s="112">
        <v>44686.669305555559</v>
      </c>
      <c r="E28" s="112">
        <v>44686.669456018521</v>
      </c>
      <c r="F28" s="111">
        <v>27</v>
      </c>
      <c r="G28" s="88">
        <v>5315</v>
      </c>
      <c r="H28" s="88">
        <v>5965</v>
      </c>
      <c r="I28" s="24">
        <f t="shared" si="0"/>
        <v>13</v>
      </c>
      <c r="J28" s="133" t="s">
        <v>100</v>
      </c>
      <c r="K28" s="134"/>
      <c r="L28" s="134"/>
      <c r="M28" s="134">
        <v>0.65</v>
      </c>
      <c r="N28" s="141">
        <f>M28*N22/100</f>
        <v>4.2594500000000002</v>
      </c>
      <c r="O28" s="34">
        <f t="shared" si="1"/>
        <v>12.999999895691872</v>
      </c>
      <c r="P28" s="34">
        <f t="shared" si="2"/>
        <v>1.0430812835693359E-7</v>
      </c>
      <c r="Q28" s="28">
        <v>5417</v>
      </c>
      <c r="R28" s="28">
        <v>5478</v>
      </c>
      <c r="S28" s="28">
        <v>5551</v>
      </c>
      <c r="T28" s="28">
        <v>5756</v>
      </c>
      <c r="U28" s="28">
        <v>5836</v>
      </c>
    </row>
    <row r="29" spans="1:21">
      <c r="A29" s="110" t="s">
        <v>51</v>
      </c>
      <c r="B29" s="113" t="s">
        <v>57</v>
      </c>
      <c r="C29" s="110">
        <v>3</v>
      </c>
      <c r="D29" s="112">
        <v>44686.670023148145</v>
      </c>
      <c r="E29" s="112">
        <v>44686.670162037037</v>
      </c>
      <c r="F29" s="111">
        <v>28</v>
      </c>
      <c r="G29" s="88">
        <v>8415</v>
      </c>
      <c r="H29" s="88">
        <v>9015</v>
      </c>
      <c r="I29" s="24">
        <f t="shared" si="0"/>
        <v>12</v>
      </c>
      <c r="J29" s="133" t="s">
        <v>101</v>
      </c>
      <c r="K29" s="134"/>
      <c r="L29" s="134"/>
      <c r="M29" s="134">
        <v>1.87</v>
      </c>
      <c r="N29" s="141">
        <f>M29*N22/100</f>
        <v>12.254110000000001</v>
      </c>
      <c r="O29" s="34">
        <f t="shared" si="1"/>
        <v>12.000000290572643</v>
      </c>
      <c r="P29" s="34">
        <f t="shared" si="2"/>
        <v>-2.905726432800293E-7</v>
      </c>
      <c r="Q29" s="28">
        <v>8517</v>
      </c>
      <c r="R29" s="28">
        <v>8584</v>
      </c>
      <c r="S29" s="28">
        <v>8645</v>
      </c>
      <c r="T29" s="28">
        <v>8863</v>
      </c>
      <c r="U29" s="28">
        <v>8941</v>
      </c>
    </row>
    <row r="30" spans="1:21">
      <c r="A30" s="110" t="s">
        <v>51</v>
      </c>
      <c r="B30" s="113" t="s">
        <v>57</v>
      </c>
      <c r="C30" s="110">
        <v>4</v>
      </c>
      <c r="D30" s="112">
        <v>44686.670729166668</v>
      </c>
      <c r="E30" s="112">
        <v>44686.67087962963</v>
      </c>
      <c r="F30" s="111">
        <v>29</v>
      </c>
      <c r="G30" s="88">
        <v>11465</v>
      </c>
      <c r="H30" s="88">
        <v>12115</v>
      </c>
      <c r="I30" s="24">
        <f t="shared" si="0"/>
        <v>13</v>
      </c>
      <c r="J30" s="133" t="s">
        <v>102</v>
      </c>
      <c r="K30" s="134"/>
      <c r="L30" s="134"/>
      <c r="M30" s="134">
        <v>3.25</v>
      </c>
      <c r="N30" s="141">
        <f>M30*N22/100</f>
        <v>21.297249999999998</v>
      </c>
      <c r="O30" s="34">
        <f t="shared" si="1"/>
        <v>12.999999895691872</v>
      </c>
      <c r="P30" s="34">
        <f t="shared" si="2"/>
        <v>1.0430812835693359E-7</v>
      </c>
      <c r="Q30" s="28">
        <v>11554</v>
      </c>
      <c r="R30" s="28">
        <v>11616</v>
      </c>
      <c r="S30" s="28">
        <v>11687</v>
      </c>
      <c r="T30" s="28">
        <v>11895</v>
      </c>
      <c r="U30" s="28">
        <v>11983</v>
      </c>
    </row>
    <row r="31" spans="1:21">
      <c r="A31" s="110" t="s">
        <v>51</v>
      </c>
      <c r="B31" s="113" t="s">
        <v>57</v>
      </c>
      <c r="C31" s="110">
        <v>5</v>
      </c>
      <c r="D31" s="112">
        <v>44686.67150462963</v>
      </c>
      <c r="E31" s="112">
        <v>44686.671643518515</v>
      </c>
      <c r="F31" s="111">
        <v>30</v>
      </c>
      <c r="G31" s="88">
        <v>14815</v>
      </c>
      <c r="H31" s="88">
        <v>15415</v>
      </c>
      <c r="I31" s="24">
        <f t="shared" si="0"/>
        <v>12</v>
      </c>
      <c r="J31" s="133" t="s">
        <v>103</v>
      </c>
      <c r="K31" s="134"/>
      <c r="L31" s="134"/>
      <c r="M31" s="134">
        <v>1.43</v>
      </c>
      <c r="N31" s="141">
        <f>M31*N22/100</f>
        <v>9.3707899999999995</v>
      </c>
      <c r="O31" s="34">
        <f t="shared" si="1"/>
        <v>11.999999661929905</v>
      </c>
      <c r="P31" s="34">
        <f t="shared" si="2"/>
        <v>3.380700945854187E-7</v>
      </c>
      <c r="Q31" s="28">
        <v>14885</v>
      </c>
      <c r="R31" s="28">
        <v>14955</v>
      </c>
      <c r="S31" s="28">
        <v>15027</v>
      </c>
      <c r="T31" s="28">
        <v>15243</v>
      </c>
      <c r="U31" s="28">
        <v>15314</v>
      </c>
    </row>
    <row r="32" spans="1:21">
      <c r="A32" s="110" t="s">
        <v>51</v>
      </c>
      <c r="B32" s="113" t="s">
        <v>62</v>
      </c>
      <c r="C32" s="110">
        <v>1</v>
      </c>
      <c r="D32" s="112">
        <v>44686.673159722224</v>
      </c>
      <c r="E32" s="112">
        <v>44686.67328703704</v>
      </c>
      <c r="F32" s="111">
        <v>31</v>
      </c>
      <c r="G32" s="88">
        <v>21965</v>
      </c>
      <c r="H32" s="88">
        <v>22515</v>
      </c>
      <c r="I32" s="24">
        <f t="shared" si="0"/>
        <v>11</v>
      </c>
      <c r="J32" s="133" t="s">
        <v>104</v>
      </c>
      <c r="K32" s="134"/>
      <c r="L32" s="134"/>
      <c r="M32" s="134">
        <v>4.75</v>
      </c>
      <c r="N32" s="141">
        <f>M32*N22/100</f>
        <v>31.126749999999998</v>
      </c>
      <c r="O32" s="34">
        <f t="shared" si="1"/>
        <v>11.000000056810677</v>
      </c>
      <c r="P32" s="34">
        <f t="shared" si="2"/>
        <v>-5.6810677051544189E-8</v>
      </c>
      <c r="Q32" s="28">
        <v>22035</v>
      </c>
      <c r="R32" s="28">
        <v>22098</v>
      </c>
      <c r="S32" s="28">
        <v>22163</v>
      </c>
      <c r="T32" s="28">
        <v>22363</v>
      </c>
      <c r="U32" s="28">
        <v>22417</v>
      </c>
    </row>
    <row r="33" spans="1:21">
      <c r="A33" s="110" t="s">
        <v>51</v>
      </c>
      <c r="B33" s="113" t="s">
        <v>62</v>
      </c>
      <c r="C33" s="110">
        <v>2</v>
      </c>
      <c r="D33" s="112">
        <v>44686.674814814818</v>
      </c>
      <c r="E33" s="112">
        <v>44686.674953703703</v>
      </c>
      <c r="F33" s="111">
        <v>32</v>
      </c>
      <c r="G33" s="88">
        <v>29115</v>
      </c>
      <c r="H33" s="88">
        <v>29715</v>
      </c>
      <c r="I33" s="24">
        <f t="shared" si="0"/>
        <v>12</v>
      </c>
      <c r="J33" s="133" t="s">
        <v>105</v>
      </c>
      <c r="K33" s="134"/>
      <c r="L33" s="134"/>
      <c r="M33" s="134">
        <v>10.5</v>
      </c>
      <c r="N33" s="141">
        <f>M33*N22/100</f>
        <v>68.8065</v>
      </c>
      <c r="O33" s="34">
        <f t="shared" si="1"/>
        <v>11.999999661929905</v>
      </c>
      <c r="P33" s="34">
        <f t="shared" si="2"/>
        <v>3.380700945854187E-7</v>
      </c>
      <c r="Q33" s="28">
        <v>29204</v>
      </c>
      <c r="R33" s="28">
        <v>29263</v>
      </c>
      <c r="S33" s="28">
        <v>29322</v>
      </c>
      <c r="T33" s="28">
        <v>29518</v>
      </c>
      <c r="U33" s="28">
        <v>29585</v>
      </c>
    </row>
    <row r="34" spans="1:21">
      <c r="A34" s="110" t="s">
        <v>51</v>
      </c>
      <c r="B34" s="113" t="s">
        <v>62</v>
      </c>
      <c r="C34" s="110">
        <v>3</v>
      </c>
      <c r="D34" s="112">
        <v>44686.676342592589</v>
      </c>
      <c r="E34" s="112">
        <v>44686.676469907405</v>
      </c>
      <c r="F34" s="111">
        <v>33</v>
      </c>
      <c r="G34" s="88">
        <v>35715</v>
      </c>
      <c r="H34" s="88">
        <v>36265</v>
      </c>
      <c r="I34" s="24">
        <f t="shared" si="0"/>
        <v>11</v>
      </c>
      <c r="J34" s="133" t="s">
        <v>106</v>
      </c>
      <c r="K34" s="134"/>
      <c r="L34" s="134"/>
      <c r="M34" s="134">
        <v>55.1</v>
      </c>
      <c r="N34" s="141">
        <f>M34*N22/100</f>
        <v>361.07029999999997</v>
      </c>
      <c r="O34" s="34">
        <f t="shared" si="1"/>
        <v>11.000000056810677</v>
      </c>
      <c r="P34" s="34">
        <f t="shared" si="2"/>
        <v>-5.6810677051544189E-8</v>
      </c>
      <c r="Q34" s="28">
        <v>35795</v>
      </c>
      <c r="R34" s="28">
        <v>35852</v>
      </c>
      <c r="S34" s="28">
        <v>35907</v>
      </c>
      <c r="T34" s="28">
        <v>36095</v>
      </c>
      <c r="U34" s="28">
        <v>36161</v>
      </c>
    </row>
    <row r="35" spans="1:21">
      <c r="A35" s="110" t="s">
        <v>51</v>
      </c>
      <c r="B35" s="113" t="s">
        <v>62</v>
      </c>
      <c r="C35" s="110">
        <v>4</v>
      </c>
      <c r="D35" s="112">
        <v>44686.677916666667</v>
      </c>
      <c r="E35" s="112">
        <v>44686.678043981483</v>
      </c>
      <c r="F35" s="111">
        <v>34</v>
      </c>
      <c r="G35" s="88">
        <v>42515</v>
      </c>
      <c r="H35" s="88">
        <v>43065</v>
      </c>
      <c r="I35" s="24">
        <f t="shared" si="0"/>
        <v>11</v>
      </c>
      <c r="J35" s="142"/>
      <c r="K35" s="139"/>
      <c r="L35" s="134" t="s">
        <v>107</v>
      </c>
      <c r="M35" s="134">
        <f t="shared" ref="M35:N35" si="4">SUM(M28*2+M29*2+M30*2+M31*2+M32*2+M33*2+M34)</f>
        <v>100</v>
      </c>
      <c r="N35" s="141">
        <f t="shared" si="4"/>
        <v>655.29999999999995</v>
      </c>
      <c r="O35" s="34">
        <f t="shared" si="1"/>
        <v>11.000000056810677</v>
      </c>
      <c r="P35" s="34">
        <f t="shared" si="2"/>
        <v>-5.6810677051544189E-8</v>
      </c>
      <c r="Q35" s="28">
        <v>42560</v>
      </c>
      <c r="R35" s="28">
        <v>42640</v>
      </c>
      <c r="S35" s="28">
        <v>42694</v>
      </c>
      <c r="T35" s="28">
        <v>42893</v>
      </c>
      <c r="U35" s="28">
        <v>42946</v>
      </c>
    </row>
    <row r="36" spans="1:21">
      <c r="A36" s="110" t="s">
        <v>51</v>
      </c>
      <c r="B36" s="113" t="s">
        <v>62</v>
      </c>
      <c r="C36" s="110">
        <v>5</v>
      </c>
      <c r="D36" s="112">
        <v>44686.679456018515</v>
      </c>
      <c r="E36" s="112">
        <v>44686.679571759261</v>
      </c>
      <c r="F36" s="111">
        <v>35</v>
      </c>
      <c r="G36" s="88">
        <v>49165</v>
      </c>
      <c r="H36" s="88">
        <v>49665</v>
      </c>
      <c r="I36" s="24">
        <f t="shared" si="0"/>
        <v>10</v>
      </c>
      <c r="J36" s="133"/>
      <c r="K36" s="134" t="s">
        <v>108</v>
      </c>
      <c r="L36" s="134"/>
      <c r="M36" s="134">
        <v>8.26</v>
      </c>
      <c r="N36" s="141">
        <f>M36*N22/100</f>
        <v>54.127779999999994</v>
      </c>
      <c r="O36" s="34">
        <f t="shared" si="1"/>
        <v>10.000000451691449</v>
      </c>
      <c r="P36" s="34">
        <f t="shared" si="2"/>
        <v>-4.5169144868850708E-7</v>
      </c>
      <c r="Q36" s="28">
        <v>49237</v>
      </c>
      <c r="R36" s="28">
        <v>49289</v>
      </c>
      <c r="S36" s="28">
        <v>49343</v>
      </c>
      <c r="T36" s="28">
        <v>49483</v>
      </c>
      <c r="U36" s="28">
        <v>49580</v>
      </c>
    </row>
    <row r="37" spans="1:21">
      <c r="A37" s="110" t="s">
        <v>51</v>
      </c>
      <c r="B37" s="113" t="s">
        <v>62</v>
      </c>
      <c r="C37" s="110">
        <v>6</v>
      </c>
      <c r="D37" s="112">
        <v>44686.681030092594</v>
      </c>
      <c r="E37" s="112">
        <v>44686.681157407409</v>
      </c>
      <c r="F37" s="111">
        <v>36</v>
      </c>
      <c r="G37" s="88">
        <v>55965</v>
      </c>
      <c r="H37" s="88">
        <v>56515</v>
      </c>
      <c r="I37" s="24">
        <f t="shared" si="0"/>
        <v>11</v>
      </c>
      <c r="J37" s="133"/>
      <c r="K37" s="134" t="s">
        <v>109</v>
      </c>
      <c r="L37" s="134"/>
      <c r="M37" s="134">
        <v>20.100000000000001</v>
      </c>
      <c r="N37" s="141">
        <f>M37*N22/100</f>
        <v>131.71530000000001</v>
      </c>
      <c r="O37" s="34">
        <f t="shared" si="1"/>
        <v>11.000000056810677</v>
      </c>
      <c r="P37" s="34">
        <f t="shared" si="2"/>
        <v>-5.6810677051544189E-8</v>
      </c>
      <c r="Q37" s="28">
        <v>56042</v>
      </c>
      <c r="R37" s="28">
        <v>56102</v>
      </c>
      <c r="S37" s="28">
        <v>56165</v>
      </c>
      <c r="T37" s="28">
        <v>56385</v>
      </c>
      <c r="U37" s="28">
        <v>56437</v>
      </c>
    </row>
    <row r="38" spans="1:21">
      <c r="A38" s="110" t="s">
        <v>51</v>
      </c>
      <c r="B38" s="113" t="s">
        <v>69</v>
      </c>
      <c r="C38" s="110">
        <v>1</v>
      </c>
      <c r="D38" s="112">
        <v>44686.68273148148</v>
      </c>
      <c r="E38" s="112">
        <v>44686.682870370372</v>
      </c>
      <c r="F38" s="111">
        <v>37</v>
      </c>
      <c r="G38" s="88">
        <v>63315</v>
      </c>
      <c r="H38" s="88">
        <v>63915</v>
      </c>
      <c r="I38" s="24">
        <f t="shared" si="0"/>
        <v>12</v>
      </c>
      <c r="J38" s="133"/>
      <c r="K38" s="134" t="s">
        <v>110</v>
      </c>
      <c r="L38" s="134"/>
      <c r="M38" s="134">
        <v>13.07</v>
      </c>
      <c r="N38" s="141">
        <f>M38*N22/100</f>
        <v>85.647709999999989</v>
      </c>
      <c r="O38" s="34">
        <f t="shared" si="1"/>
        <v>12.000000290572643</v>
      </c>
      <c r="P38" s="34">
        <f t="shared" si="2"/>
        <v>-2.905726432800293E-7</v>
      </c>
      <c r="Q38" s="28">
        <v>63381</v>
      </c>
      <c r="R38" s="28">
        <v>63432</v>
      </c>
      <c r="S38" s="28">
        <v>63547</v>
      </c>
      <c r="T38" s="28">
        <v>63777</v>
      </c>
      <c r="U38" s="28">
        <v>63858</v>
      </c>
    </row>
    <row r="39" spans="1:21">
      <c r="A39" s="110" t="s">
        <v>51</v>
      </c>
      <c r="B39" s="113" t="s">
        <v>69</v>
      </c>
      <c r="C39" s="110">
        <v>2</v>
      </c>
      <c r="D39" s="112">
        <v>44686.684155092589</v>
      </c>
      <c r="E39" s="112">
        <v>44686.684305555558</v>
      </c>
      <c r="F39" s="111">
        <v>38</v>
      </c>
      <c r="G39" s="88">
        <v>69465</v>
      </c>
      <c r="H39" s="88">
        <v>70115</v>
      </c>
      <c r="I39" s="24">
        <f t="shared" si="0"/>
        <v>13</v>
      </c>
      <c r="J39" s="133"/>
      <c r="K39" s="134" t="s">
        <v>111</v>
      </c>
      <c r="L39" s="134"/>
      <c r="M39" s="134">
        <v>13.67</v>
      </c>
      <c r="N39" s="141">
        <f>M39*N22/100</f>
        <v>89.579509999999985</v>
      </c>
      <c r="O39" s="34">
        <f t="shared" si="1"/>
        <v>13.00000052433461</v>
      </c>
      <c r="P39" s="34">
        <f t="shared" si="2"/>
        <v>-5.243346095085144E-7</v>
      </c>
      <c r="Q39" s="28">
        <v>69562</v>
      </c>
      <c r="R39" s="28">
        <v>69619</v>
      </c>
      <c r="S39" s="28">
        <v>69692</v>
      </c>
      <c r="T39" s="28">
        <v>69979</v>
      </c>
      <c r="U39" s="28">
        <v>70067</v>
      </c>
    </row>
    <row r="40" spans="1:21">
      <c r="A40" s="110" t="s">
        <v>51</v>
      </c>
      <c r="B40" s="113" t="s">
        <v>69</v>
      </c>
      <c r="C40" s="110">
        <v>3</v>
      </c>
      <c r="D40" s="112">
        <v>44686.685520833336</v>
      </c>
      <c r="E40" s="112">
        <v>44686.685659722221</v>
      </c>
      <c r="F40" s="111">
        <v>39</v>
      </c>
      <c r="G40" s="88">
        <v>75365</v>
      </c>
      <c r="H40" s="88">
        <v>75965</v>
      </c>
      <c r="I40" s="24">
        <f t="shared" si="0"/>
        <v>12</v>
      </c>
      <c r="J40" s="136"/>
      <c r="K40" s="137"/>
      <c r="L40" s="137" t="s">
        <v>107</v>
      </c>
      <c r="M40" s="137">
        <f t="shared" ref="M40:N40" si="5">SUM(M36:M39)</f>
        <v>55.1</v>
      </c>
      <c r="N40" s="143">
        <f t="shared" si="5"/>
        <v>361.07029999999997</v>
      </c>
      <c r="O40" s="34">
        <f t="shared" si="1"/>
        <v>11.999999661929905</v>
      </c>
      <c r="P40" s="34">
        <f t="shared" si="2"/>
        <v>3.380700945854187E-7</v>
      </c>
      <c r="Q40" s="28">
        <v>75423</v>
      </c>
      <c r="R40" s="28">
        <v>75517</v>
      </c>
      <c r="S40" s="28">
        <v>75601</v>
      </c>
      <c r="T40" s="28">
        <v>75839</v>
      </c>
      <c r="U40" s="28">
        <v>75933</v>
      </c>
    </row>
    <row r="41" spans="1:21">
      <c r="A41" s="110" t="s">
        <v>51</v>
      </c>
      <c r="B41" s="113" t="s">
        <v>69</v>
      </c>
      <c r="C41" s="110">
        <v>4</v>
      </c>
      <c r="D41" s="112">
        <v>44686.686909722222</v>
      </c>
      <c r="E41" s="112">
        <v>44686.687048611115</v>
      </c>
      <c r="F41" s="111">
        <v>40</v>
      </c>
      <c r="G41" s="88">
        <v>81365</v>
      </c>
      <c r="H41" s="88">
        <v>81965</v>
      </c>
      <c r="I41" s="24">
        <f t="shared" si="0"/>
        <v>12</v>
      </c>
      <c r="J41" s="134"/>
      <c r="K41" s="134" t="s">
        <v>112</v>
      </c>
      <c r="L41" s="134"/>
      <c r="M41" s="134">
        <f>M34-M39</f>
        <v>41.43</v>
      </c>
      <c r="N41" s="134">
        <f>M41*N22/100</f>
        <v>271.49079</v>
      </c>
      <c r="O41" s="34">
        <f t="shared" si="1"/>
        <v>12.000000290572643</v>
      </c>
      <c r="P41" s="34">
        <f t="shared" si="2"/>
        <v>-2.905726432800293E-7</v>
      </c>
      <c r="Q41" s="28">
        <v>81446</v>
      </c>
      <c r="R41" s="28">
        <v>81507</v>
      </c>
      <c r="S41" s="28">
        <v>81630</v>
      </c>
      <c r="T41" s="28">
        <v>81827</v>
      </c>
      <c r="U41" s="28">
        <v>81921</v>
      </c>
    </row>
    <row r="42" spans="1:21">
      <c r="A42" s="110" t="s">
        <v>51</v>
      </c>
      <c r="B42" s="113" t="s">
        <v>69</v>
      </c>
      <c r="C42" s="110">
        <v>5</v>
      </c>
      <c r="D42" s="112">
        <v>44686.688333333332</v>
      </c>
      <c r="E42" s="112">
        <v>44686.688483796293</v>
      </c>
      <c r="F42" s="111">
        <v>41</v>
      </c>
      <c r="G42" s="88">
        <v>87515</v>
      </c>
      <c r="H42" s="88">
        <v>88165</v>
      </c>
      <c r="I42" s="24">
        <f t="shared" si="0"/>
        <v>13</v>
      </c>
      <c r="J42" s="28"/>
      <c r="K42" s="28"/>
      <c r="L42" s="28"/>
      <c r="M42" s="28"/>
      <c r="N42" s="28"/>
      <c r="O42" s="34">
        <f t="shared" si="1"/>
        <v>12.999999895691872</v>
      </c>
      <c r="P42" s="34">
        <f t="shared" si="2"/>
        <v>1.0430812835693359E-7</v>
      </c>
      <c r="Q42" s="28">
        <v>87603</v>
      </c>
      <c r="R42" s="28">
        <v>87658</v>
      </c>
      <c r="S42" s="28">
        <v>87746</v>
      </c>
      <c r="T42" s="28">
        <v>87993</v>
      </c>
      <c r="U42" s="28">
        <v>88104</v>
      </c>
    </row>
    <row r="43" spans="1:21">
      <c r="A43" s="110" t="s">
        <v>51</v>
      </c>
      <c r="B43" s="113" t="s">
        <v>69</v>
      </c>
      <c r="C43" s="110">
        <v>6</v>
      </c>
      <c r="D43" s="112">
        <v>44686.689814814818</v>
      </c>
      <c r="E43" s="112">
        <v>44686.689953703702</v>
      </c>
      <c r="F43" s="111">
        <v>42</v>
      </c>
      <c r="G43" s="88">
        <v>93915</v>
      </c>
      <c r="H43" s="88">
        <v>94515</v>
      </c>
      <c r="I43" s="24">
        <f t="shared" si="0"/>
        <v>12</v>
      </c>
      <c r="J43" s="28"/>
      <c r="K43" s="28"/>
      <c r="L43" s="28"/>
      <c r="M43" s="28"/>
      <c r="N43" s="28"/>
      <c r="O43" s="34">
        <f t="shared" si="1"/>
        <v>11.999999661929905</v>
      </c>
      <c r="P43" s="34">
        <f t="shared" si="2"/>
        <v>3.380700945854187E-7</v>
      </c>
      <c r="Q43" s="28">
        <v>94004</v>
      </c>
      <c r="R43" s="28">
        <v>94060</v>
      </c>
      <c r="S43" s="28">
        <v>94144</v>
      </c>
      <c r="T43" s="28">
        <v>94360</v>
      </c>
      <c r="U43" s="28">
        <v>94434</v>
      </c>
    </row>
    <row r="44" spans="1:21">
      <c r="A44" s="110" t="s">
        <v>51</v>
      </c>
      <c r="B44" s="113" t="s">
        <v>70</v>
      </c>
      <c r="C44" s="110">
        <v>1</v>
      </c>
      <c r="D44" s="112">
        <v>44686.691435185188</v>
      </c>
      <c r="E44" s="112">
        <v>44686.691620370373</v>
      </c>
      <c r="F44" s="111">
        <v>43</v>
      </c>
      <c r="G44" s="88">
        <v>100915</v>
      </c>
      <c r="H44" s="88">
        <v>101715</v>
      </c>
      <c r="I44" s="24">
        <f t="shared" si="0"/>
        <v>16</v>
      </c>
      <c r="J44" s="28"/>
      <c r="K44" s="28"/>
      <c r="L44" s="28"/>
      <c r="M44" s="28"/>
      <c r="N44" s="28"/>
      <c r="O44" s="34">
        <f t="shared" si="1"/>
        <v>15.999999968335032</v>
      </c>
      <c r="P44" s="34">
        <f t="shared" si="2"/>
        <v>3.166496753692627E-8</v>
      </c>
      <c r="Q44" s="28">
        <v>100951</v>
      </c>
      <c r="R44" s="28">
        <v>101033</v>
      </c>
      <c r="S44" s="28">
        <v>101177</v>
      </c>
      <c r="T44" s="28">
        <v>101595</v>
      </c>
      <c r="U44" s="28">
        <v>101702</v>
      </c>
    </row>
    <row r="45" spans="1:21">
      <c r="A45" s="110" t="s">
        <v>51</v>
      </c>
      <c r="B45" s="113" t="s">
        <v>70</v>
      </c>
      <c r="C45" s="110">
        <v>2</v>
      </c>
      <c r="D45" s="112">
        <v>44686.693032407406</v>
      </c>
      <c r="E45" s="112">
        <v>44686.693206018521</v>
      </c>
      <c r="F45" s="111">
        <v>44</v>
      </c>
      <c r="G45" s="88">
        <v>107815</v>
      </c>
      <c r="H45" s="88">
        <v>108565</v>
      </c>
      <c r="I45" s="24">
        <f t="shared" si="0"/>
        <v>15</v>
      </c>
      <c r="J45" s="28"/>
      <c r="K45" s="28"/>
      <c r="L45" s="28"/>
      <c r="M45" s="28"/>
      <c r="N45" s="28"/>
      <c r="O45" s="34">
        <f t="shared" si="1"/>
        <v>15.000000363215804</v>
      </c>
      <c r="P45" s="34">
        <f t="shared" si="2"/>
        <v>-3.6321580410003662E-7</v>
      </c>
      <c r="Q45" s="28">
        <v>107898</v>
      </c>
      <c r="R45" s="28">
        <v>107956</v>
      </c>
      <c r="S45" s="28">
        <v>108066</v>
      </c>
      <c r="T45" s="28">
        <v>108407</v>
      </c>
      <c r="U45" s="28">
        <v>108544</v>
      </c>
    </row>
    <row r="46" spans="1:21">
      <c r="A46" s="110" t="s">
        <v>51</v>
      </c>
      <c r="B46" s="113" t="s">
        <v>70</v>
      </c>
      <c r="C46" s="110">
        <v>3</v>
      </c>
      <c r="D46" s="112">
        <v>44686.694687499999</v>
      </c>
      <c r="E46" s="112">
        <v>44686.694861111115</v>
      </c>
      <c r="F46" s="111">
        <v>45</v>
      </c>
      <c r="G46" s="88">
        <v>114965</v>
      </c>
      <c r="H46" s="88">
        <v>115715</v>
      </c>
      <c r="I46" s="24">
        <f t="shared" si="0"/>
        <v>15</v>
      </c>
      <c r="J46" s="28"/>
      <c r="K46" s="28"/>
      <c r="L46" s="28"/>
      <c r="M46" s="28"/>
      <c r="N46" s="28"/>
      <c r="O46" s="34">
        <f t="shared" si="1"/>
        <v>15.000000363215804</v>
      </c>
      <c r="P46" s="34">
        <f t="shared" si="2"/>
        <v>-3.6321580410003662E-7</v>
      </c>
      <c r="Q46" s="28">
        <v>115026</v>
      </c>
      <c r="R46" s="28">
        <v>115090</v>
      </c>
      <c r="S46" s="28">
        <v>115191</v>
      </c>
      <c r="T46" s="28">
        <v>115585</v>
      </c>
      <c r="U46" s="28">
        <v>115698</v>
      </c>
    </row>
    <row r="47" spans="1:21">
      <c r="A47" s="110" t="s">
        <v>51</v>
      </c>
      <c r="B47" s="113" t="s">
        <v>70</v>
      </c>
      <c r="C47" s="110">
        <v>4</v>
      </c>
      <c r="D47" s="112">
        <v>44686.696284722224</v>
      </c>
      <c r="E47" s="112">
        <v>44686.696458333332</v>
      </c>
      <c r="F47" s="111">
        <v>46</v>
      </c>
      <c r="G47" s="88">
        <v>121865</v>
      </c>
      <c r="H47" s="88">
        <v>122615</v>
      </c>
      <c r="I47" s="24">
        <f t="shared" si="0"/>
        <v>15</v>
      </c>
      <c r="J47" s="28"/>
      <c r="K47" s="28"/>
      <c r="L47" s="28"/>
      <c r="M47" s="28"/>
      <c r="N47" s="28"/>
      <c r="O47" s="34">
        <f t="shared" si="1"/>
        <v>14.999999734573066</v>
      </c>
      <c r="P47" s="34">
        <f t="shared" si="2"/>
        <v>2.6542693376541138E-7</v>
      </c>
      <c r="Q47" s="28">
        <v>121950</v>
      </c>
      <c r="R47" s="28">
        <v>122021</v>
      </c>
      <c r="S47" s="28">
        <v>122133</v>
      </c>
      <c r="T47" s="28">
        <v>122505</v>
      </c>
      <c r="U47" s="28">
        <v>122604</v>
      </c>
    </row>
    <row r="48" spans="1:21">
      <c r="A48" s="110" t="s">
        <v>51</v>
      </c>
      <c r="B48" s="113" t="s">
        <v>70</v>
      </c>
      <c r="C48" s="110">
        <v>5</v>
      </c>
      <c r="D48" s="112">
        <v>44686.697939814818</v>
      </c>
      <c r="E48" s="112">
        <v>44686.698113425926</v>
      </c>
      <c r="F48" s="111">
        <v>47</v>
      </c>
      <c r="G48" s="88">
        <v>129015</v>
      </c>
      <c r="H48" s="88">
        <v>129765</v>
      </c>
      <c r="I48" s="24">
        <f t="shared" si="0"/>
        <v>15</v>
      </c>
      <c r="J48" s="28"/>
      <c r="K48" s="28"/>
      <c r="L48" s="28"/>
      <c r="M48" s="28"/>
      <c r="N48" s="28"/>
      <c r="O48" s="34">
        <f t="shared" si="1"/>
        <v>14.999999734573066</v>
      </c>
      <c r="P48" s="34">
        <f t="shared" si="2"/>
        <v>2.6542693376541138E-7</v>
      </c>
      <c r="Q48" s="28">
        <v>129082</v>
      </c>
      <c r="R48" s="28">
        <v>129159</v>
      </c>
      <c r="S48" s="28">
        <v>129236</v>
      </c>
      <c r="T48" s="28">
        <v>129648</v>
      </c>
      <c r="U48" s="28">
        <v>129755</v>
      </c>
    </row>
    <row r="49" spans="1:21">
      <c r="A49" s="110" t="s">
        <v>51</v>
      </c>
      <c r="B49" s="113" t="s">
        <v>70</v>
      </c>
      <c r="C49" s="110">
        <v>6</v>
      </c>
      <c r="D49" s="112">
        <v>44686.699571759258</v>
      </c>
      <c r="E49" s="112">
        <v>44686.699745370373</v>
      </c>
      <c r="F49" s="111">
        <v>48</v>
      </c>
      <c r="G49" s="88">
        <v>136065</v>
      </c>
      <c r="H49" s="88">
        <v>136815</v>
      </c>
      <c r="I49" s="24">
        <f t="shared" si="0"/>
        <v>15</v>
      </c>
      <c r="J49" s="28"/>
      <c r="K49" s="28"/>
      <c r="L49" s="28"/>
      <c r="M49" s="28"/>
      <c r="N49" s="28"/>
      <c r="O49" s="34">
        <f t="shared" si="1"/>
        <v>15.000000363215804</v>
      </c>
      <c r="P49" s="34">
        <f t="shared" si="2"/>
        <v>-3.6321580410003662E-7</v>
      </c>
      <c r="Q49" s="28">
        <v>136128</v>
      </c>
      <c r="R49" s="28">
        <v>136175</v>
      </c>
      <c r="S49" s="28">
        <v>136252</v>
      </c>
      <c r="T49" s="28">
        <v>136647</v>
      </c>
      <c r="U49" s="28">
        <v>136795</v>
      </c>
    </row>
    <row r="50" spans="1:21">
      <c r="A50" s="110" t="s">
        <v>51</v>
      </c>
      <c r="B50" s="110" t="s">
        <v>72</v>
      </c>
      <c r="C50" s="110">
        <v>1</v>
      </c>
      <c r="D50" s="112">
        <v>44686.701064814813</v>
      </c>
      <c r="E50" s="112">
        <v>44686.701180555552</v>
      </c>
      <c r="F50" s="111">
        <v>49</v>
      </c>
    </row>
    <row r="51" spans="1:21">
      <c r="A51" s="110" t="s">
        <v>73</v>
      </c>
      <c r="B51" s="110" t="s">
        <v>74</v>
      </c>
      <c r="C51" s="110">
        <v>1</v>
      </c>
      <c r="D51" s="112">
        <v>44686.702349537038</v>
      </c>
      <c r="E51" s="112">
        <v>44686.702581018515</v>
      </c>
      <c r="F51" s="111">
        <v>50</v>
      </c>
    </row>
    <row r="52" spans="1:21">
      <c r="A52" s="110" t="s">
        <v>73</v>
      </c>
      <c r="B52" s="110" t="s">
        <v>75</v>
      </c>
      <c r="C52" s="110">
        <v>1</v>
      </c>
      <c r="D52" s="112">
        <v>44686.701863425929</v>
      </c>
      <c r="E52" s="112">
        <v>44686.702060185184</v>
      </c>
      <c r="F52" s="111">
        <v>51</v>
      </c>
    </row>
    <row r="53" spans="1:21">
      <c r="A53" s="110"/>
      <c r="B53" s="110"/>
      <c r="C53" s="110"/>
      <c r="D53" s="110"/>
      <c r="E53" s="110"/>
      <c r="F53" s="110">
        <v>52</v>
      </c>
    </row>
    <row r="54" spans="1:21">
      <c r="A54" s="110" t="s">
        <v>71</v>
      </c>
      <c r="B54" s="113" t="s">
        <v>113</v>
      </c>
      <c r="C54" s="110"/>
      <c r="D54" s="110"/>
      <c r="E54" s="110"/>
      <c r="F54" s="110">
        <v>53</v>
      </c>
      <c r="G54" s="28">
        <v>4558</v>
      </c>
      <c r="H54" s="28">
        <v>4608</v>
      </c>
    </row>
    <row r="55" spans="1:21">
      <c r="A55" s="110" t="s">
        <v>51</v>
      </c>
      <c r="B55" s="113" t="s">
        <v>113</v>
      </c>
      <c r="C55" s="110"/>
      <c r="D55" s="110"/>
      <c r="E55" s="110"/>
      <c r="F55" s="110">
        <v>54</v>
      </c>
      <c r="G55" s="28">
        <v>2365</v>
      </c>
      <c r="H55" s="28">
        <v>2415</v>
      </c>
    </row>
  </sheetData>
  <mergeCells count="4">
    <mergeCell ref="K1:L1"/>
    <mergeCell ref="M1:N1"/>
    <mergeCell ref="K8:L8"/>
    <mergeCell ref="M8:N8"/>
  </mergeCells>
  <pageMargins left="0.7" right="0.7" top="0.75" bottom="0.75" header="0" footer="0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V55"/>
  <sheetViews>
    <sheetView workbookViewId="0">
      <selection activeCell="N26" sqref="N26"/>
    </sheetView>
  </sheetViews>
  <sheetFormatPr defaultColWidth="14.453125" defaultRowHeight="15" customHeight="1"/>
  <cols>
    <col min="3" max="3" width="6" customWidth="1"/>
    <col min="4" max="5" width="16.81640625" hidden="1" customWidth="1"/>
    <col min="6" max="6" width="3.26953125" customWidth="1"/>
    <col min="7" max="7" width="6.7265625" customWidth="1"/>
    <col min="8" max="8" width="6.81640625" customWidth="1"/>
    <col min="9" max="9" width="10" customWidth="1"/>
    <col min="10" max="10" width="8.453125" customWidth="1"/>
    <col min="11" max="11" width="9.26953125" customWidth="1"/>
    <col min="12" max="12" width="8" customWidth="1"/>
    <col min="13" max="13" width="13" customWidth="1"/>
    <col min="14" max="14" width="8.453125" bestFit="1" customWidth="1"/>
    <col min="15" max="15" width="9.54296875" customWidth="1"/>
    <col min="16" max="16" width="5.08984375" customWidth="1"/>
  </cols>
  <sheetData>
    <row r="1" spans="1:22">
      <c r="A1" s="110" t="s">
        <v>132</v>
      </c>
      <c r="B1" s="110" t="s">
        <v>129</v>
      </c>
      <c r="C1" s="110" t="s">
        <v>41</v>
      </c>
      <c r="D1" s="110" t="s">
        <v>42</v>
      </c>
      <c r="E1" s="110" t="s">
        <v>43</v>
      </c>
      <c r="F1" s="111" t="s">
        <v>44</v>
      </c>
      <c r="G1" s="24" t="s">
        <v>45</v>
      </c>
      <c r="H1" s="24" t="s">
        <v>46</v>
      </c>
      <c r="I1" s="24" t="s">
        <v>47</v>
      </c>
      <c r="J1" s="29" t="s">
        <v>48</v>
      </c>
      <c r="K1" s="153" t="s">
        <v>15</v>
      </c>
      <c r="L1" s="154"/>
      <c r="M1" s="153" t="s">
        <v>49</v>
      </c>
      <c r="N1" s="155"/>
      <c r="O1" s="24" t="s">
        <v>47</v>
      </c>
      <c r="P1" s="28" t="s">
        <v>50</v>
      </c>
      <c r="Q1" s="24" t="s">
        <v>77</v>
      </c>
      <c r="R1" s="24" t="s">
        <v>78</v>
      </c>
      <c r="S1" s="24" t="s">
        <v>79</v>
      </c>
      <c r="T1" s="24" t="s">
        <v>80</v>
      </c>
      <c r="U1" s="24" t="s">
        <v>81</v>
      </c>
      <c r="V1" s="28" t="s">
        <v>127</v>
      </c>
    </row>
    <row r="2" spans="1:22">
      <c r="A2" s="110" t="s">
        <v>51</v>
      </c>
      <c r="B2" s="110" t="s">
        <v>52</v>
      </c>
      <c r="C2" s="110">
        <v>1</v>
      </c>
      <c r="D2" s="112">
        <v>44688.498460648145</v>
      </c>
      <c r="E2" s="112">
        <v>44688.498611111114</v>
      </c>
      <c r="F2" s="111">
        <v>1</v>
      </c>
      <c r="G2" s="28">
        <v>819</v>
      </c>
      <c r="H2" s="28">
        <v>1469</v>
      </c>
      <c r="I2" s="24">
        <f t="shared" ref="I2:I55" si="0">(H2-G2)/50</f>
        <v>13</v>
      </c>
      <c r="J2" s="32"/>
      <c r="K2" s="24" t="s">
        <v>53</v>
      </c>
      <c r="L2" s="24" t="s">
        <v>54</v>
      </c>
      <c r="M2" s="24" t="s">
        <v>55</v>
      </c>
      <c r="N2" s="33" t="s">
        <v>56</v>
      </c>
      <c r="O2" s="34">
        <f t="shared" ref="O2:O49" si="1">(E2-D2)*86400</f>
        <v>13.00000052433461</v>
      </c>
      <c r="P2" s="34">
        <f t="shared" ref="P2:P49" si="2">I2-O2</f>
        <v>-5.243346095085144E-7</v>
      </c>
      <c r="Q2" s="28"/>
      <c r="R2" s="28"/>
      <c r="S2" s="28"/>
      <c r="T2" s="28"/>
      <c r="U2" s="28"/>
      <c r="V2" s="28">
        <f t="shared" ref="V2:V3" si="3">(S2-R2)/50</f>
        <v>0</v>
      </c>
    </row>
    <row r="3" spans="1:22">
      <c r="A3" s="110" t="s">
        <v>51</v>
      </c>
      <c r="B3" s="113" t="s">
        <v>57</v>
      </c>
      <c r="C3" s="110">
        <v>1</v>
      </c>
      <c r="D3" s="112">
        <v>44688.499768518515</v>
      </c>
      <c r="E3" s="112">
        <v>44688.499918981484</v>
      </c>
      <c r="F3" s="111">
        <v>2</v>
      </c>
      <c r="G3" s="88">
        <v>6469</v>
      </c>
      <c r="H3" s="88">
        <v>7119</v>
      </c>
      <c r="I3" s="24">
        <f t="shared" si="0"/>
        <v>13</v>
      </c>
      <c r="J3" s="32" t="s">
        <v>58</v>
      </c>
      <c r="K3" s="24">
        <v>0.95950000000000002</v>
      </c>
      <c r="L3" s="24">
        <v>3.0223399999999998</v>
      </c>
      <c r="M3" s="35">
        <v>867</v>
      </c>
      <c r="N3" s="114">
        <v>1020</v>
      </c>
      <c r="O3" s="34">
        <f t="shared" si="1"/>
        <v>13.00000052433461</v>
      </c>
      <c r="P3" s="34">
        <f t="shared" si="2"/>
        <v>-5.243346095085144E-7</v>
      </c>
      <c r="Q3" s="28">
        <v>6560</v>
      </c>
      <c r="R3" s="28">
        <v>6629</v>
      </c>
      <c r="S3" s="28">
        <v>6710</v>
      </c>
      <c r="T3" s="28">
        <v>6914</v>
      </c>
      <c r="U3" s="28">
        <v>6988</v>
      </c>
      <c r="V3" s="28">
        <f t="shared" si="3"/>
        <v>1.62</v>
      </c>
    </row>
    <row r="4" spans="1:22">
      <c r="A4" s="110" t="s">
        <v>51</v>
      </c>
      <c r="B4" s="113" t="s">
        <v>57</v>
      </c>
      <c r="C4" s="110">
        <v>2</v>
      </c>
      <c r="D4" s="112">
        <v>44688.500937500001</v>
      </c>
      <c r="E4" s="112">
        <v>44688.501099537039</v>
      </c>
      <c r="F4" s="111">
        <v>3</v>
      </c>
      <c r="G4" s="88">
        <v>11519</v>
      </c>
      <c r="H4" s="88">
        <v>12219</v>
      </c>
      <c r="I4" s="24">
        <f t="shared" si="0"/>
        <v>14</v>
      </c>
      <c r="J4" s="32" t="s">
        <v>59</v>
      </c>
      <c r="K4" s="24">
        <v>2.8464900000000002</v>
      </c>
      <c r="L4" s="24">
        <v>5.5889300000000004</v>
      </c>
      <c r="M4" s="35">
        <v>962</v>
      </c>
      <c r="N4" s="114">
        <v>1148</v>
      </c>
      <c r="O4" s="34">
        <f t="shared" si="1"/>
        <v>14.000000129453838</v>
      </c>
      <c r="P4" s="34">
        <f t="shared" si="2"/>
        <v>-1.2945383787155151E-7</v>
      </c>
      <c r="Q4" s="28">
        <v>11606</v>
      </c>
      <c r="R4" s="28">
        <v>11677</v>
      </c>
      <c r="S4" s="28">
        <v>11764</v>
      </c>
      <c r="T4" s="28">
        <v>11991</v>
      </c>
      <c r="U4" s="28">
        <v>12079</v>
      </c>
    </row>
    <row r="5" spans="1:22">
      <c r="A5" s="110" t="s">
        <v>51</v>
      </c>
      <c r="B5" s="113" t="s">
        <v>57</v>
      </c>
      <c r="C5" s="110">
        <v>3</v>
      </c>
      <c r="D5" s="112">
        <v>44688.501666666663</v>
      </c>
      <c r="E5" s="112">
        <v>44688.501828703702</v>
      </c>
      <c r="F5" s="111">
        <v>4</v>
      </c>
      <c r="G5" s="88">
        <v>14669</v>
      </c>
      <c r="H5" s="88">
        <v>15369</v>
      </c>
      <c r="I5" s="24">
        <f t="shared" si="0"/>
        <v>14</v>
      </c>
      <c r="J5" s="32" t="s">
        <v>60</v>
      </c>
      <c r="K5" s="24">
        <v>6.4525499999999996</v>
      </c>
      <c r="L5" s="24">
        <v>9.2109400000000008</v>
      </c>
      <c r="M5" s="35">
        <v>1142</v>
      </c>
      <c r="N5" s="114">
        <v>1330</v>
      </c>
      <c r="O5" s="34">
        <f t="shared" si="1"/>
        <v>14.000000129453838</v>
      </c>
      <c r="P5" s="34">
        <f t="shared" si="2"/>
        <v>-1.2945383787155151E-7</v>
      </c>
      <c r="Q5" s="28">
        <v>14754</v>
      </c>
      <c r="R5" s="28">
        <v>14834</v>
      </c>
      <c r="S5" s="28">
        <v>14895</v>
      </c>
      <c r="T5" s="28">
        <v>15119</v>
      </c>
      <c r="U5" s="28">
        <v>15199</v>
      </c>
    </row>
    <row r="6" spans="1:22">
      <c r="A6" s="110" t="s">
        <v>51</v>
      </c>
      <c r="B6" s="113" t="s">
        <v>57</v>
      </c>
      <c r="C6" s="110">
        <v>4</v>
      </c>
      <c r="D6" s="112">
        <v>44688.502442129633</v>
      </c>
      <c r="E6" s="112">
        <v>44688.502604166664</v>
      </c>
      <c r="F6" s="111">
        <v>5</v>
      </c>
      <c r="G6" s="88">
        <v>18019</v>
      </c>
      <c r="H6" s="88">
        <v>18719</v>
      </c>
      <c r="I6" s="24">
        <f t="shared" si="0"/>
        <v>14</v>
      </c>
      <c r="J6" s="39" t="s">
        <v>61</v>
      </c>
      <c r="K6" s="24">
        <v>9.0991499999999998</v>
      </c>
      <c r="L6" s="43">
        <v>12.3292</v>
      </c>
      <c r="M6" s="115">
        <v>1274</v>
      </c>
      <c r="N6" s="116">
        <v>1485</v>
      </c>
      <c r="O6" s="34">
        <f t="shared" si="1"/>
        <v>13.9999995008111</v>
      </c>
      <c r="P6" s="34">
        <f t="shared" si="2"/>
        <v>4.9918889999389648E-7</v>
      </c>
      <c r="Q6" s="28">
        <v>18117</v>
      </c>
      <c r="R6" s="28">
        <v>18192</v>
      </c>
      <c r="S6" s="28">
        <v>18288</v>
      </c>
      <c r="T6" s="28">
        <v>18520</v>
      </c>
      <c r="U6" s="28">
        <v>18586</v>
      </c>
    </row>
    <row r="7" spans="1:22">
      <c r="A7" s="110" t="s">
        <v>51</v>
      </c>
      <c r="B7" s="113" t="s">
        <v>57</v>
      </c>
      <c r="C7" s="110">
        <v>5</v>
      </c>
      <c r="D7" s="112">
        <v>44688.503564814811</v>
      </c>
      <c r="E7" s="112">
        <v>44688.50371527778</v>
      </c>
      <c r="F7" s="111">
        <v>6</v>
      </c>
      <c r="G7" s="88">
        <v>22869</v>
      </c>
      <c r="H7" s="88">
        <v>23519</v>
      </c>
      <c r="I7" s="24">
        <f t="shared" si="0"/>
        <v>13</v>
      </c>
      <c r="J7" s="24"/>
      <c r="K7" s="24"/>
      <c r="L7" s="24"/>
      <c r="M7" s="24"/>
      <c r="N7" s="24"/>
      <c r="O7" s="34">
        <f t="shared" si="1"/>
        <v>13.00000052433461</v>
      </c>
      <c r="P7" s="34">
        <f t="shared" si="2"/>
        <v>-5.243346095085144E-7</v>
      </c>
      <c r="Q7" s="28">
        <v>22980</v>
      </c>
      <c r="R7" s="28">
        <v>23052</v>
      </c>
      <c r="S7" s="28">
        <v>23122</v>
      </c>
      <c r="T7" s="28">
        <v>23336</v>
      </c>
      <c r="U7" s="28">
        <v>23408</v>
      </c>
    </row>
    <row r="8" spans="1:22">
      <c r="A8" s="110" t="s">
        <v>51</v>
      </c>
      <c r="B8" s="113" t="s">
        <v>70</v>
      </c>
      <c r="C8" s="110">
        <v>1</v>
      </c>
      <c r="D8" s="112">
        <v>44688.507581018515</v>
      </c>
      <c r="E8" s="112">
        <v>44688.507800925923</v>
      </c>
      <c r="F8" s="111">
        <v>7</v>
      </c>
      <c r="G8" s="88">
        <v>40219</v>
      </c>
      <c r="H8" s="88">
        <v>41169</v>
      </c>
      <c r="I8" s="24">
        <f t="shared" si="0"/>
        <v>19</v>
      </c>
      <c r="J8" s="29" t="s">
        <v>63</v>
      </c>
      <c r="K8" s="153" t="s">
        <v>53</v>
      </c>
      <c r="L8" s="154"/>
      <c r="M8" s="153" t="s">
        <v>54</v>
      </c>
      <c r="N8" s="155"/>
      <c r="O8" s="34">
        <f t="shared" si="1"/>
        <v>19.000000040978193</v>
      </c>
      <c r="P8" s="34">
        <f t="shared" si="2"/>
        <v>-4.0978193283081055E-8</v>
      </c>
      <c r="Q8" s="28">
        <v>40223</v>
      </c>
      <c r="R8" s="28">
        <v>40371</v>
      </c>
      <c r="S8" s="28">
        <v>40518</v>
      </c>
      <c r="T8" s="28">
        <v>41017</v>
      </c>
      <c r="U8" s="28">
        <v>41157</v>
      </c>
    </row>
    <row r="9" spans="1:22">
      <c r="A9" s="110" t="s">
        <v>51</v>
      </c>
      <c r="B9" s="113" t="s">
        <v>70</v>
      </c>
      <c r="C9" s="110">
        <v>2</v>
      </c>
      <c r="D9" s="112">
        <v>44688.509421296294</v>
      </c>
      <c r="E9" s="112">
        <v>44688.509641203702</v>
      </c>
      <c r="F9" s="111">
        <v>8</v>
      </c>
      <c r="G9" s="88">
        <v>48169</v>
      </c>
      <c r="H9" s="88">
        <v>49119</v>
      </c>
      <c r="I9" s="24">
        <f t="shared" si="0"/>
        <v>19</v>
      </c>
      <c r="J9" s="32" t="s">
        <v>50</v>
      </c>
      <c r="K9" s="24" t="s">
        <v>15</v>
      </c>
      <c r="L9" s="24" t="s">
        <v>64</v>
      </c>
      <c r="M9" s="24" t="s">
        <v>15</v>
      </c>
      <c r="N9" s="33" t="s">
        <v>64</v>
      </c>
      <c r="O9" s="34">
        <f t="shared" si="1"/>
        <v>19.000000040978193</v>
      </c>
      <c r="P9" s="34">
        <f t="shared" si="2"/>
        <v>-4.0978193283081055E-8</v>
      </c>
      <c r="Q9" s="28">
        <v>48191</v>
      </c>
      <c r="R9" s="28">
        <v>48335</v>
      </c>
      <c r="S9" s="28">
        <v>48473</v>
      </c>
      <c r="T9" s="28">
        <v>48980</v>
      </c>
      <c r="U9" s="28">
        <v>49095</v>
      </c>
    </row>
    <row r="10" spans="1:22">
      <c r="A10" s="110" t="s">
        <v>51</v>
      </c>
      <c r="B10" s="113" t="s">
        <v>70</v>
      </c>
      <c r="C10" s="110">
        <v>3</v>
      </c>
      <c r="D10" s="112">
        <v>44688.511296296296</v>
      </c>
      <c r="E10" s="112">
        <v>44688.511481481481</v>
      </c>
      <c r="F10" s="111">
        <v>9</v>
      </c>
      <c r="G10" s="88">
        <v>56269</v>
      </c>
      <c r="H10" s="88">
        <v>57069</v>
      </c>
      <c r="I10" s="24">
        <f t="shared" si="0"/>
        <v>16</v>
      </c>
      <c r="J10" s="32"/>
      <c r="K10" s="24" t="s">
        <v>65</v>
      </c>
      <c r="L10" s="24" t="s">
        <v>65</v>
      </c>
      <c r="M10" s="24" t="s">
        <v>65</v>
      </c>
      <c r="N10" s="33" t="s">
        <v>65</v>
      </c>
      <c r="O10" s="34">
        <f t="shared" si="1"/>
        <v>15.999999968335032</v>
      </c>
      <c r="P10" s="34">
        <f t="shared" si="2"/>
        <v>3.166496753692627E-8</v>
      </c>
      <c r="Q10" s="28">
        <v>56363</v>
      </c>
      <c r="R10" s="28">
        <v>56449</v>
      </c>
      <c r="S10" s="28">
        <v>56553</v>
      </c>
      <c r="T10" s="28">
        <v>56938</v>
      </c>
      <c r="U10" s="28">
        <v>57059</v>
      </c>
    </row>
    <row r="11" spans="1:22">
      <c r="A11" s="110" t="s">
        <v>51</v>
      </c>
      <c r="B11" s="113" t="s">
        <v>70</v>
      </c>
      <c r="C11" s="110">
        <v>4</v>
      </c>
      <c r="D11" s="112">
        <v>44688.513043981482</v>
      </c>
      <c r="E11" s="112">
        <v>44688.513229166667</v>
      </c>
      <c r="F11" s="111">
        <v>10</v>
      </c>
      <c r="G11" s="88">
        <v>63819</v>
      </c>
      <c r="H11" s="88">
        <v>64619</v>
      </c>
      <c r="I11" s="24">
        <f t="shared" si="0"/>
        <v>16</v>
      </c>
      <c r="J11" s="32" t="s">
        <v>66</v>
      </c>
      <c r="K11" s="24">
        <f>K4-K3</f>
        <v>1.8869900000000002</v>
      </c>
      <c r="L11" s="24">
        <f>(M4-M3)*0.02</f>
        <v>1.9000000000000001</v>
      </c>
      <c r="M11" s="24">
        <f>L4-L3</f>
        <v>2.5665900000000006</v>
      </c>
      <c r="N11" s="33">
        <f>(N4-N3)*0.02</f>
        <v>2.56</v>
      </c>
      <c r="O11" s="34">
        <f t="shared" si="1"/>
        <v>15.999999968335032</v>
      </c>
      <c r="P11" s="34">
        <f t="shared" si="2"/>
        <v>3.166496753692627E-8</v>
      </c>
      <c r="Q11" s="28">
        <v>63834</v>
      </c>
      <c r="R11" s="28">
        <v>64010</v>
      </c>
      <c r="S11" s="28">
        <v>64095</v>
      </c>
      <c r="T11" s="28">
        <v>64419</v>
      </c>
      <c r="U11" s="28">
        <v>64609</v>
      </c>
    </row>
    <row r="12" spans="1:22">
      <c r="A12" s="110" t="s">
        <v>51</v>
      </c>
      <c r="B12" s="113" t="s">
        <v>70</v>
      </c>
      <c r="C12" s="110">
        <v>5</v>
      </c>
      <c r="D12" s="112">
        <v>44688.514652777776</v>
      </c>
      <c r="E12" s="112">
        <v>44688.514826388891</v>
      </c>
      <c r="F12" s="111">
        <v>11</v>
      </c>
      <c r="G12" s="88">
        <v>70769</v>
      </c>
      <c r="H12" s="88">
        <v>71519</v>
      </c>
      <c r="I12" s="24">
        <f t="shared" si="0"/>
        <v>15</v>
      </c>
      <c r="J12" s="32" t="s">
        <v>67</v>
      </c>
      <c r="K12" s="24">
        <f>K5-K3</f>
        <v>5.4930499999999993</v>
      </c>
      <c r="L12" s="24">
        <f>(M5-M3)*0.02</f>
        <v>5.5</v>
      </c>
      <c r="M12" s="24">
        <f>L5-L3</f>
        <v>6.188600000000001</v>
      </c>
      <c r="N12" s="33">
        <f>(N5-N3)*0.02</f>
        <v>6.2</v>
      </c>
      <c r="O12" s="34">
        <f t="shared" si="1"/>
        <v>15.000000363215804</v>
      </c>
      <c r="P12" s="34">
        <f t="shared" si="2"/>
        <v>-3.6321580410003662E-7</v>
      </c>
      <c r="Q12" s="28">
        <v>70801</v>
      </c>
      <c r="R12" s="28">
        <v>70878</v>
      </c>
      <c r="S12" s="28">
        <v>70957</v>
      </c>
      <c r="T12" s="28">
        <v>71363</v>
      </c>
      <c r="U12" s="28">
        <v>71508</v>
      </c>
    </row>
    <row r="13" spans="1:22">
      <c r="A13" s="110" t="s">
        <v>51</v>
      </c>
      <c r="B13" s="113" t="s">
        <v>70</v>
      </c>
      <c r="C13" s="110">
        <v>6</v>
      </c>
      <c r="D13" s="112">
        <v>44688.516331018516</v>
      </c>
      <c r="E13" s="112">
        <v>44688.516493055555</v>
      </c>
      <c r="F13" s="111">
        <v>12</v>
      </c>
      <c r="G13" s="88">
        <v>78019</v>
      </c>
      <c r="H13" s="88">
        <v>78719</v>
      </c>
      <c r="I13" s="24">
        <f t="shared" si="0"/>
        <v>14</v>
      </c>
      <c r="J13" s="39" t="s">
        <v>68</v>
      </c>
      <c r="K13" s="43">
        <f>K6-K3</f>
        <v>8.1396499999999996</v>
      </c>
      <c r="L13" s="43">
        <f>(M6-M3)*0.02</f>
        <v>8.14</v>
      </c>
      <c r="M13" s="43">
        <f>L6-L3</f>
        <v>9.3068600000000004</v>
      </c>
      <c r="N13" s="44">
        <f>(N6-N3)*0.02</f>
        <v>9.3000000000000007</v>
      </c>
      <c r="O13" s="34">
        <f t="shared" si="1"/>
        <v>14.000000129453838</v>
      </c>
      <c r="P13" s="34">
        <f t="shared" si="2"/>
        <v>-1.2945383787155151E-7</v>
      </c>
      <c r="Q13" s="28">
        <v>78033</v>
      </c>
      <c r="R13" s="28">
        <v>78131</v>
      </c>
      <c r="S13" s="28">
        <v>78213</v>
      </c>
      <c r="T13" s="28">
        <v>78619</v>
      </c>
      <c r="U13" s="28">
        <v>78713</v>
      </c>
    </row>
    <row r="14" spans="1:22">
      <c r="A14" s="110" t="s">
        <v>51</v>
      </c>
      <c r="B14" s="113" t="s">
        <v>62</v>
      </c>
      <c r="C14" s="110">
        <v>1</v>
      </c>
      <c r="D14" s="112">
        <v>44688.518888888888</v>
      </c>
      <c r="E14" s="112">
        <v>44688.519004629627</v>
      </c>
      <c r="F14" s="111">
        <v>13</v>
      </c>
      <c r="G14" s="88">
        <v>89069</v>
      </c>
      <c r="H14" s="88">
        <v>89569</v>
      </c>
      <c r="I14" s="24">
        <f t="shared" si="0"/>
        <v>10</v>
      </c>
      <c r="J14" s="28"/>
      <c r="K14" s="28"/>
      <c r="L14" s="28"/>
      <c r="M14" s="28"/>
      <c r="N14" s="28"/>
      <c r="O14" s="34">
        <f t="shared" si="1"/>
        <v>9.9999998230487108</v>
      </c>
      <c r="P14" s="34">
        <f t="shared" si="2"/>
        <v>1.7695128917694092E-7</v>
      </c>
      <c r="Q14" s="28">
        <v>89111</v>
      </c>
      <c r="R14" s="28">
        <v>89159</v>
      </c>
      <c r="S14" s="28">
        <v>89212</v>
      </c>
      <c r="T14" s="28">
        <v>89421</v>
      </c>
      <c r="U14" s="28">
        <v>89501</v>
      </c>
    </row>
    <row r="15" spans="1:22">
      <c r="A15" s="110" t="s">
        <v>51</v>
      </c>
      <c r="B15" s="113" t="s">
        <v>62</v>
      </c>
      <c r="C15" s="110">
        <v>2</v>
      </c>
      <c r="D15" s="112">
        <v>44688.520324074074</v>
      </c>
      <c r="E15" s="112">
        <v>44688.520439814813</v>
      </c>
      <c r="F15" s="111">
        <v>14</v>
      </c>
      <c r="G15" s="88">
        <v>95269</v>
      </c>
      <c r="H15" s="88">
        <v>95769</v>
      </c>
      <c r="I15" s="24">
        <f t="shared" si="0"/>
        <v>10</v>
      </c>
      <c r="J15" s="57" t="s">
        <v>122</v>
      </c>
      <c r="K15" s="58"/>
      <c r="L15" s="58"/>
      <c r="M15" s="58"/>
      <c r="N15" s="59"/>
      <c r="O15" s="34">
        <f t="shared" si="1"/>
        <v>9.9999998230487108</v>
      </c>
      <c r="P15" s="34">
        <f t="shared" si="2"/>
        <v>1.7695128917694092E-7</v>
      </c>
      <c r="Q15" s="28">
        <v>95317</v>
      </c>
      <c r="R15" s="28">
        <v>95401</v>
      </c>
      <c r="S15" s="28">
        <v>95458</v>
      </c>
      <c r="T15" s="28">
        <v>95663</v>
      </c>
      <c r="U15" s="28">
        <v>95752</v>
      </c>
    </row>
    <row r="16" spans="1:22">
      <c r="A16" s="110" t="s">
        <v>51</v>
      </c>
      <c r="B16" s="113" t="s">
        <v>62</v>
      </c>
      <c r="C16" s="110">
        <v>3</v>
      </c>
      <c r="D16" s="112">
        <v>44688.525000000001</v>
      </c>
      <c r="E16" s="112">
        <v>44688.525127314817</v>
      </c>
      <c r="F16" s="111">
        <v>15</v>
      </c>
      <c r="G16" s="88">
        <v>115469</v>
      </c>
      <c r="H16" s="88">
        <v>116019</v>
      </c>
      <c r="I16" s="24">
        <f t="shared" si="0"/>
        <v>11</v>
      </c>
      <c r="J16" s="60"/>
      <c r="K16" s="28" t="s">
        <v>84</v>
      </c>
      <c r="L16" s="28" t="s">
        <v>85</v>
      </c>
      <c r="M16" s="28" t="s">
        <v>86</v>
      </c>
      <c r="N16" s="61" t="s">
        <v>87</v>
      </c>
      <c r="O16" s="34">
        <f t="shared" si="1"/>
        <v>11.000000056810677</v>
      </c>
      <c r="P16" s="34">
        <f t="shared" si="2"/>
        <v>-5.6810677051544189E-8</v>
      </c>
      <c r="Q16" s="28">
        <v>115538</v>
      </c>
      <c r="R16" s="28">
        <v>115604</v>
      </c>
      <c r="S16" s="28">
        <v>115674</v>
      </c>
      <c r="T16" s="28">
        <v>115868</v>
      </c>
      <c r="U16" s="28">
        <v>115975</v>
      </c>
    </row>
    <row r="17" spans="1:21">
      <c r="A17" s="110" t="s">
        <v>51</v>
      </c>
      <c r="B17" s="113" t="s">
        <v>62</v>
      </c>
      <c r="C17" s="110">
        <v>4</v>
      </c>
      <c r="D17" s="112">
        <v>44688.52652777778</v>
      </c>
      <c r="E17" s="112">
        <v>44688.526655092595</v>
      </c>
      <c r="F17" s="111">
        <v>16</v>
      </c>
      <c r="G17" s="88">
        <v>122069</v>
      </c>
      <c r="H17" s="88">
        <v>122619</v>
      </c>
      <c r="I17" s="24">
        <f t="shared" si="0"/>
        <v>11</v>
      </c>
      <c r="J17" s="60" t="s">
        <v>88</v>
      </c>
      <c r="K17" s="28">
        <v>26</v>
      </c>
      <c r="L17" s="28">
        <v>30</v>
      </c>
      <c r="M17" s="28">
        <v>2</v>
      </c>
      <c r="N17" s="61">
        <v>6</v>
      </c>
      <c r="O17" s="34">
        <f t="shared" si="1"/>
        <v>11.000000056810677</v>
      </c>
      <c r="P17" s="34">
        <f t="shared" si="2"/>
        <v>-5.6810677051544189E-8</v>
      </c>
      <c r="Q17" s="28">
        <v>122139</v>
      </c>
      <c r="R17" s="28">
        <v>122198</v>
      </c>
      <c r="S17" s="28">
        <v>122262</v>
      </c>
      <c r="T17" s="28">
        <v>122473</v>
      </c>
      <c r="U17" s="28">
        <v>122552</v>
      </c>
    </row>
    <row r="18" spans="1:21">
      <c r="A18" s="110" t="s">
        <v>51</v>
      </c>
      <c r="B18" s="113" t="s">
        <v>62</v>
      </c>
      <c r="C18" s="110">
        <v>5</v>
      </c>
      <c r="D18" s="112">
        <v>44688.528819444444</v>
      </c>
      <c r="E18" s="112">
        <v>44688.528946759259</v>
      </c>
      <c r="F18" s="111">
        <v>17</v>
      </c>
      <c r="G18" s="88">
        <v>131969</v>
      </c>
      <c r="H18" s="88">
        <v>132519</v>
      </c>
      <c r="I18" s="24">
        <f t="shared" si="0"/>
        <v>11</v>
      </c>
      <c r="J18" s="60" t="s">
        <v>89</v>
      </c>
      <c r="K18" s="28">
        <v>43</v>
      </c>
      <c r="L18" s="28">
        <v>48</v>
      </c>
      <c r="M18" s="28">
        <v>19</v>
      </c>
      <c r="N18" s="61">
        <v>24</v>
      </c>
      <c r="O18" s="34">
        <f t="shared" si="1"/>
        <v>11.000000056810677</v>
      </c>
      <c r="P18" s="34">
        <f t="shared" si="2"/>
        <v>-5.6810677051544189E-8</v>
      </c>
      <c r="Q18" s="28">
        <v>132051</v>
      </c>
      <c r="R18" s="28">
        <v>132114</v>
      </c>
      <c r="S18" s="28">
        <v>132180</v>
      </c>
      <c r="T18" s="28">
        <v>132369</v>
      </c>
      <c r="U18" s="28">
        <v>132447</v>
      </c>
    </row>
    <row r="19" spans="1:21">
      <c r="A19" s="110" t="s">
        <v>51</v>
      </c>
      <c r="B19" s="113" t="s">
        <v>62</v>
      </c>
      <c r="C19" s="110">
        <v>6</v>
      </c>
      <c r="D19" s="112">
        <v>44688.530266203707</v>
      </c>
      <c r="E19" s="112">
        <v>44688.530393518522</v>
      </c>
      <c r="F19" s="111">
        <v>18</v>
      </c>
      <c r="G19" s="88">
        <v>138219</v>
      </c>
      <c r="H19" s="88">
        <v>138769</v>
      </c>
      <c r="I19" s="24">
        <f t="shared" si="0"/>
        <v>11</v>
      </c>
      <c r="J19" s="60" t="s">
        <v>90</v>
      </c>
      <c r="K19" s="28">
        <v>37</v>
      </c>
      <c r="L19" s="28">
        <v>42</v>
      </c>
      <c r="M19" s="28">
        <v>13</v>
      </c>
      <c r="N19" s="61">
        <v>18</v>
      </c>
      <c r="O19" s="34">
        <f t="shared" si="1"/>
        <v>11.000000056810677</v>
      </c>
      <c r="P19" s="34">
        <f t="shared" si="2"/>
        <v>-5.6810677051544189E-8</v>
      </c>
      <c r="Q19" s="28">
        <v>138264</v>
      </c>
      <c r="R19" s="28">
        <v>138365</v>
      </c>
      <c r="S19" s="28">
        <v>138430</v>
      </c>
      <c r="T19" s="28">
        <v>138635</v>
      </c>
      <c r="U19" s="28">
        <v>138716</v>
      </c>
    </row>
    <row r="20" spans="1:21">
      <c r="A20" s="110" t="s">
        <v>51</v>
      </c>
      <c r="B20" s="113" t="s">
        <v>69</v>
      </c>
      <c r="C20" s="110">
        <v>1</v>
      </c>
      <c r="D20" s="112">
        <v>44688.531967592593</v>
      </c>
      <c r="E20" s="112">
        <v>44688.532094907408</v>
      </c>
      <c r="F20" s="111">
        <v>19</v>
      </c>
      <c r="G20" s="88">
        <v>145569</v>
      </c>
      <c r="H20" s="88">
        <v>146119</v>
      </c>
      <c r="I20" s="24">
        <f t="shared" si="0"/>
        <v>11</v>
      </c>
      <c r="J20" s="62" t="s">
        <v>91</v>
      </c>
      <c r="K20" s="63">
        <v>31</v>
      </c>
      <c r="L20" s="63">
        <v>36</v>
      </c>
      <c r="M20" s="63">
        <v>7</v>
      </c>
      <c r="N20" s="64">
        <v>12</v>
      </c>
      <c r="O20" s="34">
        <f t="shared" si="1"/>
        <v>11.000000056810677</v>
      </c>
      <c r="P20" s="34">
        <f t="shared" si="2"/>
        <v>-5.6810677051544189E-8</v>
      </c>
      <c r="Q20" s="28">
        <v>145573</v>
      </c>
      <c r="R20" s="28">
        <v>145647</v>
      </c>
      <c r="S20" s="28">
        <v>145725</v>
      </c>
      <c r="T20" s="28">
        <v>145998</v>
      </c>
      <c r="U20" s="28">
        <v>146076</v>
      </c>
    </row>
    <row r="21" spans="1:21">
      <c r="A21" s="110" t="s">
        <v>51</v>
      </c>
      <c r="B21" s="113" t="s">
        <v>69</v>
      </c>
      <c r="C21" s="110">
        <v>2</v>
      </c>
      <c r="D21" s="112">
        <v>44688.533553240741</v>
      </c>
      <c r="E21" s="112">
        <v>44688.533692129633</v>
      </c>
      <c r="F21" s="111">
        <v>20</v>
      </c>
      <c r="G21" s="88">
        <v>152419</v>
      </c>
      <c r="H21" s="88">
        <v>153019</v>
      </c>
      <c r="I21" s="24">
        <f t="shared" si="0"/>
        <v>12</v>
      </c>
      <c r="J21" s="28"/>
      <c r="K21" s="28"/>
      <c r="L21" s="28"/>
      <c r="M21" s="28"/>
      <c r="N21" s="28"/>
      <c r="O21" s="34">
        <f t="shared" si="1"/>
        <v>12.000000290572643</v>
      </c>
      <c r="P21" s="34">
        <f t="shared" si="2"/>
        <v>-2.905726432800293E-7</v>
      </c>
      <c r="Q21" s="28">
        <v>152435</v>
      </c>
      <c r="R21" s="28">
        <v>152510</v>
      </c>
      <c r="S21" s="28">
        <v>152588</v>
      </c>
      <c r="T21" s="28">
        <v>152853</v>
      </c>
      <c r="U21" s="28">
        <v>152933</v>
      </c>
    </row>
    <row r="22" spans="1:21">
      <c r="A22" s="110" t="s">
        <v>51</v>
      </c>
      <c r="B22" s="113" t="s">
        <v>69</v>
      </c>
      <c r="C22" s="110">
        <v>3</v>
      </c>
      <c r="D22" s="112">
        <v>44688.535428240742</v>
      </c>
      <c r="E22" s="112">
        <v>44688.535555555558</v>
      </c>
      <c r="F22" s="111">
        <v>21</v>
      </c>
      <c r="G22" s="88">
        <v>160519</v>
      </c>
      <c r="H22" s="88">
        <v>161069</v>
      </c>
      <c r="I22" s="24">
        <f t="shared" si="0"/>
        <v>11</v>
      </c>
      <c r="J22" s="130" t="s">
        <v>92</v>
      </c>
      <c r="K22" s="131"/>
      <c r="L22" s="131"/>
      <c r="M22" s="131"/>
      <c r="N22" s="132">
        <f>'Experiment Design'!$D$13</f>
        <v>596.9</v>
      </c>
      <c r="O22" s="34">
        <f t="shared" si="1"/>
        <v>11.000000056810677</v>
      </c>
      <c r="P22" s="34">
        <f t="shared" si="2"/>
        <v>-5.6810677051544189E-8</v>
      </c>
      <c r="Q22" s="28">
        <v>160565</v>
      </c>
      <c r="R22" s="28">
        <v>160623</v>
      </c>
      <c r="S22" s="28">
        <v>160693</v>
      </c>
      <c r="T22" s="28">
        <v>160931</v>
      </c>
      <c r="U22" s="28">
        <v>161026</v>
      </c>
    </row>
    <row r="23" spans="1:21">
      <c r="A23" s="110" t="s">
        <v>51</v>
      </c>
      <c r="B23" s="113" t="s">
        <v>69</v>
      </c>
      <c r="C23" s="110">
        <v>4</v>
      </c>
      <c r="D23" s="112">
        <v>44688.53738425926</v>
      </c>
      <c r="E23" s="112">
        <v>44688.537511574075</v>
      </c>
      <c r="F23" s="111">
        <v>22</v>
      </c>
      <c r="G23" s="88">
        <v>168969</v>
      </c>
      <c r="H23" s="88">
        <v>169519</v>
      </c>
      <c r="I23" s="24">
        <f t="shared" si="0"/>
        <v>11</v>
      </c>
      <c r="J23" s="133" t="s">
        <v>93</v>
      </c>
      <c r="K23" s="134"/>
      <c r="L23" s="134"/>
      <c r="M23" s="134"/>
      <c r="N23" s="135">
        <f>N22+N25</f>
        <v>618.6</v>
      </c>
      <c r="O23" s="34">
        <f t="shared" si="1"/>
        <v>11.000000056810677</v>
      </c>
      <c r="P23" s="34">
        <f t="shared" si="2"/>
        <v>-5.6810677051544189E-8</v>
      </c>
      <c r="Q23" s="28">
        <v>169059</v>
      </c>
      <c r="R23" s="28">
        <v>169106</v>
      </c>
      <c r="S23" s="28">
        <v>169190</v>
      </c>
      <c r="T23" s="28">
        <v>169382</v>
      </c>
      <c r="U23" s="28">
        <v>169451</v>
      </c>
    </row>
    <row r="24" spans="1:21">
      <c r="A24" s="110" t="s">
        <v>51</v>
      </c>
      <c r="B24" s="113" t="s">
        <v>69</v>
      </c>
      <c r="C24" s="110">
        <v>5</v>
      </c>
      <c r="D24" s="112">
        <v>44688.538773148146</v>
      </c>
      <c r="E24" s="112">
        <v>44688.538900462961</v>
      </c>
      <c r="F24" s="111">
        <v>23</v>
      </c>
      <c r="G24" s="88">
        <v>174969</v>
      </c>
      <c r="H24" s="88">
        <v>175519</v>
      </c>
      <c r="I24" s="24">
        <f t="shared" si="0"/>
        <v>11</v>
      </c>
      <c r="J24" s="133" t="s">
        <v>94</v>
      </c>
      <c r="K24" s="134"/>
      <c r="L24" s="134"/>
      <c r="M24" s="134"/>
      <c r="N24" s="135">
        <v>58</v>
      </c>
      <c r="O24" s="34">
        <f t="shared" si="1"/>
        <v>11.000000056810677</v>
      </c>
      <c r="P24" s="34">
        <f t="shared" si="2"/>
        <v>-5.6810677051544189E-8</v>
      </c>
      <c r="Q24" s="28">
        <v>175008</v>
      </c>
      <c r="R24" s="28">
        <v>175074</v>
      </c>
      <c r="S24" s="28">
        <v>175149</v>
      </c>
      <c r="T24" s="28">
        <v>175353</v>
      </c>
      <c r="U24" s="28">
        <v>175421</v>
      </c>
    </row>
    <row r="25" spans="1:21">
      <c r="A25" s="110" t="s">
        <v>51</v>
      </c>
      <c r="B25" s="113" t="s">
        <v>69</v>
      </c>
      <c r="C25" s="110">
        <v>6</v>
      </c>
      <c r="D25" s="112">
        <v>44688.540219907409</v>
      </c>
      <c r="E25" s="112">
        <v>44688.540358796294</v>
      </c>
      <c r="F25" s="111">
        <v>24</v>
      </c>
      <c r="G25" s="88">
        <v>181219</v>
      </c>
      <c r="H25" s="88">
        <v>181819</v>
      </c>
      <c r="I25" s="24">
        <f t="shared" si="0"/>
        <v>12</v>
      </c>
      <c r="J25" s="136" t="s">
        <v>96</v>
      </c>
      <c r="K25" s="137"/>
      <c r="L25" s="137"/>
      <c r="M25" s="137"/>
      <c r="N25" s="138">
        <v>21.7</v>
      </c>
      <c r="O25" s="34">
        <f t="shared" si="1"/>
        <v>11.999999661929905</v>
      </c>
      <c r="P25" s="34">
        <f t="shared" si="2"/>
        <v>3.380700945854187E-7</v>
      </c>
      <c r="Q25" s="28">
        <v>181273</v>
      </c>
      <c r="R25" s="28">
        <v>181359</v>
      </c>
      <c r="S25" s="28">
        <v>181435</v>
      </c>
      <c r="T25" s="28">
        <v>181669</v>
      </c>
      <c r="U25" s="28">
        <v>181734</v>
      </c>
    </row>
    <row r="26" spans="1:21">
      <c r="A26" s="110" t="s">
        <v>71</v>
      </c>
      <c r="B26" s="110" t="s">
        <v>52</v>
      </c>
      <c r="C26" s="110">
        <v>1</v>
      </c>
      <c r="D26" s="112">
        <v>44688.588564814818</v>
      </c>
      <c r="E26" s="112">
        <v>44688.58871527778</v>
      </c>
      <c r="F26" s="111">
        <v>25</v>
      </c>
      <c r="G26" s="28">
        <v>869</v>
      </c>
      <c r="H26" s="28">
        <v>1519</v>
      </c>
      <c r="I26" s="24">
        <f t="shared" si="0"/>
        <v>13</v>
      </c>
      <c r="J26" s="133"/>
      <c r="K26" s="134"/>
      <c r="L26" s="134"/>
      <c r="M26" s="139"/>
      <c r="N26" s="135"/>
      <c r="O26" s="34">
        <f t="shared" si="1"/>
        <v>12.999999895691872</v>
      </c>
      <c r="P26" s="34">
        <f t="shared" si="2"/>
        <v>1.0430812835693359E-7</v>
      </c>
    </row>
    <row r="27" spans="1:21">
      <c r="A27" s="110" t="s">
        <v>71</v>
      </c>
      <c r="B27" s="113" t="s">
        <v>57</v>
      </c>
      <c r="C27" s="110">
        <v>1</v>
      </c>
      <c r="D27" s="112">
        <v>44688.588854166665</v>
      </c>
      <c r="E27" s="112">
        <v>44688.588993055557</v>
      </c>
      <c r="F27" s="111">
        <v>26</v>
      </c>
      <c r="G27" s="88">
        <v>2119</v>
      </c>
      <c r="H27" s="88">
        <v>2719</v>
      </c>
      <c r="I27" s="24">
        <f t="shared" si="0"/>
        <v>12</v>
      </c>
      <c r="J27" s="133" t="s">
        <v>97</v>
      </c>
      <c r="K27" s="134"/>
      <c r="L27" s="134"/>
      <c r="M27" s="134" t="s">
        <v>98</v>
      </c>
      <c r="N27" s="140" t="s">
        <v>99</v>
      </c>
      <c r="O27" s="34">
        <f t="shared" si="1"/>
        <v>12.000000290572643</v>
      </c>
      <c r="P27" s="34">
        <f t="shared" si="2"/>
        <v>-2.905726432800293E-7</v>
      </c>
      <c r="Q27" s="28">
        <v>2172</v>
      </c>
      <c r="R27" s="28">
        <v>2248</v>
      </c>
      <c r="S27" s="28">
        <v>2326</v>
      </c>
      <c r="T27" s="28">
        <v>2550</v>
      </c>
      <c r="U27" s="28">
        <v>2627</v>
      </c>
    </row>
    <row r="28" spans="1:21">
      <c r="A28" s="110" t="s">
        <v>71</v>
      </c>
      <c r="B28" s="113" t="s">
        <v>57</v>
      </c>
      <c r="C28" s="110">
        <v>2</v>
      </c>
      <c r="D28" s="112">
        <v>44688.589861111112</v>
      </c>
      <c r="E28" s="112">
        <v>44688.590011574073</v>
      </c>
      <c r="F28" s="111">
        <v>27</v>
      </c>
      <c r="G28" s="88">
        <v>6469</v>
      </c>
      <c r="H28" s="88">
        <v>7119</v>
      </c>
      <c r="I28" s="24">
        <f t="shared" si="0"/>
        <v>13</v>
      </c>
      <c r="J28" s="133" t="s">
        <v>100</v>
      </c>
      <c r="K28" s="134"/>
      <c r="L28" s="134"/>
      <c r="M28" s="134">
        <v>0.65</v>
      </c>
      <c r="N28" s="141">
        <f>M28*N22/100</f>
        <v>3.8798500000000002</v>
      </c>
      <c r="O28" s="34">
        <f t="shared" si="1"/>
        <v>12.999999895691872</v>
      </c>
      <c r="P28" s="34">
        <f t="shared" si="2"/>
        <v>1.0430812835693359E-7</v>
      </c>
      <c r="Q28" s="28">
        <v>6570</v>
      </c>
      <c r="R28" s="28">
        <v>6632</v>
      </c>
      <c r="S28" s="28">
        <v>6703</v>
      </c>
      <c r="T28" s="28">
        <v>6927</v>
      </c>
      <c r="U28" s="28">
        <v>7004</v>
      </c>
    </row>
    <row r="29" spans="1:21">
      <c r="A29" s="110" t="s">
        <v>71</v>
      </c>
      <c r="B29" s="113" t="s">
        <v>57</v>
      </c>
      <c r="C29" s="110">
        <v>3</v>
      </c>
      <c r="D29" s="112">
        <v>44688.590682870374</v>
      </c>
      <c r="E29" s="112">
        <v>44688.590833333335</v>
      </c>
      <c r="F29" s="111">
        <v>28</v>
      </c>
      <c r="G29" s="88">
        <v>10019</v>
      </c>
      <c r="H29" s="88">
        <v>10669</v>
      </c>
      <c r="I29" s="24">
        <f t="shared" si="0"/>
        <v>13</v>
      </c>
      <c r="J29" s="133" t="s">
        <v>101</v>
      </c>
      <c r="K29" s="134"/>
      <c r="L29" s="134"/>
      <c r="M29" s="134">
        <v>1.87</v>
      </c>
      <c r="N29" s="141">
        <f>M29*N22/100</f>
        <v>11.16203</v>
      </c>
      <c r="O29" s="34">
        <f t="shared" si="1"/>
        <v>12.999999895691872</v>
      </c>
      <c r="P29" s="34">
        <f t="shared" si="2"/>
        <v>1.0430812835693359E-7</v>
      </c>
      <c r="Q29" s="28">
        <v>10103</v>
      </c>
      <c r="R29" s="28">
        <v>10174</v>
      </c>
      <c r="S29" s="28">
        <v>10236</v>
      </c>
      <c r="T29" s="28">
        <v>10468</v>
      </c>
      <c r="U29" s="28">
        <v>10547</v>
      </c>
    </row>
    <row r="30" spans="1:21">
      <c r="A30" s="110" t="s">
        <v>71</v>
      </c>
      <c r="B30" s="113" t="s">
        <v>57</v>
      </c>
      <c r="C30" s="110">
        <v>4</v>
      </c>
      <c r="D30" s="112">
        <v>44688.591562499998</v>
      </c>
      <c r="E30" s="112">
        <v>44688.59171296296</v>
      </c>
      <c r="F30" s="111">
        <v>29</v>
      </c>
      <c r="G30" s="88">
        <v>13819</v>
      </c>
      <c r="H30" s="88">
        <v>14469</v>
      </c>
      <c r="I30" s="24">
        <f t="shared" si="0"/>
        <v>13</v>
      </c>
      <c r="J30" s="133" t="s">
        <v>102</v>
      </c>
      <c r="K30" s="134"/>
      <c r="L30" s="134"/>
      <c r="M30" s="134">
        <v>3.25</v>
      </c>
      <c r="N30" s="141">
        <f>M30*N22/100</f>
        <v>19.399249999999999</v>
      </c>
      <c r="O30" s="34">
        <f t="shared" si="1"/>
        <v>12.999999895691872</v>
      </c>
      <c r="P30" s="34">
        <f t="shared" si="2"/>
        <v>1.0430812835693359E-7</v>
      </c>
      <c r="Q30" s="28">
        <v>13900</v>
      </c>
      <c r="R30" s="28">
        <v>13974</v>
      </c>
      <c r="S30" s="28">
        <v>14043</v>
      </c>
      <c r="T30" s="28">
        <v>14274</v>
      </c>
      <c r="U30" s="28">
        <v>14350</v>
      </c>
    </row>
    <row r="31" spans="1:21">
      <c r="A31" s="110" t="s">
        <v>71</v>
      </c>
      <c r="B31" s="113" t="s">
        <v>57</v>
      </c>
      <c r="C31" s="110">
        <v>5</v>
      </c>
      <c r="D31" s="112">
        <v>44688.592627314814</v>
      </c>
      <c r="E31" s="112">
        <v>44688.592777777776</v>
      </c>
      <c r="F31" s="111">
        <v>30</v>
      </c>
      <c r="G31" s="88">
        <v>18419</v>
      </c>
      <c r="H31" s="88">
        <v>19069</v>
      </c>
      <c r="I31" s="24">
        <f t="shared" si="0"/>
        <v>13</v>
      </c>
      <c r="J31" s="133" t="s">
        <v>103</v>
      </c>
      <c r="K31" s="134"/>
      <c r="L31" s="134"/>
      <c r="M31" s="134">
        <v>1.43</v>
      </c>
      <c r="N31" s="141">
        <f>M31*N22/100</f>
        <v>8.5356699999999996</v>
      </c>
      <c r="O31" s="34">
        <f t="shared" si="1"/>
        <v>12.999999895691872</v>
      </c>
      <c r="P31" s="34">
        <f t="shared" si="2"/>
        <v>1.0430812835693359E-7</v>
      </c>
      <c r="Q31" s="28">
        <v>18509</v>
      </c>
      <c r="R31" s="28">
        <v>18590</v>
      </c>
      <c r="S31" s="28">
        <v>18656</v>
      </c>
      <c r="T31" s="28">
        <v>18885</v>
      </c>
      <c r="U31" s="28">
        <v>18958</v>
      </c>
    </row>
    <row r="32" spans="1:21">
      <c r="A32" s="110" t="s">
        <v>71</v>
      </c>
      <c r="B32" s="113" t="s">
        <v>70</v>
      </c>
      <c r="C32" s="110">
        <v>1</v>
      </c>
      <c r="D32" s="112">
        <v>44688.596956018519</v>
      </c>
      <c r="E32" s="112">
        <v>44688.597129629627</v>
      </c>
      <c r="F32" s="111">
        <v>31</v>
      </c>
      <c r="G32" s="88">
        <v>37119</v>
      </c>
      <c r="H32" s="88">
        <v>37869</v>
      </c>
      <c r="I32" s="24">
        <f t="shared" si="0"/>
        <v>15</v>
      </c>
      <c r="J32" s="133" t="s">
        <v>104</v>
      </c>
      <c r="K32" s="134"/>
      <c r="L32" s="134"/>
      <c r="M32" s="134">
        <v>4.75</v>
      </c>
      <c r="N32" s="141">
        <f>M32*N22/100</f>
        <v>28.35275</v>
      </c>
      <c r="O32" s="34">
        <f t="shared" si="1"/>
        <v>14.999999734573066</v>
      </c>
      <c r="P32" s="34">
        <f t="shared" si="2"/>
        <v>2.6542693376541138E-7</v>
      </c>
      <c r="Q32" s="28">
        <v>37130</v>
      </c>
      <c r="R32" s="28">
        <v>37220</v>
      </c>
      <c r="S32" s="28">
        <v>37328</v>
      </c>
      <c r="T32" s="28">
        <v>37687</v>
      </c>
      <c r="U32" s="28">
        <v>37814</v>
      </c>
    </row>
    <row r="33" spans="1:21">
      <c r="A33" s="110" t="s">
        <v>71</v>
      </c>
      <c r="B33" s="113" t="s">
        <v>70</v>
      </c>
      <c r="C33" s="110">
        <v>2</v>
      </c>
      <c r="D33" s="112">
        <v>44688.598541666666</v>
      </c>
      <c r="E33" s="112">
        <v>44688.598738425928</v>
      </c>
      <c r="F33" s="111">
        <v>32</v>
      </c>
      <c r="G33" s="88">
        <v>43969</v>
      </c>
      <c r="H33" s="88">
        <v>44819</v>
      </c>
      <c r="I33" s="24">
        <f t="shared" si="0"/>
        <v>17</v>
      </c>
      <c r="J33" s="133" t="s">
        <v>105</v>
      </c>
      <c r="K33" s="134"/>
      <c r="L33" s="134"/>
      <c r="M33" s="134">
        <v>10.5</v>
      </c>
      <c r="N33" s="141">
        <f>M33*N22/100</f>
        <v>62.674499999999995</v>
      </c>
      <c r="O33" s="34">
        <f t="shared" si="1"/>
        <v>17.000000202096999</v>
      </c>
      <c r="P33" s="34">
        <f t="shared" si="2"/>
        <v>-2.0209699869155884E-7</v>
      </c>
      <c r="Q33" s="28">
        <v>44028</v>
      </c>
      <c r="R33" s="28">
        <v>44100</v>
      </c>
      <c r="S33" s="28">
        <v>44215</v>
      </c>
      <c r="T33" s="28">
        <v>44575</v>
      </c>
      <c r="U33" s="28">
        <v>44748</v>
      </c>
    </row>
    <row r="34" spans="1:21">
      <c r="A34" s="110" t="s">
        <v>71</v>
      </c>
      <c r="B34" s="113" t="s">
        <v>70</v>
      </c>
      <c r="C34" s="110">
        <v>3</v>
      </c>
      <c r="D34" s="112">
        <v>44688.600243055553</v>
      </c>
      <c r="E34" s="112">
        <v>44688.600416666668</v>
      </c>
      <c r="F34" s="111">
        <v>33</v>
      </c>
      <c r="G34" s="88">
        <v>51319</v>
      </c>
      <c r="H34" s="88">
        <v>52069</v>
      </c>
      <c r="I34" s="24">
        <f t="shared" si="0"/>
        <v>15</v>
      </c>
      <c r="J34" s="133" t="s">
        <v>106</v>
      </c>
      <c r="K34" s="134"/>
      <c r="L34" s="134"/>
      <c r="M34" s="134">
        <v>55.1</v>
      </c>
      <c r="N34" s="141">
        <f>M34*N22/100</f>
        <v>328.89190000000002</v>
      </c>
      <c r="O34" s="34">
        <f t="shared" si="1"/>
        <v>15.000000363215804</v>
      </c>
      <c r="P34" s="34">
        <f t="shared" si="2"/>
        <v>-3.6321580410003662E-7</v>
      </c>
      <c r="Q34" s="28">
        <v>51380</v>
      </c>
      <c r="R34" s="28">
        <v>51441</v>
      </c>
      <c r="S34" s="28">
        <v>51530</v>
      </c>
      <c r="T34" s="28">
        <v>51883</v>
      </c>
      <c r="U34" s="28">
        <v>52055</v>
      </c>
    </row>
    <row r="35" spans="1:21">
      <c r="A35" s="110" t="s">
        <v>71</v>
      </c>
      <c r="B35" s="113" t="s">
        <v>70</v>
      </c>
      <c r="C35" s="110">
        <v>4</v>
      </c>
      <c r="D35" s="112">
        <v>44688.603101851855</v>
      </c>
      <c r="E35" s="112">
        <v>44688.60328703704</v>
      </c>
      <c r="F35" s="111">
        <v>34</v>
      </c>
      <c r="G35" s="88">
        <v>63669</v>
      </c>
      <c r="H35" s="88">
        <v>64469</v>
      </c>
      <c r="I35" s="24">
        <f t="shared" si="0"/>
        <v>16</v>
      </c>
      <c r="J35" s="142"/>
      <c r="K35" s="139"/>
      <c r="L35" s="134" t="s">
        <v>107</v>
      </c>
      <c r="M35" s="134">
        <f t="shared" ref="M35:N35" si="4">SUM(M28*2+M29*2+M30*2+M31*2+M32*2+M33*2+M34)</f>
        <v>100</v>
      </c>
      <c r="N35" s="141">
        <f t="shared" si="4"/>
        <v>596.90000000000009</v>
      </c>
      <c r="O35" s="34">
        <f t="shared" si="1"/>
        <v>15.999999968335032</v>
      </c>
      <c r="P35" s="34">
        <f t="shared" si="2"/>
        <v>3.166496753692627E-8</v>
      </c>
      <c r="Q35" s="28">
        <v>63692</v>
      </c>
      <c r="R35" s="28">
        <v>63795</v>
      </c>
      <c r="S35" s="28">
        <v>63918</v>
      </c>
      <c r="T35" s="28">
        <v>64336</v>
      </c>
      <c r="U35" s="28">
        <v>64448</v>
      </c>
    </row>
    <row r="36" spans="1:21">
      <c r="A36" s="110" t="s">
        <v>71</v>
      </c>
      <c r="B36" s="113" t="s">
        <v>70</v>
      </c>
      <c r="C36" s="110">
        <v>5</v>
      </c>
      <c r="D36" s="112">
        <v>44688.604803240742</v>
      </c>
      <c r="E36" s="112">
        <v>44688.605034722219</v>
      </c>
      <c r="F36" s="111">
        <v>35</v>
      </c>
      <c r="G36" s="88">
        <v>71019</v>
      </c>
      <c r="H36" s="88">
        <v>72019</v>
      </c>
      <c r="I36" s="24">
        <f t="shared" si="0"/>
        <v>20</v>
      </c>
      <c r="J36" s="133"/>
      <c r="K36" s="134" t="s">
        <v>108</v>
      </c>
      <c r="L36" s="134"/>
      <c r="M36" s="134">
        <v>8.26</v>
      </c>
      <c r="N36" s="141">
        <f>M36*N22/100</f>
        <v>49.30393999999999</v>
      </c>
      <c r="O36" s="34">
        <f t="shared" si="1"/>
        <v>19.999999646097422</v>
      </c>
      <c r="P36" s="34">
        <f t="shared" si="2"/>
        <v>3.5390257835388184E-7</v>
      </c>
      <c r="Q36" s="28">
        <v>71077</v>
      </c>
      <c r="R36" s="28">
        <v>71158</v>
      </c>
      <c r="S36" s="28">
        <v>71289</v>
      </c>
      <c r="T36" s="28">
        <v>71953</v>
      </c>
      <c r="U36" s="28">
        <v>72013</v>
      </c>
    </row>
    <row r="37" spans="1:21">
      <c r="A37" s="110" t="s">
        <v>71</v>
      </c>
      <c r="B37" s="113" t="s">
        <v>70</v>
      </c>
      <c r="C37" s="110">
        <v>6</v>
      </c>
      <c r="D37" s="112">
        <v>44688.606921296298</v>
      </c>
      <c r="E37" s="112">
        <v>44688.607118055559</v>
      </c>
      <c r="F37" s="111">
        <v>36</v>
      </c>
      <c r="G37" s="88">
        <v>80169</v>
      </c>
      <c r="H37" s="88">
        <v>81019</v>
      </c>
      <c r="I37" s="24">
        <f t="shared" si="0"/>
        <v>17</v>
      </c>
      <c r="J37" s="133"/>
      <c r="K37" s="134" t="s">
        <v>109</v>
      </c>
      <c r="L37" s="134"/>
      <c r="M37" s="134">
        <v>20.100000000000001</v>
      </c>
      <c r="N37" s="141">
        <f>M37*N22/100</f>
        <v>119.9769</v>
      </c>
      <c r="O37" s="34">
        <f t="shared" si="1"/>
        <v>17.000000202096999</v>
      </c>
      <c r="P37" s="34">
        <f t="shared" si="2"/>
        <v>-2.0209699869155884E-7</v>
      </c>
      <c r="Q37" s="28">
        <v>80187</v>
      </c>
      <c r="R37" s="28">
        <v>80285</v>
      </c>
      <c r="S37" s="28">
        <v>80406</v>
      </c>
      <c r="T37" s="28">
        <v>80865</v>
      </c>
      <c r="U37" s="28">
        <v>81006</v>
      </c>
    </row>
    <row r="38" spans="1:21">
      <c r="A38" s="110" t="s">
        <v>71</v>
      </c>
      <c r="B38" s="113" t="s">
        <v>62</v>
      </c>
      <c r="C38" s="110">
        <v>1</v>
      </c>
      <c r="D38" s="112">
        <v>44688.608784722222</v>
      </c>
      <c r="E38" s="112">
        <v>44688.608912037038</v>
      </c>
      <c r="F38" s="111">
        <v>37</v>
      </c>
      <c r="G38" s="88">
        <v>88219</v>
      </c>
      <c r="H38" s="88">
        <v>88769</v>
      </c>
      <c r="I38" s="24">
        <f t="shared" si="0"/>
        <v>11</v>
      </c>
      <c r="J38" s="133"/>
      <c r="K38" s="134" t="s">
        <v>110</v>
      </c>
      <c r="L38" s="134"/>
      <c r="M38" s="134">
        <v>13.07</v>
      </c>
      <c r="N38" s="141">
        <f>M38*N22/100</f>
        <v>78.014830000000003</v>
      </c>
      <c r="O38" s="34">
        <f t="shared" si="1"/>
        <v>11.000000056810677</v>
      </c>
      <c r="P38" s="34">
        <f t="shared" si="2"/>
        <v>-5.6810677051544189E-8</v>
      </c>
      <c r="Q38" s="28">
        <v>88222</v>
      </c>
      <c r="R38" s="28">
        <v>88329</v>
      </c>
      <c r="S38" s="28">
        <v>88385</v>
      </c>
      <c r="T38" s="28">
        <v>88617</v>
      </c>
      <c r="U38" s="28">
        <v>88737</v>
      </c>
    </row>
    <row r="39" spans="1:21">
      <c r="A39" s="110" t="s">
        <v>71</v>
      </c>
      <c r="B39" s="113" t="s">
        <v>62</v>
      </c>
      <c r="C39" s="110">
        <v>2</v>
      </c>
      <c r="D39" s="112">
        <v>44688.610497685186</v>
      </c>
      <c r="E39" s="112">
        <v>44688.610636574071</v>
      </c>
      <c r="F39" s="111">
        <v>38</v>
      </c>
      <c r="G39" s="88">
        <v>95619</v>
      </c>
      <c r="H39" s="88">
        <v>96219</v>
      </c>
      <c r="I39" s="24">
        <f t="shared" si="0"/>
        <v>12</v>
      </c>
      <c r="J39" s="133"/>
      <c r="K39" s="134" t="s">
        <v>111</v>
      </c>
      <c r="L39" s="134"/>
      <c r="M39" s="134">
        <v>13.67</v>
      </c>
      <c r="N39" s="141">
        <f>M39*N22/100</f>
        <v>81.596229999999991</v>
      </c>
      <c r="O39" s="34">
        <f t="shared" si="1"/>
        <v>11.999999661929905</v>
      </c>
      <c r="P39" s="34">
        <f t="shared" si="2"/>
        <v>3.380700945854187E-7</v>
      </c>
      <c r="Q39" s="28">
        <v>95673</v>
      </c>
      <c r="R39" s="28">
        <v>95764</v>
      </c>
      <c r="S39" s="28">
        <v>95838</v>
      </c>
      <c r="T39" s="28">
        <v>96060</v>
      </c>
      <c r="U39" s="28">
        <v>96169</v>
      </c>
    </row>
    <row r="40" spans="1:21">
      <c r="A40" s="110" t="s">
        <v>71</v>
      </c>
      <c r="B40" s="113" t="s">
        <v>62</v>
      </c>
      <c r="C40" s="110">
        <v>3</v>
      </c>
      <c r="D40" s="112">
        <v>44688.612129629626</v>
      </c>
      <c r="E40" s="112">
        <v>44688.612268518518</v>
      </c>
      <c r="F40" s="111">
        <v>39</v>
      </c>
      <c r="G40" s="88">
        <v>102669</v>
      </c>
      <c r="H40" s="88">
        <v>103269</v>
      </c>
      <c r="I40" s="24">
        <f t="shared" si="0"/>
        <v>12</v>
      </c>
      <c r="J40" s="136"/>
      <c r="K40" s="137"/>
      <c r="L40" s="137" t="s">
        <v>107</v>
      </c>
      <c r="M40" s="137">
        <f t="shared" ref="M40:N40" si="5">SUM(M36:M39)</f>
        <v>55.1</v>
      </c>
      <c r="N40" s="143">
        <f t="shared" si="5"/>
        <v>328.89189999999996</v>
      </c>
      <c r="O40" s="34">
        <f t="shared" si="1"/>
        <v>12.000000290572643</v>
      </c>
      <c r="P40" s="34">
        <f t="shared" si="2"/>
        <v>-2.905726432800293E-7</v>
      </c>
      <c r="Q40" s="28">
        <v>102700</v>
      </c>
      <c r="R40" s="28">
        <v>102803</v>
      </c>
      <c r="S40" s="28">
        <v>102862</v>
      </c>
      <c r="T40" s="28">
        <v>103102</v>
      </c>
      <c r="U40" s="28">
        <v>103177</v>
      </c>
    </row>
    <row r="41" spans="1:21">
      <c r="A41" s="110" t="s">
        <v>71</v>
      </c>
      <c r="B41" s="113" t="s">
        <v>62</v>
      </c>
      <c r="C41" s="110">
        <v>4</v>
      </c>
      <c r="D41" s="112">
        <v>44688.613645833335</v>
      </c>
      <c r="E41" s="112">
        <v>44688.61378472222</v>
      </c>
      <c r="F41" s="111">
        <v>40</v>
      </c>
      <c r="G41" s="88">
        <v>109219</v>
      </c>
      <c r="H41" s="88">
        <v>109819</v>
      </c>
      <c r="I41" s="24">
        <f t="shared" si="0"/>
        <v>12</v>
      </c>
      <c r="J41" s="134"/>
      <c r="K41" s="134" t="s">
        <v>112</v>
      </c>
      <c r="L41" s="134"/>
      <c r="M41" s="134">
        <f>M34-M39</f>
        <v>41.43</v>
      </c>
      <c r="N41" s="134">
        <f>M41*N22/100</f>
        <v>247.29567</v>
      </c>
      <c r="O41" s="34">
        <f t="shared" si="1"/>
        <v>11.999999661929905</v>
      </c>
      <c r="P41" s="34">
        <f t="shared" si="2"/>
        <v>3.380700945854187E-7</v>
      </c>
      <c r="Q41" s="28">
        <v>109307</v>
      </c>
      <c r="R41" s="28">
        <v>109370</v>
      </c>
      <c r="S41" s="28">
        <v>109435</v>
      </c>
      <c r="T41" s="28">
        <v>109640</v>
      </c>
      <c r="U41" s="28">
        <v>109730</v>
      </c>
    </row>
    <row r="42" spans="1:21">
      <c r="A42" s="110" t="s">
        <v>71</v>
      </c>
      <c r="B42" s="113" t="s">
        <v>62</v>
      </c>
      <c r="C42" s="110">
        <v>5</v>
      </c>
      <c r="D42" s="112">
        <v>44688.615185185183</v>
      </c>
      <c r="E42" s="112">
        <v>44688.615312499998</v>
      </c>
      <c r="F42" s="111">
        <v>41</v>
      </c>
      <c r="G42" s="88">
        <v>115869</v>
      </c>
      <c r="H42" s="88">
        <v>116419</v>
      </c>
      <c r="I42" s="24">
        <f t="shared" si="0"/>
        <v>11</v>
      </c>
      <c r="J42" s="28"/>
      <c r="K42" s="28"/>
      <c r="L42" s="28"/>
      <c r="M42" s="28"/>
      <c r="N42" s="28"/>
      <c r="O42" s="34">
        <f t="shared" si="1"/>
        <v>11.000000056810677</v>
      </c>
      <c r="P42" s="34">
        <f t="shared" si="2"/>
        <v>-5.6810677051544189E-8</v>
      </c>
      <c r="Q42" s="28">
        <v>115912</v>
      </c>
      <c r="R42" s="28">
        <v>115981</v>
      </c>
      <c r="S42" s="28">
        <v>116042</v>
      </c>
      <c r="T42" s="28">
        <v>116265</v>
      </c>
      <c r="U42" s="28">
        <v>116336</v>
      </c>
    </row>
    <row r="43" spans="1:21">
      <c r="A43" s="110" t="s">
        <v>71</v>
      </c>
      <c r="B43" s="113" t="s">
        <v>62</v>
      </c>
      <c r="C43" s="110">
        <v>6</v>
      </c>
      <c r="D43" s="112">
        <v>44688.616701388892</v>
      </c>
      <c r="E43" s="112">
        <v>44688.616840277777</v>
      </c>
      <c r="F43" s="111">
        <v>42</v>
      </c>
      <c r="G43" s="88">
        <v>122419</v>
      </c>
      <c r="H43" s="88">
        <v>123019</v>
      </c>
      <c r="I43" s="24">
        <f t="shared" si="0"/>
        <v>12</v>
      </c>
      <c r="J43" s="28"/>
      <c r="K43" s="28"/>
      <c r="L43" s="28"/>
      <c r="M43" s="28"/>
      <c r="N43" s="28"/>
      <c r="O43" s="34">
        <f t="shared" si="1"/>
        <v>11.999999661929905</v>
      </c>
      <c r="P43" s="34">
        <f t="shared" si="2"/>
        <v>3.380700945854187E-7</v>
      </c>
      <c r="Q43" s="28">
        <v>122431</v>
      </c>
      <c r="R43" s="28">
        <v>122554</v>
      </c>
      <c r="S43" s="28">
        <v>122622</v>
      </c>
      <c r="T43" s="28">
        <v>122854</v>
      </c>
      <c r="U43" s="28">
        <v>122945</v>
      </c>
    </row>
    <row r="44" spans="1:21">
      <c r="A44" s="110" t="s">
        <v>71</v>
      </c>
      <c r="B44" s="113" t="s">
        <v>69</v>
      </c>
      <c r="C44" s="110">
        <v>1</v>
      </c>
      <c r="D44" s="112">
        <v>44688.618344907409</v>
      </c>
      <c r="E44" s="112">
        <v>44688.618483796294</v>
      </c>
      <c r="F44" s="111">
        <v>43</v>
      </c>
      <c r="G44" s="88">
        <v>129519</v>
      </c>
      <c r="H44" s="88">
        <v>130119</v>
      </c>
      <c r="I44" s="24">
        <f t="shared" si="0"/>
        <v>12</v>
      </c>
      <c r="J44" s="28"/>
      <c r="K44" s="28"/>
      <c r="L44" s="28"/>
      <c r="M44" s="28"/>
      <c r="N44" s="28"/>
      <c r="O44" s="34">
        <f t="shared" si="1"/>
        <v>11.999999661929905</v>
      </c>
      <c r="P44" s="34">
        <f t="shared" si="2"/>
        <v>3.380700945854187E-7</v>
      </c>
      <c r="Q44" s="28">
        <v>129540</v>
      </c>
      <c r="R44" s="28">
        <v>129645</v>
      </c>
      <c r="S44" s="28">
        <v>129766</v>
      </c>
      <c r="T44" s="28">
        <v>129969</v>
      </c>
      <c r="U44" s="28">
        <v>130050</v>
      </c>
    </row>
    <row r="45" spans="1:21">
      <c r="A45" s="110" t="s">
        <v>71</v>
      </c>
      <c r="B45" s="113" t="s">
        <v>69</v>
      </c>
      <c r="C45" s="110">
        <v>2</v>
      </c>
      <c r="D45" s="112">
        <v>44688.619525462964</v>
      </c>
      <c r="E45" s="112">
        <v>44688.619664351849</v>
      </c>
      <c r="F45" s="111">
        <v>44</v>
      </c>
      <c r="G45" s="88">
        <v>134619</v>
      </c>
      <c r="H45" s="88">
        <v>135219</v>
      </c>
      <c r="I45" s="24">
        <f t="shared" si="0"/>
        <v>12</v>
      </c>
      <c r="J45" s="28"/>
      <c r="K45" s="28"/>
      <c r="L45" s="28"/>
      <c r="M45" s="28"/>
      <c r="N45" s="28"/>
      <c r="O45" s="34">
        <f t="shared" si="1"/>
        <v>11.999999661929905</v>
      </c>
      <c r="P45" s="34">
        <f t="shared" si="2"/>
        <v>3.380700945854187E-7</v>
      </c>
      <c r="Q45" s="28">
        <v>134634</v>
      </c>
      <c r="R45" s="28">
        <v>134727</v>
      </c>
      <c r="S45" s="28">
        <v>134796</v>
      </c>
      <c r="T45" s="28">
        <v>135069</v>
      </c>
      <c r="U45" s="28">
        <v>135150</v>
      </c>
    </row>
    <row r="46" spans="1:21">
      <c r="A46" s="110" t="s">
        <v>71</v>
      </c>
      <c r="B46" s="113" t="s">
        <v>69</v>
      </c>
      <c r="C46" s="110">
        <v>3</v>
      </c>
      <c r="D46" s="112">
        <v>44688.620891203704</v>
      </c>
      <c r="E46" s="112">
        <v>44688.621018518519</v>
      </c>
      <c r="F46" s="111">
        <v>45</v>
      </c>
      <c r="G46" s="88">
        <v>140519</v>
      </c>
      <c r="H46" s="88">
        <v>141069</v>
      </c>
      <c r="I46" s="24">
        <f t="shared" si="0"/>
        <v>11</v>
      </c>
      <c r="J46" s="28"/>
      <c r="K46" s="28"/>
      <c r="L46" s="28"/>
      <c r="M46" s="28"/>
      <c r="N46" s="28"/>
      <c r="O46" s="34">
        <f t="shared" si="1"/>
        <v>11.000000056810677</v>
      </c>
      <c r="P46" s="34">
        <f t="shared" si="2"/>
        <v>-5.6810677051544189E-8</v>
      </c>
      <c r="Q46" s="28">
        <v>140556</v>
      </c>
      <c r="R46" s="28">
        <v>140611</v>
      </c>
      <c r="S46" s="28">
        <v>140682</v>
      </c>
      <c r="T46" s="28">
        <v>140933</v>
      </c>
      <c r="U46" s="28">
        <v>141009</v>
      </c>
    </row>
    <row r="47" spans="1:21">
      <c r="A47" s="110" t="s">
        <v>71</v>
      </c>
      <c r="B47" s="113" t="s">
        <v>69</v>
      </c>
      <c r="C47" s="110">
        <v>4</v>
      </c>
      <c r="D47" s="112">
        <v>44688.62228009259</v>
      </c>
      <c r="E47" s="112">
        <v>44688.622418981482</v>
      </c>
      <c r="F47" s="111">
        <v>46</v>
      </c>
      <c r="G47" s="88">
        <v>146519</v>
      </c>
      <c r="H47" s="88">
        <v>147119</v>
      </c>
      <c r="I47" s="24">
        <f t="shared" si="0"/>
        <v>12</v>
      </c>
      <c r="J47" s="28"/>
      <c r="K47" s="28"/>
      <c r="L47" s="28"/>
      <c r="M47" s="28"/>
      <c r="N47" s="28"/>
      <c r="O47" s="34">
        <f t="shared" si="1"/>
        <v>12.000000290572643</v>
      </c>
      <c r="P47" s="34">
        <f t="shared" si="2"/>
        <v>-2.905726432800293E-7</v>
      </c>
      <c r="Q47" s="28">
        <v>146561</v>
      </c>
      <c r="R47" s="28">
        <v>146650</v>
      </c>
      <c r="S47" s="28">
        <v>146789</v>
      </c>
      <c r="T47" s="28">
        <v>146984</v>
      </c>
      <c r="U47" s="28">
        <v>147053</v>
      </c>
    </row>
    <row r="48" spans="1:21">
      <c r="A48" s="110" t="s">
        <v>71</v>
      </c>
      <c r="B48" s="113" t="s">
        <v>69</v>
      </c>
      <c r="C48" s="110">
        <v>5</v>
      </c>
      <c r="D48" s="112">
        <v>44688.623738425929</v>
      </c>
      <c r="E48" s="112">
        <v>44688.623865740738</v>
      </c>
      <c r="F48" s="111">
        <v>47</v>
      </c>
      <c r="G48" s="88">
        <v>152819</v>
      </c>
      <c r="H48" s="88">
        <v>153369</v>
      </c>
      <c r="I48" s="24">
        <f t="shared" si="0"/>
        <v>11</v>
      </c>
      <c r="J48" s="28"/>
      <c r="K48" s="28"/>
      <c r="L48" s="28"/>
      <c r="M48" s="28"/>
      <c r="N48" s="28"/>
      <c r="O48" s="34">
        <f t="shared" si="1"/>
        <v>10.999999428167939</v>
      </c>
      <c r="P48" s="34">
        <f t="shared" si="2"/>
        <v>5.7183206081390381E-7</v>
      </c>
      <c r="Q48" s="28">
        <v>152824</v>
      </c>
      <c r="R48" s="28">
        <v>152930</v>
      </c>
      <c r="S48" s="28">
        <v>153052</v>
      </c>
      <c r="T48" s="28">
        <v>153252</v>
      </c>
      <c r="U48" s="28">
        <v>153322</v>
      </c>
    </row>
    <row r="49" spans="1:21">
      <c r="A49" s="110" t="s">
        <v>71</v>
      </c>
      <c r="B49" s="113" t="s">
        <v>69</v>
      </c>
      <c r="C49" s="110">
        <v>6</v>
      </c>
      <c r="D49" s="112">
        <v>44688.625115740739</v>
      </c>
      <c r="E49" s="112">
        <v>44688.625231481485</v>
      </c>
      <c r="F49" s="111">
        <v>48</v>
      </c>
      <c r="G49" s="88">
        <v>158769</v>
      </c>
      <c r="H49" s="88">
        <v>159269</v>
      </c>
      <c r="I49" s="24">
        <f t="shared" si="0"/>
        <v>10</v>
      </c>
      <c r="J49" s="28"/>
      <c r="K49" s="28"/>
      <c r="L49" s="28"/>
      <c r="M49" s="28"/>
      <c r="N49" s="28"/>
      <c r="O49" s="34">
        <f t="shared" si="1"/>
        <v>10.000000451691449</v>
      </c>
      <c r="P49" s="34">
        <f t="shared" si="2"/>
        <v>-4.5169144868850708E-7</v>
      </c>
      <c r="Q49" s="28">
        <v>158820</v>
      </c>
      <c r="R49" s="28">
        <v>158875</v>
      </c>
      <c r="S49" s="28">
        <v>158954</v>
      </c>
      <c r="T49" s="28">
        <v>159153</v>
      </c>
      <c r="U49" s="28">
        <v>159222</v>
      </c>
    </row>
    <row r="50" spans="1:21">
      <c r="A50" s="110" t="s">
        <v>51</v>
      </c>
      <c r="B50" s="110" t="s">
        <v>72</v>
      </c>
      <c r="C50" s="110">
        <v>1</v>
      </c>
      <c r="D50" s="112">
        <v>44688.627256944441</v>
      </c>
      <c r="E50" s="112">
        <v>44688.62736111111</v>
      </c>
      <c r="F50" s="111">
        <v>49</v>
      </c>
      <c r="I50" s="24">
        <f t="shared" si="0"/>
        <v>0</v>
      </c>
    </row>
    <row r="51" spans="1:21">
      <c r="A51" s="110" t="s">
        <v>73</v>
      </c>
      <c r="B51" s="110" t="s">
        <v>74</v>
      </c>
      <c r="C51" s="110">
        <v>1</v>
      </c>
      <c r="D51" s="112">
        <v>44688.628483796296</v>
      </c>
      <c r="E51" s="112">
        <v>44688.628692129627</v>
      </c>
      <c r="F51" s="111">
        <v>50</v>
      </c>
      <c r="I51" s="24">
        <f t="shared" si="0"/>
        <v>0</v>
      </c>
    </row>
    <row r="52" spans="1:21">
      <c r="A52" s="110" t="s">
        <v>73</v>
      </c>
      <c r="B52" s="110" t="s">
        <v>75</v>
      </c>
      <c r="C52" s="110">
        <v>1</v>
      </c>
      <c r="D52" s="112">
        <v>44688.627916666665</v>
      </c>
      <c r="E52" s="112">
        <v>44688.628067129626</v>
      </c>
      <c r="F52" s="111">
        <v>51</v>
      </c>
      <c r="I52" s="24">
        <f t="shared" si="0"/>
        <v>0</v>
      </c>
    </row>
    <row r="53" spans="1:21">
      <c r="A53" s="110"/>
      <c r="B53" s="110"/>
      <c r="C53" s="110"/>
      <c r="D53" s="110"/>
      <c r="E53" s="110"/>
      <c r="F53" s="110">
        <v>52</v>
      </c>
      <c r="I53" s="24">
        <f t="shared" si="0"/>
        <v>0</v>
      </c>
    </row>
    <row r="54" spans="1:21">
      <c r="A54" s="110" t="s">
        <v>71</v>
      </c>
      <c r="B54" s="113" t="s">
        <v>113</v>
      </c>
      <c r="C54" s="110"/>
      <c r="D54" s="110"/>
      <c r="E54" s="110"/>
      <c r="F54" s="110">
        <v>53</v>
      </c>
      <c r="G54" s="28">
        <v>1820</v>
      </c>
      <c r="H54" s="28">
        <v>1870</v>
      </c>
      <c r="I54" s="24">
        <f t="shared" si="0"/>
        <v>1</v>
      </c>
    </row>
    <row r="55" spans="1:21">
      <c r="A55" s="110" t="s">
        <v>51</v>
      </c>
      <c r="B55" s="113" t="s">
        <v>113</v>
      </c>
      <c r="C55" s="110"/>
      <c r="D55" s="110"/>
      <c r="E55" s="110"/>
      <c r="F55" s="110">
        <v>54</v>
      </c>
      <c r="G55" s="28">
        <v>17969</v>
      </c>
      <c r="H55" s="88">
        <v>18019</v>
      </c>
      <c r="I55" s="24">
        <f t="shared" si="0"/>
        <v>1</v>
      </c>
    </row>
  </sheetData>
  <mergeCells count="4">
    <mergeCell ref="K1:L1"/>
    <mergeCell ref="M1:N1"/>
    <mergeCell ref="K8:L8"/>
    <mergeCell ref="M8:N8"/>
  </mergeCell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V55"/>
  <sheetViews>
    <sheetView workbookViewId="0">
      <selection activeCell="N26" sqref="N26"/>
    </sheetView>
  </sheetViews>
  <sheetFormatPr defaultColWidth="14.453125" defaultRowHeight="15" customHeight="1"/>
  <cols>
    <col min="3" max="3" width="6" customWidth="1"/>
    <col min="4" max="5" width="17.81640625" hidden="1" customWidth="1"/>
    <col min="6" max="6" width="3.26953125" customWidth="1"/>
    <col min="7" max="8" width="7.54296875" customWidth="1"/>
    <col min="10" max="10" width="8.453125" customWidth="1"/>
    <col min="11" max="11" width="9.26953125" customWidth="1"/>
    <col min="12" max="12" width="8" customWidth="1"/>
    <col min="13" max="13" width="13" customWidth="1"/>
    <col min="14" max="14" width="9.81640625" bestFit="1" customWidth="1"/>
    <col min="15" max="15" width="9.54296875" customWidth="1"/>
    <col min="16" max="16" width="5.08984375" customWidth="1"/>
  </cols>
  <sheetData>
    <row r="1" spans="1:22">
      <c r="A1" s="110" t="s">
        <v>133</v>
      </c>
      <c r="B1" s="110" t="s">
        <v>129</v>
      </c>
      <c r="C1" s="110" t="s">
        <v>41</v>
      </c>
      <c r="D1" s="110" t="s">
        <v>42</v>
      </c>
      <c r="E1" s="110" t="s">
        <v>43</v>
      </c>
      <c r="F1" s="111" t="s">
        <v>44</v>
      </c>
      <c r="G1" s="24" t="s">
        <v>45</v>
      </c>
      <c r="H1" s="24" t="s">
        <v>46</v>
      </c>
      <c r="I1" s="24" t="s">
        <v>47</v>
      </c>
      <c r="J1" s="29" t="s">
        <v>48</v>
      </c>
      <c r="K1" s="153" t="s">
        <v>15</v>
      </c>
      <c r="L1" s="154"/>
      <c r="M1" s="153" t="s">
        <v>49</v>
      </c>
      <c r="N1" s="155"/>
      <c r="O1" s="24" t="s">
        <v>47</v>
      </c>
      <c r="P1" s="28" t="s">
        <v>50</v>
      </c>
      <c r="Q1" s="24" t="s">
        <v>77</v>
      </c>
      <c r="R1" s="24" t="s">
        <v>78</v>
      </c>
      <c r="S1" s="24" t="s">
        <v>79</v>
      </c>
      <c r="T1" s="24" t="s">
        <v>80</v>
      </c>
      <c r="U1" s="24" t="s">
        <v>81</v>
      </c>
      <c r="V1" s="28" t="s">
        <v>127</v>
      </c>
    </row>
    <row r="2" spans="1:22">
      <c r="A2" s="110" t="s">
        <v>71</v>
      </c>
      <c r="B2" s="110" t="s">
        <v>52</v>
      </c>
      <c r="C2" s="110">
        <v>1</v>
      </c>
      <c r="D2" s="112">
        <v>44697.617013888892</v>
      </c>
      <c r="E2" s="112">
        <v>44697.6171412037</v>
      </c>
      <c r="F2" s="111">
        <v>1</v>
      </c>
      <c r="G2" s="31">
        <v>1100</v>
      </c>
      <c r="H2" s="31">
        <v>1650</v>
      </c>
      <c r="I2" s="24">
        <f t="shared" ref="I2:I55" si="0">(H2-G2)/50</f>
        <v>11</v>
      </c>
      <c r="J2" s="32"/>
      <c r="K2" s="24" t="s">
        <v>53</v>
      </c>
      <c r="L2" s="24" t="s">
        <v>54</v>
      </c>
      <c r="M2" s="24" t="s">
        <v>55</v>
      </c>
      <c r="N2" s="33" t="s">
        <v>56</v>
      </c>
      <c r="O2" s="34">
        <f t="shared" ref="O2:O49" si="1">(E2-D2)*86400</f>
        <v>10.999999428167939</v>
      </c>
      <c r="P2" s="34">
        <f t="shared" ref="P2:P49" si="2">I2-O2</f>
        <v>5.7183206081390381E-7</v>
      </c>
      <c r="Q2" s="28"/>
      <c r="R2" s="28"/>
      <c r="S2" s="28"/>
      <c r="T2" s="28"/>
      <c r="U2" s="28"/>
      <c r="V2" s="28">
        <f t="shared" ref="V2:V3" si="3">(S2-R2)/50</f>
        <v>0</v>
      </c>
    </row>
    <row r="3" spans="1:22">
      <c r="A3" s="110" t="s">
        <v>71</v>
      </c>
      <c r="B3" s="113" t="s">
        <v>57</v>
      </c>
      <c r="C3" s="110">
        <v>1</v>
      </c>
      <c r="D3" s="112">
        <v>44697.6175</v>
      </c>
      <c r="E3" s="112">
        <v>44697.617638888885</v>
      </c>
      <c r="F3" s="111">
        <v>2</v>
      </c>
      <c r="G3" s="119">
        <v>3200</v>
      </c>
      <c r="H3" s="119">
        <v>3800</v>
      </c>
      <c r="I3" s="24">
        <f t="shared" si="0"/>
        <v>12</v>
      </c>
      <c r="J3" s="32" t="s">
        <v>58</v>
      </c>
      <c r="K3" s="96">
        <v>3.0397599999999998</v>
      </c>
      <c r="L3" s="96">
        <v>3.6636299999999999</v>
      </c>
      <c r="M3" s="35">
        <v>1252</v>
      </c>
      <c r="N3" s="114">
        <v>740</v>
      </c>
      <c r="O3" s="34">
        <f t="shared" si="1"/>
        <v>11.999999661929905</v>
      </c>
      <c r="P3" s="34">
        <f t="shared" si="2"/>
        <v>3.380700945854187E-7</v>
      </c>
      <c r="Q3" s="28">
        <v>3234</v>
      </c>
      <c r="R3" s="28">
        <v>3320</v>
      </c>
      <c r="S3" s="28">
        <v>3394</v>
      </c>
      <c r="T3" s="28">
        <v>3610</v>
      </c>
      <c r="U3" s="28">
        <v>3721</v>
      </c>
      <c r="V3" s="28">
        <f t="shared" si="3"/>
        <v>1.48</v>
      </c>
    </row>
    <row r="4" spans="1:22">
      <c r="A4" s="110" t="s">
        <v>71</v>
      </c>
      <c r="B4" s="113" t="s">
        <v>57</v>
      </c>
      <c r="C4" s="110">
        <v>2</v>
      </c>
      <c r="D4" s="112">
        <v>44697.618333333332</v>
      </c>
      <c r="E4" s="112">
        <v>44697.618472222224</v>
      </c>
      <c r="F4" s="111">
        <v>3</v>
      </c>
      <c r="G4" s="119">
        <v>6800</v>
      </c>
      <c r="H4" s="119">
        <v>7400</v>
      </c>
      <c r="I4" s="24">
        <f t="shared" si="0"/>
        <v>12</v>
      </c>
      <c r="J4" s="32" t="s">
        <v>59</v>
      </c>
      <c r="K4" s="96">
        <v>5.3115699999999997</v>
      </c>
      <c r="L4" s="96">
        <v>7.0553100000000004</v>
      </c>
      <c r="M4" s="35">
        <v>1365</v>
      </c>
      <c r="N4" s="114">
        <v>909</v>
      </c>
      <c r="O4" s="34">
        <f t="shared" si="1"/>
        <v>12.000000290572643</v>
      </c>
      <c r="P4" s="34">
        <f t="shared" si="2"/>
        <v>-2.905726432800293E-7</v>
      </c>
      <c r="Q4" s="28">
        <v>6860</v>
      </c>
      <c r="R4" s="28">
        <v>6931</v>
      </c>
      <c r="S4" s="28">
        <v>7005</v>
      </c>
      <c r="T4" s="28">
        <v>7226</v>
      </c>
      <c r="U4" s="28">
        <v>7325</v>
      </c>
    </row>
    <row r="5" spans="1:22">
      <c r="A5" s="110" t="s">
        <v>71</v>
      </c>
      <c r="B5" s="113" t="s">
        <v>57</v>
      </c>
      <c r="C5" s="110">
        <v>3</v>
      </c>
      <c r="D5" s="112">
        <v>44697.61922453704</v>
      </c>
      <c r="E5" s="112">
        <v>44697.619363425925</v>
      </c>
      <c r="F5" s="111">
        <v>4</v>
      </c>
      <c r="G5" s="119">
        <v>10650</v>
      </c>
      <c r="H5" s="119">
        <v>11250</v>
      </c>
      <c r="I5" s="24">
        <f t="shared" si="0"/>
        <v>12</v>
      </c>
      <c r="J5" s="32" t="s">
        <v>60</v>
      </c>
      <c r="K5" s="96">
        <v>7.3914299999999997</v>
      </c>
      <c r="L5" s="96">
        <v>9.2231000000000005</v>
      </c>
      <c r="M5" s="35">
        <v>1471</v>
      </c>
      <c r="N5" s="114">
        <v>1018</v>
      </c>
      <c r="O5" s="34">
        <f t="shared" si="1"/>
        <v>11.999999661929905</v>
      </c>
      <c r="P5" s="34">
        <f t="shared" si="2"/>
        <v>3.380700945854187E-7</v>
      </c>
      <c r="Q5" s="28">
        <v>10656</v>
      </c>
      <c r="R5" s="28">
        <v>10749</v>
      </c>
      <c r="S5" s="28">
        <v>10834</v>
      </c>
      <c r="T5" s="28">
        <v>11042</v>
      </c>
      <c r="U5" s="28">
        <v>11151</v>
      </c>
    </row>
    <row r="6" spans="1:22">
      <c r="A6" s="110" t="s">
        <v>71</v>
      </c>
      <c r="B6" s="113" t="s">
        <v>57</v>
      </c>
      <c r="C6" s="110">
        <v>4</v>
      </c>
      <c r="D6" s="112">
        <v>44697.620127314818</v>
      </c>
      <c r="E6" s="112">
        <v>44697.620266203703</v>
      </c>
      <c r="F6" s="111">
        <v>5</v>
      </c>
      <c r="G6" s="119">
        <v>14550</v>
      </c>
      <c r="H6" s="119">
        <v>15150</v>
      </c>
      <c r="I6" s="24">
        <f t="shared" si="0"/>
        <v>12</v>
      </c>
      <c r="J6" s="39" t="s">
        <v>61</v>
      </c>
      <c r="K6" s="96">
        <v>9.5032800000000002</v>
      </c>
      <c r="L6" s="120">
        <v>10.886900000000001</v>
      </c>
      <c r="M6" s="115">
        <v>1577</v>
      </c>
      <c r="N6" s="116">
        <v>1101</v>
      </c>
      <c r="O6" s="34">
        <f t="shared" si="1"/>
        <v>11.999999661929905</v>
      </c>
      <c r="P6" s="34">
        <f t="shared" si="2"/>
        <v>3.380700945854187E-7</v>
      </c>
      <c r="Q6" s="28">
        <v>14584</v>
      </c>
      <c r="R6" s="28">
        <v>14660</v>
      </c>
      <c r="S6" s="28">
        <v>14741</v>
      </c>
      <c r="T6" s="28">
        <v>14928</v>
      </c>
      <c r="U6" s="28">
        <v>15039</v>
      </c>
    </row>
    <row r="7" spans="1:22">
      <c r="A7" s="110" t="s">
        <v>71</v>
      </c>
      <c r="B7" s="113" t="s">
        <v>57</v>
      </c>
      <c r="C7" s="110">
        <v>5</v>
      </c>
      <c r="D7" s="112">
        <v>44697.620995370373</v>
      </c>
      <c r="E7" s="112">
        <v>44697.621134259258</v>
      </c>
      <c r="F7" s="111">
        <v>6</v>
      </c>
      <c r="G7" s="119">
        <v>18300</v>
      </c>
      <c r="H7" s="119">
        <v>18900</v>
      </c>
      <c r="I7" s="24">
        <f t="shared" si="0"/>
        <v>12</v>
      </c>
      <c r="J7" s="24"/>
      <c r="K7" s="24"/>
      <c r="L7" s="24"/>
      <c r="M7" s="24"/>
      <c r="N7" s="24"/>
      <c r="O7" s="34">
        <f t="shared" si="1"/>
        <v>11.999999661929905</v>
      </c>
      <c r="P7" s="34">
        <f t="shared" si="2"/>
        <v>3.380700945854187E-7</v>
      </c>
      <c r="Q7" s="28">
        <v>18335</v>
      </c>
      <c r="R7" s="28">
        <v>18430</v>
      </c>
      <c r="S7" s="28">
        <v>18507</v>
      </c>
      <c r="T7" s="28">
        <v>18717</v>
      </c>
      <c r="U7" s="28">
        <v>18825</v>
      </c>
    </row>
    <row r="8" spans="1:22">
      <c r="A8" s="110" t="s">
        <v>71</v>
      </c>
      <c r="B8" s="113" t="s">
        <v>69</v>
      </c>
      <c r="C8" s="110">
        <v>1</v>
      </c>
      <c r="D8" s="112">
        <v>44697.624351851853</v>
      </c>
      <c r="E8" s="112">
        <v>44697.624513888892</v>
      </c>
      <c r="F8" s="111">
        <v>7</v>
      </c>
      <c r="G8" s="119">
        <v>32800</v>
      </c>
      <c r="H8" s="119">
        <v>33500</v>
      </c>
      <c r="I8" s="24">
        <f t="shared" si="0"/>
        <v>14</v>
      </c>
      <c r="J8" s="29" t="s">
        <v>63</v>
      </c>
      <c r="K8" s="153" t="s">
        <v>53</v>
      </c>
      <c r="L8" s="154"/>
      <c r="M8" s="153" t="s">
        <v>54</v>
      </c>
      <c r="N8" s="155"/>
      <c r="O8" s="34">
        <f t="shared" si="1"/>
        <v>14.000000129453838</v>
      </c>
      <c r="P8" s="34">
        <f t="shared" si="2"/>
        <v>-1.2945383787155151E-7</v>
      </c>
      <c r="Q8" s="28">
        <v>32839</v>
      </c>
      <c r="R8" s="28">
        <v>32893</v>
      </c>
      <c r="S8" s="28">
        <v>33087</v>
      </c>
      <c r="T8" s="28">
        <v>33293</v>
      </c>
      <c r="U8" s="28">
        <v>33437</v>
      </c>
    </row>
    <row r="9" spans="1:22">
      <c r="A9" s="110" t="s">
        <v>71</v>
      </c>
      <c r="B9" s="113" t="s">
        <v>69</v>
      </c>
      <c r="C9" s="110">
        <v>2</v>
      </c>
      <c r="D9" s="112">
        <v>44697.625937500001</v>
      </c>
      <c r="E9" s="112">
        <v>44697.626099537039</v>
      </c>
      <c r="F9" s="111">
        <v>8</v>
      </c>
      <c r="G9" s="119">
        <v>39650</v>
      </c>
      <c r="H9" s="119">
        <v>40350</v>
      </c>
      <c r="I9" s="24">
        <f t="shared" si="0"/>
        <v>14</v>
      </c>
      <c r="J9" s="32" t="s">
        <v>50</v>
      </c>
      <c r="K9" s="24" t="s">
        <v>15</v>
      </c>
      <c r="L9" s="24" t="s">
        <v>64</v>
      </c>
      <c r="M9" s="24" t="s">
        <v>15</v>
      </c>
      <c r="N9" s="33" t="s">
        <v>64</v>
      </c>
      <c r="O9" s="34">
        <f t="shared" si="1"/>
        <v>14.000000129453838</v>
      </c>
      <c r="P9" s="34">
        <f t="shared" si="2"/>
        <v>-1.2945383787155151E-7</v>
      </c>
      <c r="Q9" s="28">
        <v>39665</v>
      </c>
      <c r="R9" s="28">
        <v>39757</v>
      </c>
      <c r="S9" s="28">
        <v>39924</v>
      </c>
      <c r="T9" s="28">
        <v>40131</v>
      </c>
      <c r="U9" s="28">
        <v>40272</v>
      </c>
    </row>
    <row r="10" spans="1:22">
      <c r="A10" s="110" t="s">
        <v>71</v>
      </c>
      <c r="B10" s="113" t="s">
        <v>69</v>
      </c>
      <c r="C10" s="110">
        <v>3</v>
      </c>
      <c r="D10" s="112">
        <v>44697.627500000002</v>
      </c>
      <c r="E10" s="112">
        <v>44697.627650462964</v>
      </c>
      <c r="F10" s="111">
        <v>9</v>
      </c>
      <c r="G10" s="119">
        <v>46400</v>
      </c>
      <c r="H10" s="119">
        <v>47050</v>
      </c>
      <c r="I10" s="24">
        <f t="shared" si="0"/>
        <v>13</v>
      </c>
      <c r="J10" s="32"/>
      <c r="K10" s="24" t="s">
        <v>65</v>
      </c>
      <c r="L10" s="24" t="s">
        <v>65</v>
      </c>
      <c r="M10" s="24" t="s">
        <v>65</v>
      </c>
      <c r="N10" s="33" t="s">
        <v>65</v>
      </c>
      <c r="O10" s="34">
        <f t="shared" si="1"/>
        <v>12.999999895691872</v>
      </c>
      <c r="P10" s="34">
        <f t="shared" si="2"/>
        <v>1.0430812835693359E-7</v>
      </c>
      <c r="Q10" s="28">
        <v>46408</v>
      </c>
      <c r="R10" s="28">
        <v>46507</v>
      </c>
      <c r="S10" s="28">
        <v>46685</v>
      </c>
      <c r="T10" s="28">
        <v>46873</v>
      </c>
      <c r="U10" s="28">
        <v>46976</v>
      </c>
    </row>
    <row r="11" spans="1:22">
      <c r="A11" s="110" t="s">
        <v>71</v>
      </c>
      <c r="B11" s="113" t="s">
        <v>69</v>
      </c>
      <c r="C11" s="110">
        <v>4</v>
      </c>
      <c r="D11" s="112">
        <v>44697.629340277781</v>
      </c>
      <c r="E11" s="112">
        <v>44697.629490740743</v>
      </c>
      <c r="F11" s="111">
        <v>10</v>
      </c>
      <c r="G11" s="119">
        <v>54350</v>
      </c>
      <c r="H11" s="119">
        <v>55000</v>
      </c>
      <c r="I11" s="24">
        <f t="shared" si="0"/>
        <v>13</v>
      </c>
      <c r="J11" s="32" t="s">
        <v>66</v>
      </c>
      <c r="K11" s="24">
        <f>K4-K3</f>
        <v>2.2718099999999999</v>
      </c>
      <c r="L11" s="24">
        <f>(M4-M3)*0.02</f>
        <v>2.2600000000000002</v>
      </c>
      <c r="M11" s="24">
        <f>L4-L3</f>
        <v>3.3916800000000005</v>
      </c>
      <c r="N11" s="33">
        <f>(N4-N3)*0.02</f>
        <v>3.38</v>
      </c>
      <c r="O11" s="34">
        <f t="shared" si="1"/>
        <v>12.999999895691872</v>
      </c>
      <c r="P11" s="34">
        <f t="shared" si="2"/>
        <v>1.0430812835693359E-7</v>
      </c>
      <c r="Q11" s="28">
        <v>54367</v>
      </c>
      <c r="R11" s="28">
        <v>54432</v>
      </c>
      <c r="S11" s="28">
        <v>54597</v>
      </c>
      <c r="T11" s="28">
        <v>54798</v>
      </c>
      <c r="U11" s="28">
        <v>54915</v>
      </c>
    </row>
    <row r="12" spans="1:22">
      <c r="A12" s="110" t="s">
        <v>71</v>
      </c>
      <c r="B12" s="113" t="s">
        <v>69</v>
      </c>
      <c r="C12" s="110">
        <v>5</v>
      </c>
      <c r="D12" s="112">
        <v>44697.631284722222</v>
      </c>
      <c r="E12" s="112">
        <v>44697.631435185183</v>
      </c>
      <c r="F12" s="111">
        <v>11</v>
      </c>
      <c r="G12" s="119">
        <v>62750</v>
      </c>
      <c r="H12" s="119">
        <v>63400</v>
      </c>
      <c r="I12" s="24">
        <f t="shared" si="0"/>
        <v>13</v>
      </c>
      <c r="J12" s="32" t="s">
        <v>67</v>
      </c>
      <c r="K12" s="24">
        <f>K5-K3</f>
        <v>4.3516700000000004</v>
      </c>
      <c r="L12" s="24">
        <f>(M5-M3)*0.02</f>
        <v>4.38</v>
      </c>
      <c r="M12" s="24">
        <f>L5-L3</f>
        <v>5.559470000000001</v>
      </c>
      <c r="N12" s="33">
        <f>(N5-N3)*0.02</f>
        <v>5.5600000000000005</v>
      </c>
      <c r="O12" s="34">
        <f t="shared" si="1"/>
        <v>12.999999895691872</v>
      </c>
      <c r="P12" s="34">
        <f t="shared" si="2"/>
        <v>1.0430812835693359E-7</v>
      </c>
      <c r="Q12" s="28">
        <v>62757</v>
      </c>
      <c r="R12" s="28">
        <v>62836</v>
      </c>
      <c r="S12" s="28">
        <v>63061</v>
      </c>
      <c r="T12" s="28">
        <v>63245</v>
      </c>
      <c r="U12" s="28">
        <v>63334</v>
      </c>
    </row>
    <row r="13" spans="1:22">
      <c r="A13" s="110" t="s">
        <v>71</v>
      </c>
      <c r="B13" s="113" t="s">
        <v>69</v>
      </c>
      <c r="C13" s="110">
        <v>6</v>
      </c>
      <c r="D13" s="121">
        <v>44697.633437500001</v>
      </c>
      <c r="E13" s="121">
        <v>44697.633576388886</v>
      </c>
      <c r="F13" s="111">
        <v>12</v>
      </c>
      <c r="G13" s="119">
        <v>72050</v>
      </c>
      <c r="H13" s="119">
        <v>72650</v>
      </c>
      <c r="I13" s="24">
        <f t="shared" si="0"/>
        <v>12</v>
      </c>
      <c r="J13" s="39" t="s">
        <v>68</v>
      </c>
      <c r="K13" s="43">
        <f>K6-K3</f>
        <v>6.4635200000000008</v>
      </c>
      <c r="L13" s="43">
        <f>(M6-M3)*0.02</f>
        <v>6.5</v>
      </c>
      <c r="M13" s="43">
        <f>L6-L3</f>
        <v>7.2232700000000012</v>
      </c>
      <c r="N13" s="44">
        <f>(N6-N3)*0.02</f>
        <v>7.22</v>
      </c>
      <c r="O13" s="34">
        <f t="shared" si="1"/>
        <v>11.999999661929905</v>
      </c>
      <c r="P13" s="34">
        <f t="shared" si="2"/>
        <v>3.380700945854187E-7</v>
      </c>
      <c r="Q13" s="28">
        <v>72059</v>
      </c>
      <c r="R13" s="28">
        <v>72123</v>
      </c>
      <c r="S13" s="28">
        <v>72289</v>
      </c>
      <c r="T13" s="28">
        <v>72494</v>
      </c>
      <c r="U13" s="28">
        <v>72574</v>
      </c>
    </row>
    <row r="14" spans="1:22">
      <c r="A14" s="110" t="s">
        <v>71</v>
      </c>
      <c r="B14" s="113" t="s">
        <v>62</v>
      </c>
      <c r="C14" s="110">
        <v>1</v>
      </c>
      <c r="D14" s="112">
        <v>44697.636435185188</v>
      </c>
      <c r="E14" s="112">
        <v>44697.636574074073</v>
      </c>
      <c r="F14" s="111">
        <v>13</v>
      </c>
      <c r="G14" s="119">
        <v>85000</v>
      </c>
      <c r="H14" s="119">
        <v>85600</v>
      </c>
      <c r="I14" s="24">
        <f t="shared" si="0"/>
        <v>12</v>
      </c>
      <c r="J14" s="28"/>
      <c r="K14" s="28"/>
      <c r="L14" s="28"/>
      <c r="M14" s="28"/>
      <c r="N14" s="28"/>
      <c r="O14" s="34">
        <f t="shared" si="1"/>
        <v>11.999999661929905</v>
      </c>
      <c r="P14" s="34">
        <f t="shared" si="2"/>
        <v>3.380700945854187E-7</v>
      </c>
      <c r="Q14" s="28">
        <v>85030</v>
      </c>
      <c r="R14" s="28">
        <v>85148</v>
      </c>
      <c r="S14" s="28">
        <v>85248</v>
      </c>
      <c r="T14" s="28">
        <v>85437</v>
      </c>
      <c r="U14" s="28">
        <v>85516</v>
      </c>
    </row>
    <row r="15" spans="1:22">
      <c r="A15" s="110" t="s">
        <v>71</v>
      </c>
      <c r="B15" s="113" t="s">
        <v>62</v>
      </c>
      <c r="C15" s="110">
        <v>2</v>
      </c>
      <c r="D15" s="112">
        <v>44697.638275462959</v>
      </c>
      <c r="E15" s="112">
        <v>44697.638414351852</v>
      </c>
      <c r="F15" s="111">
        <v>14</v>
      </c>
      <c r="G15" s="119">
        <v>92950</v>
      </c>
      <c r="H15" s="119">
        <v>93550</v>
      </c>
      <c r="I15" s="24">
        <f t="shared" si="0"/>
        <v>12</v>
      </c>
      <c r="J15" s="57" t="s">
        <v>82</v>
      </c>
      <c r="K15" s="58"/>
      <c r="L15" s="58" t="s">
        <v>83</v>
      </c>
      <c r="M15" s="58"/>
      <c r="N15" s="59"/>
      <c r="O15" s="34">
        <f t="shared" si="1"/>
        <v>12.000000290572643</v>
      </c>
      <c r="P15" s="34">
        <f t="shared" si="2"/>
        <v>-2.905726432800293E-7</v>
      </c>
      <c r="Q15" s="28">
        <v>93030</v>
      </c>
      <c r="R15" s="28">
        <v>93101</v>
      </c>
      <c r="S15" s="28">
        <v>93196</v>
      </c>
      <c r="T15" s="28">
        <v>93387</v>
      </c>
      <c r="U15" s="28">
        <v>93481</v>
      </c>
    </row>
    <row r="16" spans="1:22">
      <c r="A16" s="110" t="s">
        <v>71</v>
      </c>
      <c r="B16" s="113" t="s">
        <v>62</v>
      </c>
      <c r="C16" s="110">
        <v>3</v>
      </c>
      <c r="D16" s="112">
        <v>44697.639976851853</v>
      </c>
      <c r="E16" s="112">
        <v>44697.640115740738</v>
      </c>
      <c r="F16" s="111">
        <v>15</v>
      </c>
      <c r="G16" s="119">
        <v>100300</v>
      </c>
      <c r="H16" s="119">
        <v>100900</v>
      </c>
      <c r="I16" s="24">
        <f t="shared" si="0"/>
        <v>12</v>
      </c>
      <c r="J16" s="60"/>
      <c r="K16" s="28" t="s">
        <v>84</v>
      </c>
      <c r="L16" s="28" t="s">
        <v>85</v>
      </c>
      <c r="M16" s="28" t="s">
        <v>86</v>
      </c>
      <c r="N16" s="61" t="s">
        <v>87</v>
      </c>
      <c r="O16" s="34">
        <f t="shared" si="1"/>
        <v>11.999999661929905</v>
      </c>
      <c r="P16" s="34">
        <f t="shared" si="2"/>
        <v>3.380700945854187E-7</v>
      </c>
      <c r="Q16" s="28">
        <v>100352</v>
      </c>
      <c r="R16" s="28">
        <v>100435</v>
      </c>
      <c r="S16" s="28">
        <v>100511</v>
      </c>
      <c r="T16" s="28">
        <v>100705</v>
      </c>
      <c r="U16" s="28">
        <v>100783</v>
      </c>
    </row>
    <row r="17" spans="1:21">
      <c r="A17" s="110" t="s">
        <v>71</v>
      </c>
      <c r="B17" s="113" t="s">
        <v>62</v>
      </c>
      <c r="C17" s="110">
        <v>4</v>
      </c>
      <c r="D17" s="112">
        <v>44697.641793981478</v>
      </c>
      <c r="E17" s="112">
        <v>44697.641932870371</v>
      </c>
      <c r="F17" s="111">
        <v>16</v>
      </c>
      <c r="G17" s="119">
        <v>108150</v>
      </c>
      <c r="H17" s="119">
        <v>108750</v>
      </c>
      <c r="I17" s="24">
        <f t="shared" si="0"/>
        <v>12</v>
      </c>
      <c r="J17" s="60" t="s">
        <v>88</v>
      </c>
      <c r="K17" s="28">
        <v>2</v>
      </c>
      <c r="L17" s="28">
        <v>6</v>
      </c>
      <c r="M17" s="28">
        <v>26</v>
      </c>
      <c r="N17" s="61">
        <v>30</v>
      </c>
      <c r="O17" s="34">
        <f t="shared" si="1"/>
        <v>12.000000290572643</v>
      </c>
      <c r="P17" s="34">
        <f t="shared" si="2"/>
        <v>-2.905726432800293E-7</v>
      </c>
      <c r="Q17" s="28">
        <v>108202</v>
      </c>
      <c r="R17" s="28">
        <v>108302</v>
      </c>
      <c r="S17" s="28">
        <v>108408</v>
      </c>
      <c r="T17" s="28">
        <v>108581</v>
      </c>
      <c r="U17" s="28">
        <v>108662</v>
      </c>
    </row>
    <row r="18" spans="1:21">
      <c r="A18" s="110" t="s">
        <v>71</v>
      </c>
      <c r="B18" s="113" t="s">
        <v>62</v>
      </c>
      <c r="C18" s="110">
        <v>5</v>
      </c>
      <c r="D18" s="112">
        <v>44697.64371527778</v>
      </c>
      <c r="E18" s="112">
        <v>44697.643842592595</v>
      </c>
      <c r="F18" s="111">
        <v>17</v>
      </c>
      <c r="G18" s="119">
        <v>116450</v>
      </c>
      <c r="H18" s="119">
        <v>117000</v>
      </c>
      <c r="I18" s="24">
        <f t="shared" si="0"/>
        <v>11</v>
      </c>
      <c r="J18" s="60" t="s">
        <v>89</v>
      </c>
      <c r="K18" s="28">
        <v>7</v>
      </c>
      <c r="L18" s="28">
        <v>12</v>
      </c>
      <c r="M18" s="28">
        <v>31</v>
      </c>
      <c r="N18" s="61">
        <v>36</v>
      </c>
      <c r="O18" s="34">
        <f t="shared" si="1"/>
        <v>11.000000056810677</v>
      </c>
      <c r="P18" s="34">
        <f t="shared" si="2"/>
        <v>-5.6810677051544189E-8</v>
      </c>
      <c r="Q18" s="28">
        <v>116452</v>
      </c>
      <c r="R18" s="28">
        <v>116562</v>
      </c>
      <c r="S18" s="28">
        <v>116650</v>
      </c>
      <c r="T18" s="28">
        <v>116852</v>
      </c>
      <c r="U18" s="28">
        <v>116939</v>
      </c>
    </row>
    <row r="19" spans="1:21">
      <c r="A19" s="110" t="s">
        <v>71</v>
      </c>
      <c r="B19" s="113" t="s">
        <v>62</v>
      </c>
      <c r="C19" s="110">
        <v>6</v>
      </c>
      <c r="D19" s="112">
        <v>44697.64534722222</v>
      </c>
      <c r="E19" s="112">
        <v>44697.645486111112</v>
      </c>
      <c r="F19" s="111">
        <v>18</v>
      </c>
      <c r="G19" s="119">
        <v>123500</v>
      </c>
      <c r="H19" s="119">
        <v>124100</v>
      </c>
      <c r="I19" s="24">
        <f t="shared" si="0"/>
        <v>12</v>
      </c>
      <c r="J19" s="60" t="s">
        <v>90</v>
      </c>
      <c r="K19" s="28">
        <v>13</v>
      </c>
      <c r="L19" s="28">
        <v>18</v>
      </c>
      <c r="M19" s="28">
        <v>37</v>
      </c>
      <c r="N19" s="61">
        <v>42</v>
      </c>
      <c r="O19" s="34">
        <f t="shared" si="1"/>
        <v>12.000000290572643</v>
      </c>
      <c r="P19" s="34">
        <f t="shared" si="2"/>
        <v>-2.905726432800293E-7</v>
      </c>
      <c r="Q19" s="28">
        <v>123524</v>
      </c>
      <c r="R19" s="28">
        <v>123605</v>
      </c>
      <c r="S19" s="28">
        <v>123740</v>
      </c>
      <c r="T19" s="28">
        <v>123920</v>
      </c>
      <c r="U19" s="28">
        <v>124049</v>
      </c>
    </row>
    <row r="20" spans="1:21">
      <c r="A20" s="110" t="s">
        <v>71</v>
      </c>
      <c r="B20" s="113" t="s">
        <v>70</v>
      </c>
      <c r="C20" s="110">
        <v>1</v>
      </c>
      <c r="D20" s="112">
        <v>44697.648946759262</v>
      </c>
      <c r="E20" s="112">
        <v>44697.649259259262</v>
      </c>
      <c r="F20" s="111">
        <v>19</v>
      </c>
      <c r="G20" s="119">
        <v>139050</v>
      </c>
      <c r="H20" s="119">
        <v>140400</v>
      </c>
      <c r="I20" s="24">
        <f t="shared" si="0"/>
        <v>27</v>
      </c>
      <c r="J20" s="62" t="s">
        <v>91</v>
      </c>
      <c r="K20" s="63">
        <v>19</v>
      </c>
      <c r="L20" s="63">
        <v>24</v>
      </c>
      <c r="M20" s="63">
        <v>43</v>
      </c>
      <c r="N20" s="64">
        <v>48</v>
      </c>
      <c r="O20" s="34">
        <f t="shared" si="1"/>
        <v>27.00000002514571</v>
      </c>
      <c r="P20" s="34">
        <f t="shared" si="2"/>
        <v>-2.514570951461792E-8</v>
      </c>
      <c r="Q20" s="28">
        <v>139085</v>
      </c>
      <c r="R20" s="28">
        <v>139170</v>
      </c>
      <c r="S20" s="28">
        <v>139852</v>
      </c>
      <c r="T20" s="28">
        <v>140300</v>
      </c>
      <c r="U20" s="28">
        <v>140343</v>
      </c>
    </row>
    <row r="21" spans="1:21">
      <c r="A21" s="110" t="s">
        <v>71</v>
      </c>
      <c r="B21" s="113" t="s">
        <v>70</v>
      </c>
      <c r="C21" s="110">
        <v>2</v>
      </c>
      <c r="D21" s="112">
        <v>44697.651064814818</v>
      </c>
      <c r="E21" s="112">
        <v>44697.651319444441</v>
      </c>
      <c r="F21" s="111">
        <v>20</v>
      </c>
      <c r="G21" s="119">
        <v>148200</v>
      </c>
      <c r="H21" s="119">
        <v>149300</v>
      </c>
      <c r="I21" s="24">
        <f t="shared" si="0"/>
        <v>22</v>
      </c>
      <c r="J21" s="28"/>
      <c r="K21" s="28"/>
      <c r="L21" s="28"/>
      <c r="M21" s="28"/>
      <c r="N21" s="28"/>
      <c r="O21" s="34">
        <f t="shared" si="1"/>
        <v>21.999999484978616</v>
      </c>
      <c r="P21" s="34">
        <f t="shared" si="2"/>
        <v>5.1502138376235962E-7</v>
      </c>
      <c r="Q21" s="28">
        <v>148227</v>
      </c>
      <c r="R21" s="28">
        <v>148288</v>
      </c>
      <c r="S21" s="28">
        <v>148686</v>
      </c>
      <c r="T21" s="28">
        <v>149216</v>
      </c>
      <c r="U21" s="28">
        <v>149289</v>
      </c>
    </row>
    <row r="22" spans="1:21">
      <c r="A22" s="110" t="s">
        <v>71</v>
      </c>
      <c r="B22" s="113" t="s">
        <v>70</v>
      </c>
      <c r="C22" s="110">
        <v>3</v>
      </c>
      <c r="D22" s="112">
        <v>44697.655497685184</v>
      </c>
      <c r="E22" s="112">
        <v>44697.655821759261</v>
      </c>
      <c r="F22" s="111">
        <v>21</v>
      </c>
      <c r="G22" s="119">
        <v>167350</v>
      </c>
      <c r="H22" s="119">
        <v>168750</v>
      </c>
      <c r="I22" s="24">
        <f t="shared" si="0"/>
        <v>28</v>
      </c>
      <c r="J22" s="160" t="s">
        <v>92</v>
      </c>
      <c r="K22" s="154"/>
      <c r="L22" s="154"/>
      <c r="M22" s="58"/>
      <c r="N22" s="59">
        <f>'Experiment Design'!$D$14</f>
        <v>833.8</v>
      </c>
      <c r="O22" s="34">
        <f t="shared" si="1"/>
        <v>28.000000258907676</v>
      </c>
      <c r="P22" s="34">
        <f t="shared" si="2"/>
        <v>-2.5890767574310303E-7</v>
      </c>
      <c r="Q22" s="28">
        <v>167369</v>
      </c>
      <c r="R22" s="28">
        <v>167479</v>
      </c>
      <c r="S22" s="28">
        <v>168378</v>
      </c>
      <c r="T22" s="28">
        <v>168735</v>
      </c>
      <c r="U22" s="28">
        <v>168746</v>
      </c>
    </row>
    <row r="23" spans="1:21">
      <c r="A23" s="110" t="s">
        <v>71</v>
      </c>
      <c r="B23" s="113" t="s">
        <v>70</v>
      </c>
      <c r="C23" s="110">
        <v>4</v>
      </c>
      <c r="D23" s="112">
        <v>44697.657731481479</v>
      </c>
      <c r="E23" s="112">
        <v>44697.657962962963</v>
      </c>
      <c r="F23" s="111">
        <v>22</v>
      </c>
      <c r="G23" s="119">
        <v>177000</v>
      </c>
      <c r="H23" s="119">
        <v>178000</v>
      </c>
      <c r="I23" s="24">
        <f t="shared" si="0"/>
        <v>20</v>
      </c>
      <c r="J23" s="159" t="s">
        <v>93</v>
      </c>
      <c r="K23" s="152"/>
      <c r="L23" s="152"/>
      <c r="M23" s="28"/>
      <c r="N23" s="61">
        <f>N22+N25</f>
        <v>875.3</v>
      </c>
      <c r="O23" s="34">
        <f t="shared" si="1"/>
        <v>20.00000027474016</v>
      </c>
      <c r="P23" s="34">
        <f t="shared" si="2"/>
        <v>-2.7474015951156616E-7</v>
      </c>
      <c r="Q23" s="28">
        <v>177046</v>
      </c>
      <c r="R23" s="28">
        <v>177115</v>
      </c>
      <c r="S23" s="28">
        <v>177660</v>
      </c>
      <c r="T23" s="28">
        <v>177954</v>
      </c>
      <c r="U23" s="28">
        <v>177994</v>
      </c>
    </row>
    <row r="24" spans="1:21">
      <c r="A24" s="110" t="s">
        <v>71</v>
      </c>
      <c r="B24" s="113" t="s">
        <v>70</v>
      </c>
      <c r="C24" s="110">
        <v>5</v>
      </c>
      <c r="D24" s="112">
        <v>44697.660879629628</v>
      </c>
      <c r="E24" s="112">
        <v>44697.661064814813</v>
      </c>
      <c r="F24" s="111">
        <v>23</v>
      </c>
      <c r="G24" s="119">
        <v>190600</v>
      </c>
      <c r="H24" s="119">
        <v>191400</v>
      </c>
      <c r="I24" s="24">
        <f t="shared" si="0"/>
        <v>16</v>
      </c>
      <c r="J24" s="159" t="s">
        <v>94</v>
      </c>
      <c r="K24" s="152"/>
      <c r="L24" s="152"/>
      <c r="M24" s="28"/>
      <c r="N24" s="61">
        <v>58</v>
      </c>
      <c r="O24" s="34">
        <f t="shared" si="1"/>
        <v>15.999999968335032</v>
      </c>
      <c r="P24" s="34">
        <f t="shared" si="2"/>
        <v>3.166496753692627E-8</v>
      </c>
      <c r="Q24" s="28">
        <v>190666</v>
      </c>
      <c r="R24" s="28">
        <v>190710</v>
      </c>
      <c r="S24" s="28">
        <v>190975</v>
      </c>
      <c r="T24" s="28">
        <v>191337</v>
      </c>
      <c r="U24" s="28">
        <v>191388</v>
      </c>
    </row>
    <row r="25" spans="1:21">
      <c r="A25" s="110" t="s">
        <v>71</v>
      </c>
      <c r="B25" s="113" t="s">
        <v>70</v>
      </c>
      <c r="C25" s="110">
        <v>6</v>
      </c>
      <c r="D25" s="112">
        <v>44697.663101851853</v>
      </c>
      <c r="E25" s="112">
        <v>44697.663437499999</v>
      </c>
      <c r="F25" s="111">
        <v>24</v>
      </c>
      <c r="G25" s="119">
        <v>200200</v>
      </c>
      <c r="H25" s="119">
        <v>201650</v>
      </c>
      <c r="I25" s="24">
        <f t="shared" si="0"/>
        <v>29</v>
      </c>
      <c r="J25" s="157" t="s">
        <v>96</v>
      </c>
      <c r="K25" s="158"/>
      <c r="L25" s="158"/>
      <c r="M25" s="63" t="s">
        <v>117</v>
      </c>
      <c r="N25" s="64">
        <v>41.5</v>
      </c>
      <c r="O25" s="34">
        <f t="shared" si="1"/>
        <v>28.999999864026904</v>
      </c>
      <c r="P25" s="34">
        <f t="shared" si="2"/>
        <v>1.3597309589385986E-7</v>
      </c>
      <c r="Q25" s="28">
        <v>200221</v>
      </c>
      <c r="R25" s="28">
        <v>200277</v>
      </c>
      <c r="S25" s="28">
        <v>201217</v>
      </c>
      <c r="T25" s="28">
        <v>201593</v>
      </c>
      <c r="U25" s="28">
        <v>201646</v>
      </c>
    </row>
    <row r="26" spans="1:21">
      <c r="A26" s="110" t="s">
        <v>51</v>
      </c>
      <c r="B26" s="110" t="s">
        <v>52</v>
      </c>
      <c r="C26" s="110">
        <v>1</v>
      </c>
      <c r="D26" s="112">
        <v>44697.706759259258</v>
      </c>
      <c r="E26" s="112">
        <v>44697.70689814815</v>
      </c>
      <c r="F26" s="111">
        <v>25</v>
      </c>
      <c r="G26" s="31">
        <v>557</v>
      </c>
      <c r="H26" s="31">
        <v>1157</v>
      </c>
      <c r="I26" s="24">
        <f t="shared" si="0"/>
        <v>12</v>
      </c>
      <c r="J26" s="60"/>
      <c r="K26" s="28"/>
      <c r="L26" s="28"/>
      <c r="M26" s="65"/>
      <c r="N26" s="61"/>
      <c r="O26" s="34">
        <f t="shared" si="1"/>
        <v>12.000000290572643</v>
      </c>
      <c r="P26" s="34">
        <f t="shared" si="2"/>
        <v>-2.905726432800293E-7</v>
      </c>
    </row>
    <row r="27" spans="1:21">
      <c r="A27" s="110" t="s">
        <v>51</v>
      </c>
      <c r="B27" s="113" t="s">
        <v>57</v>
      </c>
      <c r="C27" s="110">
        <v>1</v>
      </c>
      <c r="D27" s="112">
        <v>44697.707175925927</v>
      </c>
      <c r="E27" s="112">
        <v>44697.707303240742</v>
      </c>
      <c r="F27" s="111">
        <v>26</v>
      </c>
      <c r="G27" s="119">
        <v>2357</v>
      </c>
      <c r="H27" s="119">
        <v>2907</v>
      </c>
      <c r="I27" s="24">
        <f t="shared" si="0"/>
        <v>11</v>
      </c>
      <c r="J27" s="60" t="s">
        <v>97</v>
      </c>
      <c r="K27" s="28"/>
      <c r="L27" s="28"/>
      <c r="M27" s="24" t="s">
        <v>98</v>
      </c>
      <c r="N27" s="33" t="s">
        <v>99</v>
      </c>
      <c r="O27" s="34">
        <f t="shared" si="1"/>
        <v>11.000000056810677</v>
      </c>
      <c r="P27" s="34">
        <f t="shared" si="2"/>
        <v>-5.6810677051544189E-8</v>
      </c>
      <c r="Q27" s="28">
        <v>2437</v>
      </c>
      <c r="R27" s="28">
        <v>2495</v>
      </c>
      <c r="S27" s="28">
        <v>2561</v>
      </c>
      <c r="T27" s="28">
        <v>2723</v>
      </c>
      <c r="U27" s="28">
        <v>2813</v>
      </c>
    </row>
    <row r="28" spans="1:21">
      <c r="A28" s="110" t="s">
        <v>51</v>
      </c>
      <c r="B28" s="113" t="s">
        <v>57</v>
      </c>
      <c r="C28" s="110">
        <v>2</v>
      </c>
      <c r="D28" s="112">
        <v>44697.707905092589</v>
      </c>
      <c r="E28" s="112">
        <v>44697.708043981482</v>
      </c>
      <c r="F28" s="111">
        <v>27</v>
      </c>
      <c r="G28" s="119">
        <v>5507</v>
      </c>
      <c r="H28" s="119">
        <v>6107</v>
      </c>
      <c r="I28" s="24">
        <f t="shared" si="0"/>
        <v>12</v>
      </c>
      <c r="J28" s="60" t="s">
        <v>100</v>
      </c>
      <c r="K28" s="28"/>
      <c r="L28" s="28"/>
      <c r="M28" s="83">
        <v>0.5</v>
      </c>
      <c r="N28" s="66">
        <f>M28*N22/100</f>
        <v>4.1689999999999996</v>
      </c>
      <c r="O28" s="34">
        <f t="shared" si="1"/>
        <v>12.000000290572643</v>
      </c>
      <c r="P28" s="34">
        <f t="shared" si="2"/>
        <v>-2.905726432800293E-7</v>
      </c>
      <c r="Q28" s="28">
        <v>5561</v>
      </c>
      <c r="R28" s="28">
        <v>5634</v>
      </c>
      <c r="S28" s="28">
        <v>5714</v>
      </c>
      <c r="T28" s="28">
        <v>5903</v>
      </c>
      <c r="U28" s="28">
        <v>6013</v>
      </c>
    </row>
    <row r="29" spans="1:21">
      <c r="A29" s="110" t="s">
        <v>51</v>
      </c>
      <c r="B29" s="113" t="s">
        <v>57</v>
      </c>
      <c r="C29" s="110">
        <v>3</v>
      </c>
      <c r="D29" s="112">
        <v>44697.708587962959</v>
      </c>
      <c r="E29" s="112">
        <v>44697.708715277775</v>
      </c>
      <c r="F29" s="111">
        <v>28</v>
      </c>
      <c r="G29" s="119">
        <v>8457</v>
      </c>
      <c r="H29" s="119">
        <v>9007</v>
      </c>
      <c r="I29" s="24">
        <f t="shared" si="0"/>
        <v>11</v>
      </c>
      <c r="J29" s="60" t="s">
        <v>101</v>
      </c>
      <c r="K29" s="28"/>
      <c r="L29" s="28"/>
      <c r="M29" s="83">
        <v>1.57</v>
      </c>
      <c r="N29" s="66">
        <f>M29*N22/100</f>
        <v>13.09066</v>
      </c>
      <c r="O29" s="34">
        <f t="shared" si="1"/>
        <v>11.000000056810677</v>
      </c>
      <c r="P29" s="34">
        <f t="shared" si="2"/>
        <v>-5.6810677051544189E-8</v>
      </c>
      <c r="Q29" s="28">
        <v>8495</v>
      </c>
      <c r="R29" s="28">
        <v>8551</v>
      </c>
      <c r="S29" s="28">
        <v>8623</v>
      </c>
      <c r="T29" s="28">
        <v>8813</v>
      </c>
      <c r="U29" s="28">
        <v>8903</v>
      </c>
    </row>
    <row r="30" spans="1:21">
      <c r="A30" s="110" t="s">
        <v>51</v>
      </c>
      <c r="B30" s="113" t="s">
        <v>57</v>
      </c>
      <c r="C30" s="110">
        <v>4</v>
      </c>
      <c r="D30" s="112">
        <v>44697.709386574075</v>
      </c>
      <c r="E30" s="112">
        <v>44697.709513888891</v>
      </c>
      <c r="F30" s="111">
        <v>29</v>
      </c>
      <c r="G30" s="119">
        <v>11907</v>
      </c>
      <c r="H30" s="119">
        <v>12457</v>
      </c>
      <c r="I30" s="24">
        <f t="shared" si="0"/>
        <v>11</v>
      </c>
      <c r="J30" s="60" t="s">
        <v>102</v>
      </c>
      <c r="K30" s="28"/>
      <c r="L30" s="28"/>
      <c r="M30" s="83">
        <v>2.9</v>
      </c>
      <c r="N30" s="66">
        <f>M30*N22/100</f>
        <v>24.180199999999999</v>
      </c>
      <c r="O30" s="34">
        <f t="shared" si="1"/>
        <v>11.000000056810677</v>
      </c>
      <c r="P30" s="34">
        <f t="shared" si="2"/>
        <v>-5.6810677051544189E-8</v>
      </c>
      <c r="Q30" s="28">
        <v>11970</v>
      </c>
      <c r="R30" s="28">
        <v>12022</v>
      </c>
      <c r="S30" s="28">
        <v>12090</v>
      </c>
      <c r="T30" s="28">
        <v>12288</v>
      </c>
      <c r="U30" s="28">
        <v>12396</v>
      </c>
    </row>
    <row r="31" spans="1:21">
      <c r="A31" s="110" t="s">
        <v>51</v>
      </c>
      <c r="B31" s="113" t="s">
        <v>57</v>
      </c>
      <c r="C31" s="110">
        <v>5</v>
      </c>
      <c r="D31" s="112">
        <v>44697.710115740738</v>
      </c>
      <c r="E31" s="112">
        <v>44697.71025462963</v>
      </c>
      <c r="F31" s="111">
        <v>30</v>
      </c>
      <c r="G31" s="119">
        <v>15057</v>
      </c>
      <c r="H31" s="119">
        <v>15657</v>
      </c>
      <c r="I31" s="24">
        <f t="shared" si="0"/>
        <v>12</v>
      </c>
      <c r="J31" s="60" t="s">
        <v>103</v>
      </c>
      <c r="K31" s="28"/>
      <c r="L31" s="28"/>
      <c r="M31" s="83">
        <v>1.33</v>
      </c>
      <c r="N31" s="66">
        <f>M31*N22/100</f>
        <v>11.08954</v>
      </c>
      <c r="O31" s="34">
        <f t="shared" si="1"/>
        <v>12.000000290572643</v>
      </c>
      <c r="P31" s="34">
        <f t="shared" si="2"/>
        <v>-2.905726432800293E-7</v>
      </c>
      <c r="Q31" s="28">
        <v>15130</v>
      </c>
      <c r="R31" s="28">
        <v>15188</v>
      </c>
      <c r="S31" s="28">
        <v>15267</v>
      </c>
      <c r="T31" s="28">
        <v>15447</v>
      </c>
      <c r="U31" s="28">
        <v>15534</v>
      </c>
    </row>
    <row r="32" spans="1:21">
      <c r="A32" s="110" t="s">
        <v>51</v>
      </c>
      <c r="B32" s="113" t="s">
        <v>69</v>
      </c>
      <c r="C32" s="110">
        <v>1</v>
      </c>
      <c r="D32" s="112">
        <v>44697.711886574078</v>
      </c>
      <c r="E32" s="112">
        <v>44697.712025462963</v>
      </c>
      <c r="F32" s="111">
        <v>31</v>
      </c>
      <c r="G32" s="119">
        <v>22707</v>
      </c>
      <c r="H32" s="119">
        <v>23307</v>
      </c>
      <c r="I32" s="24">
        <f t="shared" si="0"/>
        <v>12</v>
      </c>
      <c r="J32" s="60" t="s">
        <v>104</v>
      </c>
      <c r="K32" s="28"/>
      <c r="L32" s="28"/>
      <c r="M32" s="83">
        <v>5.35</v>
      </c>
      <c r="N32" s="66">
        <f>M32*N22/100</f>
        <v>44.608299999999993</v>
      </c>
      <c r="O32" s="34">
        <f t="shared" si="1"/>
        <v>11.999999661929905</v>
      </c>
      <c r="P32" s="34">
        <f t="shared" si="2"/>
        <v>3.380700945854187E-7</v>
      </c>
      <c r="Q32" s="28">
        <v>22719</v>
      </c>
      <c r="R32" s="28">
        <v>22805</v>
      </c>
      <c r="S32" s="28">
        <v>23002</v>
      </c>
      <c r="T32" s="28">
        <v>23193</v>
      </c>
      <c r="U32" s="28">
        <v>23257</v>
      </c>
    </row>
    <row r="33" spans="1:21">
      <c r="A33" s="110" t="s">
        <v>51</v>
      </c>
      <c r="B33" s="113" t="s">
        <v>69</v>
      </c>
      <c r="C33" s="110">
        <v>2</v>
      </c>
      <c r="D33" s="112">
        <v>44697.713564814818</v>
      </c>
      <c r="E33" s="112">
        <v>44697.713692129626</v>
      </c>
      <c r="F33" s="111">
        <v>32</v>
      </c>
      <c r="G33" s="119">
        <v>29957</v>
      </c>
      <c r="H33" s="119">
        <v>30507</v>
      </c>
      <c r="I33" s="24">
        <f t="shared" si="0"/>
        <v>11</v>
      </c>
      <c r="J33" s="60" t="s">
        <v>105</v>
      </c>
      <c r="K33" s="28"/>
      <c r="L33" s="28"/>
      <c r="M33" s="83">
        <v>11.75</v>
      </c>
      <c r="N33" s="66">
        <f>M33*N22/100</f>
        <v>97.971499999999992</v>
      </c>
      <c r="O33" s="34">
        <f t="shared" si="1"/>
        <v>10.999999428167939</v>
      </c>
      <c r="P33" s="34">
        <f t="shared" si="2"/>
        <v>5.7183206081390381E-7</v>
      </c>
      <c r="Q33" s="28">
        <v>29975</v>
      </c>
      <c r="R33" s="28">
        <v>30085</v>
      </c>
      <c r="S33" s="28">
        <v>30231</v>
      </c>
      <c r="T33" s="28">
        <v>30414</v>
      </c>
      <c r="U33" s="28">
        <v>30485</v>
      </c>
    </row>
    <row r="34" spans="1:21">
      <c r="A34" s="110" t="s">
        <v>51</v>
      </c>
      <c r="B34" s="113" t="s">
        <v>69</v>
      </c>
      <c r="C34" s="110">
        <v>3</v>
      </c>
      <c r="D34" s="112">
        <v>44697.715821759259</v>
      </c>
      <c r="E34" s="112">
        <v>44697.71597222222</v>
      </c>
      <c r="F34" s="111">
        <v>33</v>
      </c>
      <c r="G34" s="119">
        <v>39707</v>
      </c>
      <c r="H34" s="119">
        <v>40357</v>
      </c>
      <c r="I34" s="24">
        <f t="shared" si="0"/>
        <v>13</v>
      </c>
      <c r="J34" s="60" t="s">
        <v>106</v>
      </c>
      <c r="K34" s="28"/>
      <c r="L34" s="28"/>
      <c r="M34" s="83">
        <v>53.2</v>
      </c>
      <c r="N34" s="66">
        <f>M34*N22/100</f>
        <v>443.58160000000004</v>
      </c>
      <c r="O34" s="34">
        <f t="shared" si="1"/>
        <v>12.999999895691872</v>
      </c>
      <c r="P34" s="34">
        <f t="shared" si="2"/>
        <v>1.0430812835693359E-7</v>
      </c>
      <c r="Q34" s="28">
        <v>39716</v>
      </c>
      <c r="R34" s="28">
        <v>39823</v>
      </c>
      <c r="S34" s="28">
        <v>40049</v>
      </c>
      <c r="T34" s="28">
        <v>40243</v>
      </c>
      <c r="U34" s="28">
        <v>40316</v>
      </c>
    </row>
    <row r="35" spans="1:21">
      <c r="A35" s="110" t="s">
        <v>51</v>
      </c>
      <c r="B35" s="113" t="s">
        <v>69</v>
      </c>
      <c r="C35" s="110">
        <v>4</v>
      </c>
      <c r="D35" s="112">
        <v>44697.718449074076</v>
      </c>
      <c r="E35" s="112">
        <v>44697.718587962961</v>
      </c>
      <c r="F35" s="111">
        <v>34</v>
      </c>
      <c r="G35" s="119">
        <v>51057</v>
      </c>
      <c r="H35" s="119">
        <v>51657</v>
      </c>
      <c r="I35" s="24">
        <f t="shared" si="0"/>
        <v>12</v>
      </c>
      <c r="J35" s="67"/>
      <c r="K35" s="65"/>
      <c r="L35" s="28" t="s">
        <v>107</v>
      </c>
      <c r="M35" s="83">
        <f t="shared" ref="M35:N35" si="4">SUM(M28*2+M29*2+M30*2+M31*2+M32*2+M33*2+M34)</f>
        <v>100</v>
      </c>
      <c r="N35" s="66">
        <f t="shared" si="4"/>
        <v>833.8</v>
      </c>
      <c r="O35" s="34">
        <f t="shared" si="1"/>
        <v>11.999999661929905</v>
      </c>
      <c r="P35" s="34">
        <f t="shared" si="2"/>
        <v>3.380700945854187E-7</v>
      </c>
      <c r="Q35" s="28">
        <v>51067</v>
      </c>
      <c r="R35" s="28">
        <v>51133</v>
      </c>
      <c r="S35" s="28">
        <v>51286</v>
      </c>
      <c r="T35" s="28">
        <v>51476</v>
      </c>
      <c r="U35" s="28">
        <v>51582</v>
      </c>
    </row>
    <row r="36" spans="1:21">
      <c r="A36" s="110" t="s">
        <v>51</v>
      </c>
      <c r="B36" s="113" t="s">
        <v>69</v>
      </c>
      <c r="C36" s="110">
        <v>5</v>
      </c>
      <c r="D36" s="112">
        <v>44697.72142361111</v>
      </c>
      <c r="E36" s="112">
        <v>44697.721562500003</v>
      </c>
      <c r="F36" s="111">
        <v>35</v>
      </c>
      <c r="G36" s="119">
        <v>63907</v>
      </c>
      <c r="H36" s="119">
        <v>64507</v>
      </c>
      <c r="I36" s="24">
        <f t="shared" si="0"/>
        <v>12</v>
      </c>
      <c r="J36" s="60"/>
      <c r="K36" s="28" t="s">
        <v>108</v>
      </c>
      <c r="L36" s="28"/>
      <c r="M36" s="83">
        <v>8.1999999999999993</v>
      </c>
      <c r="N36" s="66">
        <f>M36*N22/100</f>
        <v>68.371599999999987</v>
      </c>
      <c r="O36" s="34">
        <f t="shared" si="1"/>
        <v>12.000000290572643</v>
      </c>
      <c r="P36" s="34">
        <f t="shared" si="2"/>
        <v>-2.905726432800293E-7</v>
      </c>
      <c r="Q36" s="28">
        <v>63974</v>
      </c>
      <c r="R36" s="28">
        <v>64004</v>
      </c>
      <c r="S36" s="28">
        <v>64180</v>
      </c>
      <c r="T36" s="28">
        <v>64388</v>
      </c>
      <c r="U36" s="28">
        <v>64463</v>
      </c>
    </row>
    <row r="37" spans="1:21">
      <c r="A37" s="110" t="s">
        <v>51</v>
      </c>
      <c r="B37" s="113" t="s">
        <v>69</v>
      </c>
      <c r="C37" s="110">
        <v>6</v>
      </c>
      <c r="D37" s="112">
        <v>44697.724293981482</v>
      </c>
      <c r="E37" s="112">
        <v>44697.724444444444</v>
      </c>
      <c r="F37" s="111">
        <v>36</v>
      </c>
      <c r="G37" s="119">
        <v>76307</v>
      </c>
      <c r="H37" s="119">
        <v>76957</v>
      </c>
      <c r="I37" s="24">
        <f t="shared" si="0"/>
        <v>13</v>
      </c>
      <c r="J37" s="60"/>
      <c r="K37" s="28" t="s">
        <v>109</v>
      </c>
      <c r="L37" s="28"/>
      <c r="M37" s="83">
        <v>17.02</v>
      </c>
      <c r="N37" s="66">
        <f>M37*N22/100</f>
        <v>141.91275999999999</v>
      </c>
      <c r="O37" s="34">
        <f t="shared" si="1"/>
        <v>12.999999895691872</v>
      </c>
      <c r="P37" s="34">
        <f t="shared" si="2"/>
        <v>1.0430812835693359E-7</v>
      </c>
      <c r="Q37" s="28">
        <v>76328</v>
      </c>
      <c r="R37" s="28">
        <v>76411</v>
      </c>
      <c r="S37" s="28">
        <v>76625</v>
      </c>
      <c r="T37" s="28">
        <v>76817</v>
      </c>
      <c r="U37" s="28">
        <v>76908</v>
      </c>
    </row>
    <row r="38" spans="1:21">
      <c r="A38" s="110" t="s">
        <v>51</v>
      </c>
      <c r="B38" s="113" t="s">
        <v>62</v>
      </c>
      <c r="C38" s="110">
        <v>1</v>
      </c>
      <c r="D38" s="112">
        <v>44697.726203703707</v>
      </c>
      <c r="E38" s="112">
        <v>44697.726365740738</v>
      </c>
      <c r="F38" s="111">
        <v>37</v>
      </c>
      <c r="G38" s="119">
        <v>84557</v>
      </c>
      <c r="H38" s="119">
        <v>85257</v>
      </c>
      <c r="I38" s="24">
        <f t="shared" si="0"/>
        <v>14</v>
      </c>
      <c r="J38" s="60"/>
      <c r="K38" s="28" t="s">
        <v>110</v>
      </c>
      <c r="L38" s="28"/>
      <c r="M38" s="83">
        <v>12.13</v>
      </c>
      <c r="N38" s="66">
        <f>M38*N22/100</f>
        <v>101.13994000000001</v>
      </c>
      <c r="O38" s="34">
        <f t="shared" si="1"/>
        <v>13.9999995008111</v>
      </c>
      <c r="P38" s="34">
        <f t="shared" si="2"/>
        <v>4.9918889999389648E-7</v>
      </c>
      <c r="Q38" s="28">
        <v>84568</v>
      </c>
      <c r="R38" s="28">
        <v>84700</v>
      </c>
      <c r="S38" s="28">
        <v>84949</v>
      </c>
      <c r="T38" s="28">
        <v>85155</v>
      </c>
      <c r="U38" s="28">
        <v>85189</v>
      </c>
    </row>
    <row r="39" spans="1:21">
      <c r="A39" s="110" t="s">
        <v>51</v>
      </c>
      <c r="B39" s="113" t="s">
        <v>62</v>
      </c>
      <c r="C39" s="110">
        <v>2</v>
      </c>
      <c r="D39" s="112">
        <v>44697.727951388886</v>
      </c>
      <c r="E39" s="112">
        <v>44697.728067129632</v>
      </c>
      <c r="F39" s="111">
        <v>38</v>
      </c>
      <c r="G39" s="119">
        <v>92107</v>
      </c>
      <c r="H39" s="119">
        <v>92607</v>
      </c>
      <c r="I39" s="24">
        <f t="shared" si="0"/>
        <v>10</v>
      </c>
      <c r="J39" s="60"/>
      <c r="K39" s="28" t="s">
        <v>111</v>
      </c>
      <c r="L39" s="28"/>
      <c r="M39" s="83">
        <v>15.85</v>
      </c>
      <c r="N39" s="66">
        <f>M39*N22/100</f>
        <v>132.15729999999999</v>
      </c>
      <c r="O39" s="34">
        <f t="shared" si="1"/>
        <v>10.000000451691449</v>
      </c>
      <c r="P39" s="34">
        <f t="shared" si="2"/>
        <v>-4.5169144868850708E-7</v>
      </c>
      <c r="Q39" s="28">
        <v>92129</v>
      </c>
      <c r="R39" s="28">
        <v>92224</v>
      </c>
      <c r="S39" s="28">
        <v>92302</v>
      </c>
      <c r="T39" s="28">
        <v>92492</v>
      </c>
      <c r="U39" s="28">
        <v>92544</v>
      </c>
    </row>
    <row r="40" spans="1:21">
      <c r="A40" s="110" t="s">
        <v>51</v>
      </c>
      <c r="B40" s="113" t="s">
        <v>62</v>
      </c>
      <c r="C40" s="110">
        <v>3</v>
      </c>
      <c r="D40" s="112">
        <v>44697.729618055557</v>
      </c>
      <c r="E40" s="112">
        <v>44697.729733796295</v>
      </c>
      <c r="F40" s="111">
        <v>39</v>
      </c>
      <c r="G40" s="119">
        <v>99307</v>
      </c>
      <c r="H40" s="119">
        <v>99807</v>
      </c>
      <c r="I40" s="24">
        <f t="shared" si="0"/>
        <v>10</v>
      </c>
      <c r="J40" s="62"/>
      <c r="K40" s="63"/>
      <c r="L40" s="63" t="s">
        <v>107</v>
      </c>
      <c r="M40" s="84">
        <f t="shared" ref="M40:N40" si="5">SUM(M36:M39)</f>
        <v>53.2</v>
      </c>
      <c r="N40" s="68">
        <f t="shared" si="5"/>
        <v>443.58159999999998</v>
      </c>
      <c r="O40" s="34">
        <f t="shared" si="1"/>
        <v>9.9999998230487108</v>
      </c>
      <c r="P40" s="34">
        <f t="shared" si="2"/>
        <v>1.7695128917694092E-7</v>
      </c>
      <c r="Q40" s="28">
        <v>99321</v>
      </c>
      <c r="R40" s="28">
        <v>99382</v>
      </c>
      <c r="S40" s="28">
        <v>99451</v>
      </c>
      <c r="T40" s="28">
        <v>99638</v>
      </c>
      <c r="U40" s="28">
        <v>99696</v>
      </c>
    </row>
    <row r="41" spans="1:21">
      <c r="A41" s="110" t="s">
        <v>51</v>
      </c>
      <c r="B41" s="113" t="s">
        <v>62</v>
      </c>
      <c r="C41" s="110">
        <v>4</v>
      </c>
      <c r="D41" s="112">
        <v>44697.732094907406</v>
      </c>
      <c r="E41" s="112">
        <v>44697.732233796298</v>
      </c>
      <c r="F41" s="111">
        <v>40</v>
      </c>
      <c r="G41" s="119">
        <v>110007</v>
      </c>
      <c r="H41" s="119">
        <v>110607</v>
      </c>
      <c r="I41" s="24">
        <f t="shared" si="0"/>
        <v>12</v>
      </c>
      <c r="J41" s="72"/>
      <c r="K41" s="28" t="s">
        <v>112</v>
      </c>
      <c r="L41" s="28"/>
      <c r="M41" s="83">
        <f>M34-M39</f>
        <v>37.35</v>
      </c>
      <c r="N41" s="28">
        <f>M41*N22/100</f>
        <v>311.42430000000002</v>
      </c>
      <c r="O41" s="34">
        <f t="shared" si="1"/>
        <v>12.000000290572643</v>
      </c>
      <c r="P41" s="34">
        <f t="shared" si="2"/>
        <v>-2.905726432800293E-7</v>
      </c>
      <c r="Q41" s="28">
        <v>110079</v>
      </c>
      <c r="R41" s="28">
        <v>110242</v>
      </c>
      <c r="S41" s="28">
        <v>110320</v>
      </c>
      <c r="T41" s="28">
        <v>110513</v>
      </c>
      <c r="U41" s="28">
        <v>110558</v>
      </c>
    </row>
    <row r="42" spans="1:21">
      <c r="A42" s="110" t="s">
        <v>51</v>
      </c>
      <c r="B42" s="113" t="s">
        <v>62</v>
      </c>
      <c r="C42" s="110">
        <v>5</v>
      </c>
      <c r="D42" s="112">
        <v>44697.734270833331</v>
      </c>
      <c r="E42" s="112">
        <v>44697.734398148146</v>
      </c>
      <c r="F42" s="111">
        <v>41</v>
      </c>
      <c r="G42" s="119">
        <v>119407</v>
      </c>
      <c r="H42" s="119">
        <v>119957</v>
      </c>
      <c r="I42" s="24">
        <f t="shared" si="0"/>
        <v>11</v>
      </c>
      <c r="J42" s="28"/>
      <c r="K42" s="28"/>
      <c r="L42" s="28"/>
      <c r="M42" s="28"/>
      <c r="N42" s="28"/>
      <c r="O42" s="34">
        <f t="shared" si="1"/>
        <v>11.000000056810677</v>
      </c>
      <c r="P42" s="34">
        <f t="shared" si="2"/>
        <v>-5.6810677051544189E-8</v>
      </c>
      <c r="Q42" s="28">
        <v>119478</v>
      </c>
      <c r="R42" s="28">
        <v>119587</v>
      </c>
      <c r="S42" s="28">
        <v>119661</v>
      </c>
      <c r="T42" s="28">
        <v>119856</v>
      </c>
      <c r="U42" s="28">
        <v>119901</v>
      </c>
    </row>
    <row r="43" spans="1:21">
      <c r="A43" s="110" t="s">
        <v>51</v>
      </c>
      <c r="B43" s="113" t="s">
        <v>62</v>
      </c>
      <c r="C43" s="110">
        <v>6</v>
      </c>
      <c r="D43" s="112">
        <v>44697.735844907409</v>
      </c>
      <c r="E43" s="112">
        <v>44697.735972222225</v>
      </c>
      <c r="F43" s="111">
        <v>42</v>
      </c>
      <c r="G43" s="119">
        <v>126207</v>
      </c>
      <c r="H43" s="119">
        <v>126757</v>
      </c>
      <c r="I43" s="24">
        <f t="shared" si="0"/>
        <v>11</v>
      </c>
      <c r="J43" s="28"/>
      <c r="K43" s="28"/>
      <c r="L43" s="28"/>
      <c r="M43" s="28"/>
      <c r="N43" s="28"/>
      <c r="O43" s="34">
        <f t="shared" si="1"/>
        <v>11.000000056810677</v>
      </c>
      <c r="P43" s="34">
        <f t="shared" si="2"/>
        <v>-5.6810677051544189E-8</v>
      </c>
      <c r="Q43" s="28">
        <v>126259</v>
      </c>
      <c r="R43" s="28">
        <v>126339</v>
      </c>
      <c r="S43" s="28">
        <v>126408</v>
      </c>
      <c r="T43" s="28">
        <v>126620</v>
      </c>
      <c r="U43" s="28">
        <v>126669</v>
      </c>
    </row>
    <row r="44" spans="1:21">
      <c r="A44" s="110" t="s">
        <v>51</v>
      </c>
      <c r="B44" s="113" t="s">
        <v>70</v>
      </c>
      <c r="C44" s="110">
        <v>1</v>
      </c>
      <c r="D44" s="112">
        <v>44697.737546296295</v>
      </c>
      <c r="E44" s="112">
        <v>44697.737893518519</v>
      </c>
      <c r="F44" s="111">
        <v>43</v>
      </c>
      <c r="G44" s="119">
        <v>133557</v>
      </c>
      <c r="H44" s="119">
        <v>135057</v>
      </c>
      <c r="I44" s="24">
        <f t="shared" si="0"/>
        <v>30</v>
      </c>
      <c r="J44" s="28"/>
      <c r="K44" s="28"/>
      <c r="L44" s="28"/>
      <c r="M44" s="28"/>
      <c r="N44" s="28"/>
      <c r="O44" s="34">
        <f t="shared" si="1"/>
        <v>30.00000009778887</v>
      </c>
      <c r="P44" s="34">
        <f t="shared" si="2"/>
        <v>-9.7788870334625244E-8</v>
      </c>
      <c r="Q44" s="28">
        <v>133604</v>
      </c>
      <c r="R44" s="28">
        <v>133759</v>
      </c>
      <c r="S44" s="28">
        <v>134579</v>
      </c>
      <c r="T44" s="28">
        <v>134976</v>
      </c>
      <c r="U44" s="28">
        <v>135044</v>
      </c>
    </row>
    <row r="45" spans="1:21">
      <c r="A45" s="110" t="s">
        <v>51</v>
      </c>
      <c r="B45" s="113" t="s">
        <v>70</v>
      </c>
      <c r="C45" s="110">
        <v>2</v>
      </c>
      <c r="D45" s="112">
        <v>44697.739895833336</v>
      </c>
      <c r="E45" s="112">
        <v>44697.74013888889</v>
      </c>
      <c r="F45" s="111">
        <v>44</v>
      </c>
      <c r="G45" s="119">
        <v>143707</v>
      </c>
      <c r="H45" s="119">
        <v>144757</v>
      </c>
      <c r="I45" s="24">
        <f t="shared" si="0"/>
        <v>21</v>
      </c>
      <c r="J45" s="28"/>
      <c r="K45" s="28"/>
      <c r="L45" s="28"/>
      <c r="M45" s="28"/>
      <c r="N45" s="28"/>
      <c r="O45" s="34">
        <f t="shared" si="1"/>
        <v>20.999999879859388</v>
      </c>
      <c r="P45" s="34">
        <f t="shared" si="2"/>
        <v>1.2014061212539673E-7</v>
      </c>
      <c r="Q45" s="28">
        <v>143748</v>
      </c>
      <c r="R45" s="28">
        <v>143851</v>
      </c>
      <c r="S45" s="28">
        <v>144110</v>
      </c>
      <c r="T45" s="28">
        <v>144643</v>
      </c>
      <c r="U45" s="28">
        <v>144747</v>
      </c>
    </row>
    <row r="46" spans="1:21">
      <c r="A46" s="110" t="s">
        <v>51</v>
      </c>
      <c r="B46" s="113" t="s">
        <v>70</v>
      </c>
      <c r="C46" s="110">
        <v>3</v>
      </c>
      <c r="D46" s="112">
        <v>44697.741782407407</v>
      </c>
      <c r="E46" s="112">
        <v>44697.742013888892</v>
      </c>
      <c r="F46" s="111">
        <v>45</v>
      </c>
      <c r="G46" s="119">
        <v>151857</v>
      </c>
      <c r="H46" s="119">
        <v>152857</v>
      </c>
      <c r="I46" s="24">
        <f t="shared" si="0"/>
        <v>20</v>
      </c>
      <c r="J46" s="28"/>
      <c r="K46" s="28"/>
      <c r="L46" s="28"/>
      <c r="M46" s="28"/>
      <c r="N46" s="28"/>
      <c r="O46" s="34">
        <f t="shared" si="1"/>
        <v>20.00000027474016</v>
      </c>
      <c r="P46" s="34">
        <f t="shared" si="2"/>
        <v>-2.7474015951156616E-7</v>
      </c>
      <c r="Q46" s="28">
        <v>151921</v>
      </c>
      <c r="R46" s="28">
        <v>152021</v>
      </c>
      <c r="S46" s="28">
        <v>152421</v>
      </c>
      <c r="T46" s="28">
        <v>152799</v>
      </c>
      <c r="U46" s="28">
        <v>152843</v>
      </c>
    </row>
    <row r="47" spans="1:21">
      <c r="A47" s="110" t="s">
        <v>51</v>
      </c>
      <c r="B47" s="113" t="s">
        <v>70</v>
      </c>
      <c r="C47" s="110">
        <v>4</v>
      </c>
      <c r="D47" s="112">
        <v>44697.744074074071</v>
      </c>
      <c r="E47" s="112">
        <v>44697.744305555556</v>
      </c>
      <c r="F47" s="111">
        <v>46</v>
      </c>
      <c r="G47" s="119">
        <v>161757</v>
      </c>
      <c r="H47" s="119">
        <v>162757</v>
      </c>
      <c r="I47" s="24">
        <f t="shared" si="0"/>
        <v>20</v>
      </c>
      <c r="J47" s="28"/>
      <c r="K47" s="28"/>
      <c r="L47" s="28"/>
      <c r="M47" s="28"/>
      <c r="N47" s="28"/>
      <c r="O47" s="34">
        <f t="shared" si="1"/>
        <v>20.00000027474016</v>
      </c>
      <c r="P47" s="34">
        <f t="shared" si="2"/>
        <v>-2.7474015951156616E-7</v>
      </c>
      <c r="Q47" s="28">
        <v>161779</v>
      </c>
      <c r="R47" s="28">
        <v>161885</v>
      </c>
      <c r="S47" s="28">
        <v>162274</v>
      </c>
      <c r="T47" s="28">
        <v>162701</v>
      </c>
      <c r="U47" s="28">
        <v>162741</v>
      </c>
    </row>
    <row r="48" spans="1:21">
      <c r="A48" s="110" t="s">
        <v>51</v>
      </c>
      <c r="B48" s="113" t="s">
        <v>70</v>
      </c>
      <c r="C48" s="110">
        <v>5</v>
      </c>
      <c r="D48" s="112">
        <v>44697.745937500003</v>
      </c>
      <c r="E48" s="112">
        <v>44697.746168981481</v>
      </c>
      <c r="F48" s="111">
        <v>47</v>
      </c>
      <c r="G48" s="119">
        <v>169807</v>
      </c>
      <c r="H48" s="119">
        <v>170807</v>
      </c>
      <c r="I48" s="24">
        <f t="shared" si="0"/>
        <v>20</v>
      </c>
      <c r="J48" s="28"/>
      <c r="K48" s="28"/>
      <c r="L48" s="28"/>
      <c r="M48" s="28"/>
      <c r="N48" s="28"/>
      <c r="O48" s="34">
        <f t="shared" si="1"/>
        <v>19.999999646097422</v>
      </c>
      <c r="P48" s="34">
        <f t="shared" si="2"/>
        <v>3.5390257835388184E-7</v>
      </c>
      <c r="Q48" s="28">
        <v>169862</v>
      </c>
      <c r="R48" s="28">
        <v>169965</v>
      </c>
      <c r="S48" s="28">
        <v>170349</v>
      </c>
      <c r="T48" s="28">
        <v>170737</v>
      </c>
      <c r="U48" s="28">
        <v>170803</v>
      </c>
    </row>
    <row r="49" spans="1:21">
      <c r="A49" s="110" t="s">
        <v>51</v>
      </c>
      <c r="B49" s="113" t="s">
        <v>70</v>
      </c>
      <c r="C49" s="110">
        <v>6</v>
      </c>
      <c r="D49" s="112">
        <v>44697.747662037036</v>
      </c>
      <c r="E49" s="112">
        <v>44697.747893518521</v>
      </c>
      <c r="F49" s="111">
        <v>48</v>
      </c>
      <c r="G49" s="119">
        <v>177257</v>
      </c>
      <c r="H49" s="119">
        <v>178257</v>
      </c>
      <c r="I49" s="24">
        <f t="shared" si="0"/>
        <v>20</v>
      </c>
      <c r="J49" s="28"/>
      <c r="K49" s="28"/>
      <c r="L49" s="28"/>
      <c r="M49" s="28"/>
      <c r="N49" s="28"/>
      <c r="O49" s="34">
        <f t="shared" si="1"/>
        <v>20.00000027474016</v>
      </c>
      <c r="P49" s="34">
        <f t="shared" si="2"/>
        <v>-2.7474015951156616E-7</v>
      </c>
      <c r="Q49" s="28">
        <v>177305</v>
      </c>
      <c r="R49" s="28">
        <v>177396</v>
      </c>
      <c r="S49" s="28">
        <v>177828</v>
      </c>
      <c r="T49" s="28">
        <v>178133</v>
      </c>
      <c r="U49" s="28">
        <v>178242</v>
      </c>
    </row>
    <row r="50" spans="1:21">
      <c r="A50" s="110" t="s">
        <v>51</v>
      </c>
      <c r="B50" s="110" t="s">
        <v>72</v>
      </c>
      <c r="C50" s="110">
        <v>1</v>
      </c>
      <c r="D50" s="112">
        <v>44697.748541666668</v>
      </c>
      <c r="E50" s="112">
        <v>44697.74863425926</v>
      </c>
      <c r="F50" s="111">
        <v>49</v>
      </c>
      <c r="I50" s="24">
        <f t="shared" si="0"/>
        <v>0</v>
      </c>
    </row>
    <row r="51" spans="1:21">
      <c r="A51" s="110" t="s">
        <v>73</v>
      </c>
      <c r="B51" s="110" t="s">
        <v>74</v>
      </c>
      <c r="C51" s="110">
        <v>1</v>
      </c>
      <c r="D51" s="112">
        <v>44697.7503125</v>
      </c>
      <c r="E51" s="112">
        <v>44697.750520833331</v>
      </c>
      <c r="F51" s="111">
        <v>50</v>
      </c>
      <c r="I51" s="24">
        <f t="shared" si="0"/>
        <v>0</v>
      </c>
    </row>
    <row r="52" spans="1:21">
      <c r="A52" s="110" t="s">
        <v>73</v>
      </c>
      <c r="B52" s="110" t="s">
        <v>75</v>
      </c>
      <c r="C52" s="110">
        <v>1</v>
      </c>
      <c r="D52" s="112">
        <v>44697.749444444446</v>
      </c>
      <c r="E52" s="112">
        <v>44697.749594907407</v>
      </c>
      <c r="F52" s="111">
        <v>51</v>
      </c>
      <c r="I52" s="24">
        <f t="shared" si="0"/>
        <v>0</v>
      </c>
    </row>
    <row r="53" spans="1:21">
      <c r="A53" s="110"/>
      <c r="B53" s="110"/>
      <c r="C53" s="110"/>
      <c r="D53" s="110"/>
      <c r="E53" s="110"/>
      <c r="F53" s="110">
        <v>52</v>
      </c>
      <c r="I53" s="24">
        <f t="shared" si="0"/>
        <v>0</v>
      </c>
    </row>
    <row r="54" spans="1:21">
      <c r="A54" s="110" t="s">
        <v>71</v>
      </c>
      <c r="B54" s="113" t="s">
        <v>113</v>
      </c>
      <c r="C54" s="110"/>
      <c r="D54" s="110"/>
      <c r="E54" s="110"/>
      <c r="F54" s="110">
        <v>53</v>
      </c>
      <c r="G54" s="28">
        <v>3150</v>
      </c>
      <c r="H54" s="28">
        <v>3200</v>
      </c>
      <c r="I54" s="24">
        <f t="shared" si="0"/>
        <v>1</v>
      </c>
    </row>
    <row r="55" spans="1:21">
      <c r="A55" s="110" t="s">
        <v>51</v>
      </c>
      <c r="B55" s="113" t="s">
        <v>113</v>
      </c>
      <c r="C55" s="110"/>
      <c r="D55" s="110"/>
      <c r="E55" s="110"/>
      <c r="F55" s="110">
        <v>54</v>
      </c>
      <c r="G55" s="28">
        <v>10600</v>
      </c>
      <c r="H55" s="28">
        <v>10650</v>
      </c>
      <c r="I55" s="24">
        <f t="shared" si="0"/>
        <v>1</v>
      </c>
    </row>
  </sheetData>
  <mergeCells count="8">
    <mergeCell ref="J23:L23"/>
    <mergeCell ref="J24:L24"/>
    <mergeCell ref="J25:L25"/>
    <mergeCell ref="K1:L1"/>
    <mergeCell ref="M1:N1"/>
    <mergeCell ref="K8:L8"/>
    <mergeCell ref="M8:N8"/>
    <mergeCell ref="J22:L22"/>
  </mergeCells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V55"/>
  <sheetViews>
    <sheetView workbookViewId="0">
      <selection activeCell="J25" sqref="J25:L25"/>
    </sheetView>
  </sheetViews>
  <sheetFormatPr defaultColWidth="14.453125" defaultRowHeight="15" customHeight="1"/>
  <cols>
    <col min="3" max="3" width="6" customWidth="1"/>
    <col min="4" max="5" width="17.81640625" hidden="1" customWidth="1"/>
    <col min="6" max="6" width="3.26953125" customWidth="1"/>
    <col min="7" max="8" width="7.54296875" customWidth="1"/>
    <col min="9" max="9" width="10" customWidth="1"/>
    <col min="10" max="10" width="8.453125" customWidth="1"/>
    <col min="11" max="11" width="9.26953125" customWidth="1"/>
    <col min="12" max="12" width="8" customWidth="1"/>
    <col min="13" max="13" width="13" customWidth="1"/>
    <col min="14" max="14" width="9.81640625" bestFit="1" customWidth="1"/>
    <col min="15" max="15" width="9.54296875" customWidth="1"/>
    <col min="16" max="16" width="5.08984375" customWidth="1"/>
    <col min="17" max="21" width="5.81640625" customWidth="1"/>
    <col min="22" max="22" width="5.453125" customWidth="1"/>
  </cols>
  <sheetData>
    <row r="1" spans="1:22">
      <c r="A1" s="110" t="s">
        <v>134</v>
      </c>
      <c r="B1" s="110" t="s">
        <v>129</v>
      </c>
      <c r="C1" s="110" t="s">
        <v>41</v>
      </c>
      <c r="D1" s="110" t="s">
        <v>42</v>
      </c>
      <c r="E1" s="110" t="s">
        <v>43</v>
      </c>
      <c r="F1" s="111" t="s">
        <v>44</v>
      </c>
      <c r="G1" s="24" t="s">
        <v>45</v>
      </c>
      <c r="H1" s="24" t="s">
        <v>46</v>
      </c>
      <c r="I1" s="24" t="s">
        <v>47</v>
      </c>
      <c r="J1" s="29" t="s">
        <v>48</v>
      </c>
      <c r="K1" s="153" t="s">
        <v>15</v>
      </c>
      <c r="L1" s="154"/>
      <c r="M1" s="153" t="s">
        <v>49</v>
      </c>
      <c r="N1" s="155"/>
      <c r="O1" s="24" t="s">
        <v>47</v>
      </c>
      <c r="P1" s="28" t="s">
        <v>50</v>
      </c>
      <c r="Q1" s="24" t="s">
        <v>77</v>
      </c>
      <c r="R1" s="24" t="s">
        <v>78</v>
      </c>
      <c r="S1" s="24" t="s">
        <v>79</v>
      </c>
      <c r="T1" s="24" t="s">
        <v>80</v>
      </c>
      <c r="U1" s="24" t="s">
        <v>81</v>
      </c>
      <c r="V1" s="28" t="s">
        <v>127</v>
      </c>
    </row>
    <row r="2" spans="1:22">
      <c r="A2" s="110" t="s">
        <v>51</v>
      </c>
      <c r="B2" s="110" t="s">
        <v>52</v>
      </c>
      <c r="C2" s="110">
        <v>1</v>
      </c>
      <c r="D2" s="98">
        <v>44701.480520833335</v>
      </c>
      <c r="E2" s="98">
        <v>44701.48064814815</v>
      </c>
      <c r="F2" s="111">
        <v>1</v>
      </c>
      <c r="G2" s="109">
        <v>852</v>
      </c>
      <c r="H2" s="109">
        <v>1402</v>
      </c>
      <c r="I2" s="7">
        <f t="shared" ref="I2:I55" si="0">(H2-G2)/50</f>
        <v>11</v>
      </c>
      <c r="J2" s="32"/>
      <c r="K2" s="24" t="s">
        <v>53</v>
      </c>
      <c r="L2" s="24" t="s">
        <v>54</v>
      </c>
      <c r="M2" s="24" t="s">
        <v>55</v>
      </c>
      <c r="N2" s="33" t="s">
        <v>56</v>
      </c>
      <c r="O2" s="34">
        <f t="shared" ref="O2:O49" si="1">(E2-D2)*86400</f>
        <v>11.000000056810677</v>
      </c>
      <c r="P2" s="34">
        <f t="shared" ref="P2:P49" si="2">I2-O2</f>
        <v>-5.6810677051544189E-8</v>
      </c>
      <c r="Q2" s="28"/>
      <c r="R2" s="28"/>
      <c r="S2" s="28"/>
      <c r="T2" s="28"/>
      <c r="U2" s="28"/>
      <c r="V2" s="28">
        <f t="shared" ref="V2:V3" si="3">(S2-R2)/50</f>
        <v>0</v>
      </c>
    </row>
    <row r="3" spans="1:22">
      <c r="A3" s="110" t="s">
        <v>51</v>
      </c>
      <c r="B3" s="113" t="s">
        <v>57</v>
      </c>
      <c r="C3" s="110">
        <v>1</v>
      </c>
      <c r="D3" s="103">
        <v>44701.480752314812</v>
      </c>
      <c r="E3" s="103">
        <v>44701.480891203704</v>
      </c>
      <c r="F3" s="111">
        <v>2</v>
      </c>
      <c r="G3" s="122">
        <v>1852</v>
      </c>
      <c r="H3" s="122">
        <v>2452</v>
      </c>
      <c r="I3" s="7">
        <f t="shared" si="0"/>
        <v>12</v>
      </c>
      <c r="J3" s="32" t="s">
        <v>58</v>
      </c>
      <c r="K3" s="24">
        <v>2.9195099999999998</v>
      </c>
      <c r="L3" s="24">
        <v>3.19143</v>
      </c>
      <c r="M3" s="35">
        <v>998</v>
      </c>
      <c r="N3" s="114">
        <v>290</v>
      </c>
      <c r="O3" s="34">
        <f t="shared" si="1"/>
        <v>12.000000290572643</v>
      </c>
      <c r="P3" s="34">
        <f t="shared" si="2"/>
        <v>-2.905726432800293E-7</v>
      </c>
      <c r="Q3" s="28">
        <v>1919</v>
      </c>
      <c r="R3" s="28">
        <v>1980</v>
      </c>
      <c r="S3" s="28">
        <v>2047</v>
      </c>
      <c r="T3" s="28">
        <v>2232</v>
      </c>
      <c r="U3" s="28">
        <v>2309</v>
      </c>
      <c r="V3" s="28">
        <f t="shared" si="3"/>
        <v>1.34</v>
      </c>
    </row>
    <row r="4" spans="1:22">
      <c r="A4" s="110" t="s">
        <v>51</v>
      </c>
      <c r="B4" s="113" t="s">
        <v>57</v>
      </c>
      <c r="C4" s="110">
        <v>2</v>
      </c>
      <c r="D4" s="98">
        <v>44701.481504629628</v>
      </c>
      <c r="E4" s="98">
        <v>44701.48164351852</v>
      </c>
      <c r="F4" s="111">
        <v>3</v>
      </c>
      <c r="G4" s="122">
        <v>5102</v>
      </c>
      <c r="H4" s="122">
        <v>5702</v>
      </c>
      <c r="I4" s="7">
        <f t="shared" si="0"/>
        <v>12</v>
      </c>
      <c r="J4" s="32" t="s">
        <v>59</v>
      </c>
      <c r="K4" s="24">
        <v>5.4950099999999997</v>
      </c>
      <c r="L4" s="24">
        <v>5.8389600000000002</v>
      </c>
      <c r="M4" s="35">
        <v>1127</v>
      </c>
      <c r="N4" s="114">
        <v>423</v>
      </c>
      <c r="O4" s="34">
        <f t="shared" si="1"/>
        <v>12.000000290572643</v>
      </c>
      <c r="P4" s="34">
        <f t="shared" si="2"/>
        <v>-2.905726432800293E-7</v>
      </c>
      <c r="Q4" s="28">
        <v>5153</v>
      </c>
      <c r="R4" s="28">
        <v>5217</v>
      </c>
      <c r="S4" s="28">
        <v>5283</v>
      </c>
      <c r="T4" s="28">
        <v>5478</v>
      </c>
      <c r="U4" s="28">
        <v>5556</v>
      </c>
    </row>
    <row r="5" spans="1:22">
      <c r="A5" s="110" t="s">
        <v>51</v>
      </c>
      <c r="B5" s="113" t="s">
        <v>57</v>
      </c>
      <c r="C5" s="110">
        <v>3</v>
      </c>
      <c r="D5" s="98">
        <v>44701.482106481482</v>
      </c>
      <c r="E5" s="98">
        <v>44701.482233796298</v>
      </c>
      <c r="F5" s="111">
        <v>4</v>
      </c>
      <c r="G5" s="122">
        <v>7702</v>
      </c>
      <c r="H5" s="122">
        <v>8252</v>
      </c>
      <c r="I5" s="7">
        <f t="shared" si="0"/>
        <v>11</v>
      </c>
      <c r="J5" s="32" t="s">
        <v>60</v>
      </c>
      <c r="K5" s="24">
        <v>8.0625499999999999</v>
      </c>
      <c r="L5" s="24">
        <v>8.2465299999999999</v>
      </c>
      <c r="M5" s="35">
        <v>1256</v>
      </c>
      <c r="N5" s="114">
        <v>543</v>
      </c>
      <c r="O5" s="34">
        <f t="shared" si="1"/>
        <v>11.000000056810677</v>
      </c>
      <c r="P5" s="34">
        <f t="shared" si="2"/>
        <v>-5.6810677051544189E-8</v>
      </c>
      <c r="Q5" s="28">
        <v>7783</v>
      </c>
      <c r="R5" s="28">
        <v>7851</v>
      </c>
      <c r="S5" s="28">
        <v>7911</v>
      </c>
      <c r="T5" s="28">
        <v>8108</v>
      </c>
      <c r="U5" s="28">
        <v>8181</v>
      </c>
    </row>
    <row r="6" spans="1:22">
      <c r="A6" s="110" t="s">
        <v>51</v>
      </c>
      <c r="B6" s="113" t="s">
        <v>57</v>
      </c>
      <c r="C6" s="110">
        <v>4</v>
      </c>
      <c r="D6" s="98">
        <v>44701.482858796298</v>
      </c>
      <c r="E6" s="98">
        <v>44701.482986111114</v>
      </c>
      <c r="F6" s="111">
        <v>5</v>
      </c>
      <c r="G6" s="122">
        <v>10952</v>
      </c>
      <c r="H6" s="122">
        <v>11502</v>
      </c>
      <c r="I6" s="7">
        <f t="shared" si="0"/>
        <v>11</v>
      </c>
      <c r="J6" s="39" t="s">
        <v>61</v>
      </c>
      <c r="K6" s="43">
        <v>10.4781</v>
      </c>
      <c r="L6" s="43">
        <v>11.1021</v>
      </c>
      <c r="M6" s="115">
        <v>1376</v>
      </c>
      <c r="N6" s="116">
        <v>685</v>
      </c>
      <c r="O6" s="34">
        <f t="shared" si="1"/>
        <v>11.000000056810677</v>
      </c>
      <c r="P6" s="34">
        <f t="shared" si="2"/>
        <v>-5.6810677051544189E-8</v>
      </c>
      <c r="Q6" s="28">
        <v>11023</v>
      </c>
      <c r="R6" s="28">
        <v>11080</v>
      </c>
      <c r="S6" s="28">
        <v>11147</v>
      </c>
      <c r="T6" s="28">
        <v>11336</v>
      </c>
      <c r="U6" s="28">
        <v>11419</v>
      </c>
    </row>
    <row r="7" spans="1:22">
      <c r="A7" s="110" t="s">
        <v>51</v>
      </c>
      <c r="B7" s="113" t="s">
        <v>57</v>
      </c>
      <c r="C7" s="110">
        <v>5</v>
      </c>
      <c r="D7" s="98">
        <v>44701.483634259261</v>
      </c>
      <c r="E7" s="98">
        <v>44701.483761574076</v>
      </c>
      <c r="F7" s="111">
        <v>6</v>
      </c>
      <c r="G7" s="122">
        <v>14302</v>
      </c>
      <c r="H7" s="122">
        <v>14852</v>
      </c>
      <c r="I7" s="7">
        <f t="shared" si="0"/>
        <v>11</v>
      </c>
      <c r="J7" s="24"/>
      <c r="K7" s="24"/>
      <c r="L7" s="24"/>
      <c r="M7" s="24"/>
      <c r="N7" s="24"/>
      <c r="O7" s="34">
        <f t="shared" si="1"/>
        <v>11.000000056810677</v>
      </c>
      <c r="P7" s="34">
        <f t="shared" si="2"/>
        <v>-5.6810677051544189E-8</v>
      </c>
      <c r="Q7" s="28">
        <v>14330</v>
      </c>
      <c r="R7" s="28">
        <v>14396</v>
      </c>
      <c r="S7" s="28">
        <v>14456</v>
      </c>
      <c r="T7" s="28">
        <v>14700</v>
      </c>
      <c r="U7" s="28">
        <v>14769</v>
      </c>
    </row>
    <row r="8" spans="1:22">
      <c r="A8" s="110" t="s">
        <v>51</v>
      </c>
      <c r="B8" s="113" t="s">
        <v>70</v>
      </c>
      <c r="C8" s="110">
        <v>1</v>
      </c>
      <c r="D8" s="98">
        <v>44701.486944444441</v>
      </c>
      <c r="E8" s="98">
        <v>44701.48715277778</v>
      </c>
      <c r="F8" s="111">
        <v>7</v>
      </c>
      <c r="G8" s="122">
        <v>28602</v>
      </c>
      <c r="H8" s="122">
        <v>29502</v>
      </c>
      <c r="I8" s="7">
        <f t="shared" si="0"/>
        <v>18</v>
      </c>
      <c r="J8" s="29" t="s">
        <v>63</v>
      </c>
      <c r="K8" s="153" t="s">
        <v>53</v>
      </c>
      <c r="L8" s="154"/>
      <c r="M8" s="153" t="s">
        <v>54</v>
      </c>
      <c r="N8" s="155"/>
      <c r="O8" s="34">
        <f t="shared" si="1"/>
        <v>18.000000435858965</v>
      </c>
      <c r="P8" s="34">
        <f t="shared" si="2"/>
        <v>-4.3585896492004395E-7</v>
      </c>
      <c r="Q8" s="28">
        <v>28607</v>
      </c>
      <c r="R8" s="28">
        <v>28703</v>
      </c>
      <c r="S8" s="28">
        <v>28903</v>
      </c>
      <c r="T8" s="28">
        <v>29362</v>
      </c>
      <c r="U8" s="28">
        <v>29473</v>
      </c>
    </row>
    <row r="9" spans="1:22">
      <c r="A9" s="110" t="s">
        <v>51</v>
      </c>
      <c r="B9" s="113" t="s">
        <v>70</v>
      </c>
      <c r="C9" s="110">
        <v>2</v>
      </c>
      <c r="D9" s="98">
        <v>44701.489907407406</v>
      </c>
      <c r="E9" s="98">
        <v>44701.490104166667</v>
      </c>
      <c r="F9" s="111">
        <v>8</v>
      </c>
      <c r="G9" s="122">
        <v>41402</v>
      </c>
      <c r="H9" s="122">
        <v>42252</v>
      </c>
      <c r="I9" s="7">
        <f t="shared" si="0"/>
        <v>17</v>
      </c>
      <c r="J9" s="32" t="s">
        <v>50</v>
      </c>
      <c r="K9" s="24" t="s">
        <v>15</v>
      </c>
      <c r="L9" s="24" t="s">
        <v>64</v>
      </c>
      <c r="M9" s="24" t="s">
        <v>15</v>
      </c>
      <c r="N9" s="33" t="s">
        <v>64</v>
      </c>
      <c r="O9" s="34">
        <f t="shared" si="1"/>
        <v>17.000000202096999</v>
      </c>
      <c r="P9" s="34">
        <f t="shared" si="2"/>
        <v>-2.0209699869155884E-7</v>
      </c>
      <c r="Q9" s="28">
        <v>41425</v>
      </c>
      <c r="R9" s="28">
        <v>41492</v>
      </c>
      <c r="S9" s="28">
        <v>41639</v>
      </c>
      <c r="T9" s="28">
        <v>42103</v>
      </c>
      <c r="U9" s="28">
        <v>42250</v>
      </c>
    </row>
    <row r="10" spans="1:22">
      <c r="A10" s="110" t="s">
        <v>51</v>
      </c>
      <c r="B10" s="113" t="s">
        <v>70</v>
      </c>
      <c r="C10" s="110">
        <v>3</v>
      </c>
      <c r="D10" s="98">
        <v>44701.491678240738</v>
      </c>
      <c r="E10" s="98">
        <v>44701.491851851853</v>
      </c>
      <c r="F10" s="111">
        <v>9</v>
      </c>
      <c r="G10" s="122">
        <v>49052</v>
      </c>
      <c r="H10" s="122">
        <v>49802</v>
      </c>
      <c r="I10" s="7">
        <f t="shared" si="0"/>
        <v>15</v>
      </c>
      <c r="J10" s="32"/>
      <c r="K10" s="24" t="s">
        <v>65</v>
      </c>
      <c r="L10" s="24" t="s">
        <v>65</v>
      </c>
      <c r="M10" s="24" t="s">
        <v>65</v>
      </c>
      <c r="N10" s="33" t="s">
        <v>65</v>
      </c>
      <c r="O10" s="34">
        <f t="shared" si="1"/>
        <v>15.000000363215804</v>
      </c>
      <c r="P10" s="34">
        <f t="shared" si="2"/>
        <v>-3.6321580410003662E-7</v>
      </c>
      <c r="Q10" s="28">
        <v>49058</v>
      </c>
      <c r="R10" s="28">
        <v>49223</v>
      </c>
      <c r="S10" s="28">
        <v>49318</v>
      </c>
      <c r="T10" s="28">
        <v>49719</v>
      </c>
      <c r="U10" s="28">
        <v>49772</v>
      </c>
    </row>
    <row r="11" spans="1:22">
      <c r="A11" s="110" t="s">
        <v>51</v>
      </c>
      <c r="B11" s="113" t="s">
        <v>70</v>
      </c>
      <c r="C11" s="110">
        <v>4</v>
      </c>
      <c r="D11" s="98">
        <v>44701.493449074071</v>
      </c>
      <c r="E11" s="98">
        <v>44701.493622685186</v>
      </c>
      <c r="F11" s="111">
        <v>10</v>
      </c>
      <c r="G11" s="122">
        <v>56702</v>
      </c>
      <c r="H11" s="122">
        <v>57452</v>
      </c>
      <c r="I11" s="7">
        <f t="shared" si="0"/>
        <v>15</v>
      </c>
      <c r="J11" s="32" t="s">
        <v>66</v>
      </c>
      <c r="K11" s="24">
        <f>K4-K3</f>
        <v>2.5754999999999999</v>
      </c>
      <c r="L11" s="24">
        <f>(M4-M3)*0.02</f>
        <v>2.58</v>
      </c>
      <c r="M11" s="24">
        <f>L4-L3</f>
        <v>2.6475300000000002</v>
      </c>
      <c r="N11" s="33">
        <f>(N4-N3)*0.02</f>
        <v>2.66</v>
      </c>
      <c r="O11" s="34">
        <f t="shared" si="1"/>
        <v>15.000000363215804</v>
      </c>
      <c r="P11" s="34">
        <f t="shared" si="2"/>
        <v>-3.6321580410003662E-7</v>
      </c>
      <c r="Q11" s="28">
        <v>56705</v>
      </c>
      <c r="R11" s="28">
        <v>56854</v>
      </c>
      <c r="S11" s="28">
        <v>56982</v>
      </c>
      <c r="T11" s="28">
        <v>57338</v>
      </c>
      <c r="U11" s="28">
        <v>57411</v>
      </c>
    </row>
    <row r="12" spans="1:22">
      <c r="A12" s="110" t="s">
        <v>51</v>
      </c>
      <c r="B12" s="113" t="s">
        <v>70</v>
      </c>
      <c r="C12" s="110">
        <v>5</v>
      </c>
      <c r="D12" s="98">
        <v>44701.495034722226</v>
      </c>
      <c r="E12" s="98">
        <v>44701.495208333334</v>
      </c>
      <c r="F12" s="111">
        <v>11</v>
      </c>
      <c r="G12" s="122">
        <v>63552</v>
      </c>
      <c r="H12" s="122">
        <v>64302</v>
      </c>
      <c r="I12" s="7">
        <f t="shared" si="0"/>
        <v>15</v>
      </c>
      <c r="J12" s="32" t="s">
        <v>67</v>
      </c>
      <c r="K12" s="24">
        <f>K5-K3</f>
        <v>5.1430400000000001</v>
      </c>
      <c r="L12" s="24">
        <f>(M5-M3)*0.02</f>
        <v>5.16</v>
      </c>
      <c r="M12" s="24">
        <f>L5-L3</f>
        <v>5.0550999999999995</v>
      </c>
      <c r="N12" s="33">
        <f>(N5-N3)*0.02</f>
        <v>5.0600000000000005</v>
      </c>
      <c r="O12" s="34">
        <f t="shared" si="1"/>
        <v>14.999999734573066</v>
      </c>
      <c r="P12" s="34">
        <f t="shared" si="2"/>
        <v>2.6542693376541138E-7</v>
      </c>
      <c r="Q12" s="28">
        <v>63571</v>
      </c>
      <c r="R12" s="28">
        <v>63696</v>
      </c>
      <c r="S12" s="28">
        <v>63859</v>
      </c>
      <c r="T12" s="28">
        <v>64231</v>
      </c>
      <c r="U12" s="28">
        <v>64299</v>
      </c>
    </row>
    <row r="13" spans="1:22">
      <c r="A13" s="110" t="s">
        <v>51</v>
      </c>
      <c r="B13" s="113" t="s">
        <v>70</v>
      </c>
      <c r="C13" s="110">
        <v>6</v>
      </c>
      <c r="D13" s="98">
        <v>44701.496608796297</v>
      </c>
      <c r="E13" s="98">
        <v>44701.496747685182</v>
      </c>
      <c r="F13" s="111">
        <v>12</v>
      </c>
      <c r="G13" s="122">
        <v>70352</v>
      </c>
      <c r="H13" s="122">
        <v>70952</v>
      </c>
      <c r="I13" s="7">
        <f t="shared" si="0"/>
        <v>12</v>
      </c>
      <c r="J13" s="39" t="s">
        <v>68</v>
      </c>
      <c r="K13" s="43">
        <f>K6-K3</f>
        <v>7.5585899999999997</v>
      </c>
      <c r="L13" s="43">
        <f>(M6-M3)*0.02</f>
        <v>7.5600000000000005</v>
      </c>
      <c r="M13" s="43">
        <f>L6-L3</f>
        <v>7.9106699999999996</v>
      </c>
      <c r="N13" s="44">
        <f>(N6-N3)*0.02</f>
        <v>7.9</v>
      </c>
      <c r="O13" s="34">
        <f t="shared" si="1"/>
        <v>11.999999661929905</v>
      </c>
      <c r="P13" s="34">
        <f t="shared" si="2"/>
        <v>3.380700945854187E-7</v>
      </c>
      <c r="Q13" s="28">
        <v>70423</v>
      </c>
      <c r="R13" s="28">
        <v>70516</v>
      </c>
      <c r="S13" s="28">
        <v>70604</v>
      </c>
      <c r="T13" s="28">
        <v>70882</v>
      </c>
      <c r="U13" s="28">
        <v>70950</v>
      </c>
    </row>
    <row r="14" spans="1:22">
      <c r="A14" s="110" t="s">
        <v>51</v>
      </c>
      <c r="B14" s="113" t="s">
        <v>69</v>
      </c>
      <c r="C14" s="110">
        <v>1</v>
      </c>
      <c r="D14" s="98">
        <v>44701.499027777776</v>
      </c>
      <c r="E14" s="98">
        <v>44701.499178240738</v>
      </c>
      <c r="F14" s="111">
        <v>13</v>
      </c>
      <c r="G14" s="122">
        <v>80802</v>
      </c>
      <c r="H14" s="122">
        <v>81452</v>
      </c>
      <c r="I14" s="7">
        <f t="shared" si="0"/>
        <v>13</v>
      </c>
      <c r="J14" s="28"/>
      <c r="K14" s="28"/>
      <c r="L14" s="28"/>
      <c r="M14" s="28"/>
      <c r="N14" s="28"/>
      <c r="O14" s="34">
        <f t="shared" si="1"/>
        <v>12.999999895691872</v>
      </c>
      <c r="P14" s="34">
        <f t="shared" si="2"/>
        <v>1.0430812835693359E-7</v>
      </c>
      <c r="Q14" s="28">
        <v>80859</v>
      </c>
      <c r="R14" s="28">
        <v>81005</v>
      </c>
      <c r="S14" s="28">
        <v>81107</v>
      </c>
      <c r="T14" s="28">
        <v>81308</v>
      </c>
      <c r="U14" s="28">
        <v>81430</v>
      </c>
    </row>
    <row r="15" spans="1:22">
      <c r="A15" s="110" t="s">
        <v>51</v>
      </c>
      <c r="B15" s="113" t="s">
        <v>69</v>
      </c>
      <c r="C15" s="110">
        <v>2</v>
      </c>
      <c r="D15" s="98">
        <v>44701.500150462962</v>
      </c>
      <c r="E15" s="98">
        <v>44701.500289351854</v>
      </c>
      <c r="F15" s="111">
        <v>14</v>
      </c>
      <c r="G15" s="122">
        <v>85652</v>
      </c>
      <c r="H15" s="122">
        <v>86252</v>
      </c>
      <c r="I15" s="7">
        <f t="shared" si="0"/>
        <v>12</v>
      </c>
      <c r="J15" s="57" t="s">
        <v>122</v>
      </c>
      <c r="K15" s="58"/>
      <c r="L15" s="58"/>
      <c r="M15" s="58"/>
      <c r="N15" s="59"/>
      <c r="O15" s="34">
        <f t="shared" si="1"/>
        <v>12.000000290572643</v>
      </c>
      <c r="P15" s="34">
        <f t="shared" si="2"/>
        <v>-2.905726432800293E-7</v>
      </c>
      <c r="Q15" s="28">
        <v>85714</v>
      </c>
      <c r="R15" s="28">
        <v>85803</v>
      </c>
      <c r="S15" s="28">
        <v>85875</v>
      </c>
      <c r="T15" s="28">
        <v>86083</v>
      </c>
      <c r="U15" s="28">
        <v>86210</v>
      </c>
    </row>
    <row r="16" spans="1:22">
      <c r="A16" s="110" t="s">
        <v>51</v>
      </c>
      <c r="B16" s="113" t="s">
        <v>69</v>
      </c>
      <c r="C16" s="110">
        <v>3</v>
      </c>
      <c r="D16" s="98">
        <v>44701.50172453704</v>
      </c>
      <c r="E16" s="98">
        <v>44701.501875000002</v>
      </c>
      <c r="F16" s="111">
        <v>15</v>
      </c>
      <c r="G16" s="122">
        <v>92452</v>
      </c>
      <c r="H16" s="122">
        <v>93102</v>
      </c>
      <c r="I16" s="7">
        <f t="shared" si="0"/>
        <v>13</v>
      </c>
      <c r="J16" s="60"/>
      <c r="K16" s="28" t="s">
        <v>84</v>
      </c>
      <c r="L16" s="28" t="s">
        <v>85</v>
      </c>
      <c r="M16" s="28" t="s">
        <v>86</v>
      </c>
      <c r="N16" s="61" t="s">
        <v>87</v>
      </c>
      <c r="O16" s="34">
        <f t="shared" si="1"/>
        <v>12.999999895691872</v>
      </c>
      <c r="P16" s="34">
        <f t="shared" si="2"/>
        <v>1.0430812835693359E-7</v>
      </c>
      <c r="Q16" s="28">
        <v>92496</v>
      </c>
      <c r="R16" s="28">
        <v>92608</v>
      </c>
      <c r="S16" s="28">
        <v>92681</v>
      </c>
      <c r="T16" s="28">
        <v>92893</v>
      </c>
      <c r="U16" s="28">
        <v>93022</v>
      </c>
    </row>
    <row r="17" spans="1:21">
      <c r="A17" s="110" t="s">
        <v>51</v>
      </c>
      <c r="B17" s="113" t="s">
        <v>69</v>
      </c>
      <c r="C17" s="110">
        <v>4</v>
      </c>
      <c r="D17" s="98">
        <v>44701.503171296295</v>
      </c>
      <c r="E17" s="98">
        <v>44701.503321759257</v>
      </c>
      <c r="F17" s="111">
        <v>16</v>
      </c>
      <c r="G17" s="122">
        <v>98702</v>
      </c>
      <c r="H17" s="122">
        <v>99352</v>
      </c>
      <c r="I17" s="7">
        <f t="shared" si="0"/>
        <v>13</v>
      </c>
      <c r="J17" s="60" t="s">
        <v>88</v>
      </c>
      <c r="K17" s="28">
        <v>26</v>
      </c>
      <c r="L17" s="28">
        <v>30</v>
      </c>
      <c r="M17" s="28">
        <v>2</v>
      </c>
      <c r="N17" s="61">
        <v>6</v>
      </c>
      <c r="O17" s="34">
        <f t="shared" si="1"/>
        <v>12.999999895691872</v>
      </c>
      <c r="P17" s="34">
        <f t="shared" si="2"/>
        <v>1.0430812835693359E-7</v>
      </c>
      <c r="Q17" s="28">
        <v>98736</v>
      </c>
      <c r="R17" s="28">
        <v>98840</v>
      </c>
      <c r="S17" s="28">
        <v>98969</v>
      </c>
      <c r="T17" s="28">
        <v>99111</v>
      </c>
      <c r="U17" s="28">
        <v>99269</v>
      </c>
    </row>
    <row r="18" spans="1:21">
      <c r="A18" s="110" t="s">
        <v>51</v>
      </c>
      <c r="B18" s="113" t="s">
        <v>69</v>
      </c>
      <c r="C18" s="110">
        <v>5</v>
      </c>
      <c r="D18" s="98">
        <v>44701.504988425928</v>
      </c>
      <c r="E18" s="98">
        <v>44701.505115740743</v>
      </c>
      <c r="F18" s="111">
        <v>17</v>
      </c>
      <c r="G18" s="122">
        <v>106552</v>
      </c>
      <c r="H18" s="122">
        <v>107102</v>
      </c>
      <c r="I18" s="7">
        <f t="shared" si="0"/>
        <v>11</v>
      </c>
      <c r="J18" s="60" t="s">
        <v>89</v>
      </c>
      <c r="K18" s="28">
        <v>37</v>
      </c>
      <c r="L18" s="28">
        <v>42</v>
      </c>
      <c r="M18" s="28">
        <v>13</v>
      </c>
      <c r="N18" s="61">
        <v>18</v>
      </c>
      <c r="O18" s="34">
        <f t="shared" si="1"/>
        <v>11.000000056810677</v>
      </c>
      <c r="P18" s="34">
        <f t="shared" si="2"/>
        <v>-5.6810677051544189E-8</v>
      </c>
      <c r="Q18" s="28">
        <v>106610</v>
      </c>
      <c r="R18" s="28">
        <v>106658</v>
      </c>
      <c r="S18" s="28">
        <v>106738</v>
      </c>
      <c r="T18" s="28">
        <v>106933</v>
      </c>
      <c r="U18" s="28">
        <v>107017</v>
      </c>
    </row>
    <row r="19" spans="1:21">
      <c r="A19" s="110" t="s">
        <v>51</v>
      </c>
      <c r="B19" s="113" t="s">
        <v>69</v>
      </c>
      <c r="C19" s="110">
        <v>6</v>
      </c>
      <c r="D19" s="98">
        <v>44701.506342592591</v>
      </c>
      <c r="E19" s="98">
        <v>44701.506481481483</v>
      </c>
      <c r="F19" s="111">
        <v>18</v>
      </c>
      <c r="G19" s="122">
        <v>112402</v>
      </c>
      <c r="H19" s="122">
        <v>113002</v>
      </c>
      <c r="I19" s="7">
        <f t="shared" si="0"/>
        <v>12</v>
      </c>
      <c r="J19" s="60" t="s">
        <v>90</v>
      </c>
      <c r="K19" s="28">
        <v>43</v>
      </c>
      <c r="L19" s="28">
        <v>48</v>
      </c>
      <c r="M19" s="28">
        <v>19</v>
      </c>
      <c r="N19" s="61">
        <v>24</v>
      </c>
      <c r="O19" s="34">
        <f t="shared" si="1"/>
        <v>12.000000290572643</v>
      </c>
      <c r="P19" s="34">
        <f t="shared" si="2"/>
        <v>-2.905726432800293E-7</v>
      </c>
      <c r="Q19" s="28">
        <v>112448</v>
      </c>
      <c r="R19" s="28">
        <v>112518</v>
      </c>
      <c r="S19" s="28">
        <v>112626</v>
      </c>
      <c r="T19" s="28">
        <v>112824</v>
      </c>
      <c r="U19" s="28">
        <v>112915</v>
      </c>
    </row>
    <row r="20" spans="1:21">
      <c r="A20" s="110" t="s">
        <v>51</v>
      </c>
      <c r="B20" s="113" t="s">
        <v>62</v>
      </c>
      <c r="C20" s="110">
        <v>1</v>
      </c>
      <c r="D20" s="98">
        <v>44701.507962962962</v>
      </c>
      <c r="E20" s="98">
        <v>44701.508101851854</v>
      </c>
      <c r="F20" s="111">
        <v>19</v>
      </c>
      <c r="G20" s="122">
        <v>119402</v>
      </c>
      <c r="H20" s="122">
        <v>120002</v>
      </c>
      <c r="I20" s="7">
        <f t="shared" si="0"/>
        <v>12</v>
      </c>
      <c r="J20" s="62" t="s">
        <v>91</v>
      </c>
      <c r="K20" s="63">
        <v>31</v>
      </c>
      <c r="L20" s="63">
        <v>36</v>
      </c>
      <c r="M20" s="63">
        <v>7</v>
      </c>
      <c r="N20" s="64">
        <v>12</v>
      </c>
      <c r="O20" s="34">
        <f t="shared" si="1"/>
        <v>12.000000290572643</v>
      </c>
      <c r="P20" s="34">
        <f t="shared" si="2"/>
        <v>-2.905726432800293E-7</v>
      </c>
      <c r="Q20" s="28">
        <v>119464</v>
      </c>
      <c r="R20" s="28">
        <v>119538</v>
      </c>
      <c r="S20" s="28">
        <v>119635</v>
      </c>
      <c r="T20" s="28">
        <v>119831</v>
      </c>
      <c r="U20" s="28">
        <v>119897</v>
      </c>
    </row>
    <row r="21" spans="1:21">
      <c r="A21" s="110" t="s">
        <v>51</v>
      </c>
      <c r="B21" s="113" t="s">
        <v>62</v>
      </c>
      <c r="C21" s="110">
        <v>2</v>
      </c>
      <c r="D21" s="98">
        <v>44701.509583333333</v>
      </c>
      <c r="E21" s="98">
        <v>44701.509699074071</v>
      </c>
      <c r="F21" s="111">
        <v>20</v>
      </c>
      <c r="G21" s="122">
        <v>126402</v>
      </c>
      <c r="H21" s="122">
        <v>126902</v>
      </c>
      <c r="I21" s="7">
        <f t="shared" si="0"/>
        <v>10</v>
      </c>
      <c r="J21" s="28"/>
      <c r="K21" s="28"/>
      <c r="L21" s="28"/>
      <c r="M21" s="28"/>
      <c r="N21" s="28"/>
      <c r="O21" s="34">
        <f t="shared" si="1"/>
        <v>9.9999998230487108</v>
      </c>
      <c r="P21" s="34">
        <f t="shared" si="2"/>
        <v>1.7695128917694092E-7</v>
      </c>
      <c r="Q21" s="28">
        <v>126465</v>
      </c>
      <c r="R21" s="28">
        <v>126538</v>
      </c>
      <c r="S21" s="28">
        <v>126598</v>
      </c>
      <c r="T21" s="28">
        <v>126756</v>
      </c>
      <c r="U21" s="28">
        <v>126817</v>
      </c>
    </row>
    <row r="22" spans="1:21">
      <c r="A22" s="110" t="s">
        <v>51</v>
      </c>
      <c r="B22" s="113" t="s">
        <v>62</v>
      </c>
      <c r="C22" s="110">
        <v>3</v>
      </c>
      <c r="D22" s="98">
        <v>44701.511180555557</v>
      </c>
      <c r="E22" s="98">
        <v>44701.511284722219</v>
      </c>
      <c r="F22" s="111">
        <v>21</v>
      </c>
      <c r="G22" s="122">
        <v>133302</v>
      </c>
      <c r="H22" s="122">
        <v>133752</v>
      </c>
      <c r="I22" s="7">
        <f t="shared" si="0"/>
        <v>9</v>
      </c>
      <c r="J22" s="160" t="s">
        <v>92</v>
      </c>
      <c r="K22" s="154"/>
      <c r="L22" s="154"/>
      <c r="M22" s="58"/>
      <c r="N22" s="59">
        <f>'Experiment Design'!$D$15</f>
        <v>724</v>
      </c>
      <c r="O22" s="34">
        <f t="shared" si="1"/>
        <v>8.9999995892867446</v>
      </c>
      <c r="P22" s="34">
        <f t="shared" si="2"/>
        <v>4.1071325540542603E-7</v>
      </c>
      <c r="Q22" s="28">
        <v>133347</v>
      </c>
      <c r="R22" s="28">
        <v>133420</v>
      </c>
      <c r="S22" s="28">
        <v>133470</v>
      </c>
      <c r="T22" s="28">
        <v>133642</v>
      </c>
      <c r="U22" s="28">
        <v>133686</v>
      </c>
    </row>
    <row r="23" spans="1:21">
      <c r="A23" s="110" t="s">
        <v>51</v>
      </c>
      <c r="B23" s="113" t="s">
        <v>62</v>
      </c>
      <c r="C23" s="110">
        <v>4</v>
      </c>
      <c r="D23" s="98">
        <v>44701.513055555559</v>
      </c>
      <c r="E23" s="98">
        <v>44701.513171296298</v>
      </c>
      <c r="F23" s="111">
        <v>22</v>
      </c>
      <c r="G23" s="122">
        <v>141402</v>
      </c>
      <c r="H23" s="122">
        <v>141902</v>
      </c>
      <c r="I23" s="7">
        <f t="shared" si="0"/>
        <v>10</v>
      </c>
      <c r="J23" s="159" t="s">
        <v>93</v>
      </c>
      <c r="K23" s="152"/>
      <c r="L23" s="152"/>
      <c r="M23" s="28"/>
      <c r="N23" s="61">
        <f>N22+N25</f>
        <v>749.6</v>
      </c>
      <c r="O23" s="34">
        <f t="shared" si="1"/>
        <v>9.9999998230487108</v>
      </c>
      <c r="P23" s="34">
        <f t="shared" si="2"/>
        <v>1.7695128917694092E-7</v>
      </c>
      <c r="Q23" s="28">
        <v>141474</v>
      </c>
      <c r="R23" s="28">
        <v>141557</v>
      </c>
      <c r="S23" s="28">
        <v>141609</v>
      </c>
      <c r="T23" s="28">
        <v>141795</v>
      </c>
      <c r="U23" s="28">
        <v>141858</v>
      </c>
    </row>
    <row r="24" spans="1:21">
      <c r="A24" s="110" t="s">
        <v>51</v>
      </c>
      <c r="B24" s="113" t="s">
        <v>62</v>
      </c>
      <c r="C24" s="110">
        <v>5</v>
      </c>
      <c r="D24" s="98">
        <v>44701.514641203707</v>
      </c>
      <c r="E24" s="98">
        <v>44701.514768518522</v>
      </c>
      <c r="F24" s="111">
        <v>23</v>
      </c>
      <c r="G24" s="122">
        <v>148252</v>
      </c>
      <c r="H24" s="122">
        <v>148802</v>
      </c>
      <c r="I24" s="7">
        <f t="shared" si="0"/>
        <v>11</v>
      </c>
      <c r="J24" s="159" t="s">
        <v>94</v>
      </c>
      <c r="K24" s="152"/>
      <c r="L24" s="152"/>
      <c r="M24" s="28"/>
      <c r="N24" s="61">
        <v>58</v>
      </c>
      <c r="O24" s="34">
        <f t="shared" si="1"/>
        <v>11.000000056810677</v>
      </c>
      <c r="P24" s="34">
        <f t="shared" si="2"/>
        <v>-5.6810677051544189E-8</v>
      </c>
      <c r="Q24" s="28">
        <v>148292</v>
      </c>
      <c r="R24" s="28">
        <v>148399</v>
      </c>
      <c r="S24" s="28">
        <v>148451</v>
      </c>
      <c r="T24" s="28">
        <v>148632</v>
      </c>
      <c r="U24" s="28">
        <v>148686</v>
      </c>
    </row>
    <row r="25" spans="1:21">
      <c r="A25" s="110" t="s">
        <v>51</v>
      </c>
      <c r="B25" s="113" t="s">
        <v>62</v>
      </c>
      <c r="C25" s="110">
        <v>6</v>
      </c>
      <c r="D25" s="98">
        <v>44701.516203703701</v>
      </c>
      <c r="E25" s="98">
        <v>44701.516331018516</v>
      </c>
      <c r="F25" s="111">
        <v>24</v>
      </c>
      <c r="G25" s="122">
        <v>155002</v>
      </c>
      <c r="H25" s="122">
        <v>155552</v>
      </c>
      <c r="I25" s="7">
        <f t="shared" si="0"/>
        <v>11</v>
      </c>
      <c r="J25" s="157" t="s">
        <v>183</v>
      </c>
      <c r="K25" s="158"/>
      <c r="L25" s="158"/>
      <c r="M25" s="63" t="s">
        <v>117</v>
      </c>
      <c r="N25" s="64">
        <v>25.6</v>
      </c>
      <c r="O25" s="34">
        <f t="shared" si="1"/>
        <v>11.000000056810677</v>
      </c>
      <c r="P25" s="34">
        <f t="shared" si="2"/>
        <v>-5.6810677051544189E-8</v>
      </c>
      <c r="Q25" s="28">
        <v>155073</v>
      </c>
      <c r="R25" s="28">
        <v>155200</v>
      </c>
      <c r="S25" s="28">
        <v>155252</v>
      </c>
      <c r="T25" s="28">
        <v>155392</v>
      </c>
      <c r="U25" s="28">
        <v>155450</v>
      </c>
    </row>
    <row r="26" spans="1:21">
      <c r="A26" s="110" t="s">
        <v>71</v>
      </c>
      <c r="B26" s="110" t="s">
        <v>52</v>
      </c>
      <c r="C26" s="110">
        <v>1</v>
      </c>
      <c r="D26" s="98">
        <v>44701.542719907404</v>
      </c>
      <c r="E26" s="98">
        <v>44701.542858796296</v>
      </c>
      <c r="F26" s="111">
        <v>25</v>
      </c>
      <c r="G26" s="109">
        <v>130</v>
      </c>
      <c r="H26" s="109">
        <v>730</v>
      </c>
      <c r="I26" s="7">
        <f t="shared" si="0"/>
        <v>12</v>
      </c>
      <c r="J26" s="60"/>
      <c r="K26" s="28"/>
      <c r="L26" s="28"/>
      <c r="M26" s="65"/>
      <c r="N26" s="61"/>
      <c r="O26" s="34">
        <f t="shared" si="1"/>
        <v>12.000000290572643</v>
      </c>
      <c r="P26" s="34">
        <f t="shared" si="2"/>
        <v>-2.905726432800293E-7</v>
      </c>
    </row>
    <row r="27" spans="1:21">
      <c r="A27" s="110" t="s">
        <v>71</v>
      </c>
      <c r="B27" s="113" t="s">
        <v>57</v>
      </c>
      <c r="C27" s="110">
        <v>1</v>
      </c>
      <c r="D27" s="98">
        <v>44701.542974537035</v>
      </c>
      <c r="E27" s="98">
        <v>44701.543124999997</v>
      </c>
      <c r="F27" s="111">
        <v>26</v>
      </c>
      <c r="G27" s="122">
        <v>1230</v>
      </c>
      <c r="H27" s="122">
        <v>1880</v>
      </c>
      <c r="I27" s="7">
        <f t="shared" si="0"/>
        <v>13</v>
      </c>
      <c r="J27" s="60" t="s">
        <v>97</v>
      </c>
      <c r="K27" s="28"/>
      <c r="L27" s="28"/>
      <c r="M27" s="24" t="s">
        <v>98</v>
      </c>
      <c r="N27" s="33" t="s">
        <v>99</v>
      </c>
      <c r="O27" s="34">
        <f t="shared" si="1"/>
        <v>12.999999895691872</v>
      </c>
      <c r="P27" s="34">
        <f t="shared" si="2"/>
        <v>1.0430812835693359E-7</v>
      </c>
      <c r="Q27" s="28">
        <v>1300</v>
      </c>
      <c r="R27" s="28">
        <v>1368</v>
      </c>
      <c r="S27" s="28">
        <v>1437</v>
      </c>
      <c r="T27" s="28">
        <v>1630</v>
      </c>
      <c r="U27" s="28">
        <v>1717</v>
      </c>
    </row>
    <row r="28" spans="1:21">
      <c r="A28" s="110" t="s">
        <v>71</v>
      </c>
      <c r="B28" s="113" t="s">
        <v>57</v>
      </c>
      <c r="C28" s="110">
        <v>2</v>
      </c>
      <c r="D28" s="98">
        <v>44701.547280092593</v>
      </c>
      <c r="E28" s="98">
        <v>44701.547418981485</v>
      </c>
      <c r="F28" s="111">
        <v>27</v>
      </c>
      <c r="G28" s="122">
        <v>19830</v>
      </c>
      <c r="H28" s="122">
        <v>20430</v>
      </c>
      <c r="I28" s="7">
        <f t="shared" si="0"/>
        <v>12</v>
      </c>
      <c r="J28" s="60" t="s">
        <v>100</v>
      </c>
      <c r="K28" s="28"/>
      <c r="L28" s="28"/>
      <c r="M28" s="83">
        <v>0.5</v>
      </c>
      <c r="N28" s="66">
        <f>M28*N22/100</f>
        <v>3.62</v>
      </c>
      <c r="O28" s="34">
        <f t="shared" si="1"/>
        <v>12.000000290572643</v>
      </c>
      <c r="P28" s="34">
        <f t="shared" si="2"/>
        <v>-2.905726432800293E-7</v>
      </c>
      <c r="Q28" s="28">
        <v>19892</v>
      </c>
      <c r="R28" s="28">
        <v>19974</v>
      </c>
      <c r="S28" s="28">
        <v>20054</v>
      </c>
      <c r="T28" s="28">
        <v>20246</v>
      </c>
      <c r="U28" s="28">
        <v>20349</v>
      </c>
    </row>
    <row r="29" spans="1:21">
      <c r="A29" s="110" t="s">
        <v>71</v>
      </c>
      <c r="B29" s="113" t="s">
        <v>57</v>
      </c>
      <c r="C29" s="110">
        <v>3</v>
      </c>
      <c r="D29" s="98">
        <v>44701.548310185186</v>
      </c>
      <c r="E29" s="98">
        <v>44701.548449074071</v>
      </c>
      <c r="F29" s="111">
        <v>28</v>
      </c>
      <c r="G29" s="122">
        <v>24280</v>
      </c>
      <c r="H29" s="122">
        <v>24880</v>
      </c>
      <c r="I29" s="7">
        <f t="shared" si="0"/>
        <v>12</v>
      </c>
      <c r="J29" s="60" t="s">
        <v>101</v>
      </c>
      <c r="K29" s="28"/>
      <c r="L29" s="28"/>
      <c r="M29" s="83">
        <v>1.57</v>
      </c>
      <c r="N29" s="66">
        <f>M29*N22/100</f>
        <v>11.366800000000001</v>
      </c>
      <c r="O29" s="34">
        <f t="shared" si="1"/>
        <v>11.999999661929905</v>
      </c>
      <c r="P29" s="34">
        <f t="shared" si="2"/>
        <v>3.380700945854187E-7</v>
      </c>
      <c r="Q29" s="28">
        <v>24332</v>
      </c>
      <c r="R29" s="28">
        <v>24407</v>
      </c>
      <c r="S29" s="28">
        <v>24475</v>
      </c>
      <c r="T29" s="28">
        <v>24692</v>
      </c>
      <c r="U29" s="28">
        <v>24774</v>
      </c>
    </row>
    <row r="30" spans="1:21">
      <c r="A30" s="110" t="s">
        <v>71</v>
      </c>
      <c r="B30" s="113" t="s">
        <v>57</v>
      </c>
      <c r="C30" s="110">
        <v>4</v>
      </c>
      <c r="D30" s="98">
        <v>44701.549189814818</v>
      </c>
      <c r="E30" s="98">
        <v>44701.549328703702</v>
      </c>
      <c r="F30" s="111">
        <v>29</v>
      </c>
      <c r="G30" s="122">
        <v>28080</v>
      </c>
      <c r="H30" s="122">
        <v>28680</v>
      </c>
      <c r="I30" s="7">
        <f t="shared" si="0"/>
        <v>12</v>
      </c>
      <c r="J30" s="60" t="s">
        <v>102</v>
      </c>
      <c r="K30" s="28"/>
      <c r="L30" s="28"/>
      <c r="M30" s="83">
        <v>2.9</v>
      </c>
      <c r="N30" s="66">
        <f>M30*N22/100</f>
        <v>20.995999999999999</v>
      </c>
      <c r="O30" s="34">
        <f t="shared" si="1"/>
        <v>11.999999661929905</v>
      </c>
      <c r="P30" s="34">
        <f t="shared" si="2"/>
        <v>3.380700945854187E-7</v>
      </c>
      <c r="Q30" s="28">
        <v>28161</v>
      </c>
      <c r="R30" s="28">
        <v>28228</v>
      </c>
      <c r="S30" s="28">
        <v>28293</v>
      </c>
      <c r="T30" s="28">
        <v>28483</v>
      </c>
      <c r="U30" s="28">
        <v>28552</v>
      </c>
    </row>
    <row r="31" spans="1:21">
      <c r="A31" s="110" t="s">
        <v>71</v>
      </c>
      <c r="B31" s="113" t="s">
        <v>57</v>
      </c>
      <c r="C31" s="110">
        <v>5</v>
      </c>
      <c r="D31" s="98">
        <v>44701.550659722219</v>
      </c>
      <c r="E31" s="98">
        <v>44701.550798611112</v>
      </c>
      <c r="F31" s="111">
        <v>30</v>
      </c>
      <c r="G31" s="122">
        <v>34430</v>
      </c>
      <c r="H31" s="122">
        <v>35030</v>
      </c>
      <c r="I31" s="7">
        <f t="shared" si="0"/>
        <v>12</v>
      </c>
      <c r="J31" s="60" t="s">
        <v>103</v>
      </c>
      <c r="K31" s="28"/>
      <c r="L31" s="28"/>
      <c r="M31" s="83">
        <v>1.33</v>
      </c>
      <c r="N31" s="66">
        <f>M31*N22/100</f>
        <v>9.6292000000000009</v>
      </c>
      <c r="O31" s="34">
        <f t="shared" si="1"/>
        <v>12.000000290572643</v>
      </c>
      <c r="P31" s="34">
        <f t="shared" si="2"/>
        <v>-2.905726432800293E-7</v>
      </c>
      <c r="Q31" s="28">
        <v>34503</v>
      </c>
      <c r="R31" s="28">
        <v>34582</v>
      </c>
      <c r="S31" s="28">
        <v>34647</v>
      </c>
      <c r="T31" s="28">
        <v>34838</v>
      </c>
      <c r="U31" s="28">
        <v>34951</v>
      </c>
    </row>
    <row r="32" spans="1:21">
      <c r="A32" s="110" t="s">
        <v>71</v>
      </c>
      <c r="B32" s="113" t="s">
        <v>70</v>
      </c>
      <c r="C32" s="110">
        <v>1</v>
      </c>
      <c r="D32" s="98">
        <v>44701.553877314815</v>
      </c>
      <c r="E32" s="98">
        <v>44701.554143518515</v>
      </c>
      <c r="F32" s="111">
        <v>31</v>
      </c>
      <c r="G32" s="122">
        <v>48330</v>
      </c>
      <c r="H32" s="122">
        <v>49480</v>
      </c>
      <c r="I32" s="7">
        <f t="shared" si="0"/>
        <v>23</v>
      </c>
      <c r="J32" s="60" t="s">
        <v>104</v>
      </c>
      <c r="K32" s="28"/>
      <c r="L32" s="28"/>
      <c r="M32" s="83">
        <v>5.35</v>
      </c>
      <c r="N32" s="66">
        <f>M32*N22/100</f>
        <v>38.733999999999995</v>
      </c>
      <c r="O32" s="34">
        <f t="shared" si="1"/>
        <v>22.999999718740582</v>
      </c>
      <c r="P32" s="34">
        <f t="shared" si="2"/>
        <v>2.8125941753387451E-7</v>
      </c>
      <c r="Q32" s="28">
        <v>48398</v>
      </c>
      <c r="R32" s="28">
        <v>48523</v>
      </c>
      <c r="S32" s="28">
        <v>48669</v>
      </c>
      <c r="T32" s="28">
        <v>49432</v>
      </c>
      <c r="U32" s="28">
        <v>49476</v>
      </c>
    </row>
    <row r="33" spans="1:21">
      <c r="A33" s="110" t="s">
        <v>71</v>
      </c>
      <c r="B33" s="113" t="s">
        <v>70</v>
      </c>
      <c r="C33" s="110">
        <v>2</v>
      </c>
      <c r="D33" s="98">
        <v>44701.555520833332</v>
      </c>
      <c r="E33" s="98">
        <v>44701.555787037039</v>
      </c>
      <c r="F33" s="111">
        <v>32</v>
      </c>
      <c r="G33" s="122">
        <v>55430</v>
      </c>
      <c r="H33" s="122">
        <v>56580</v>
      </c>
      <c r="I33" s="7">
        <f t="shared" si="0"/>
        <v>23</v>
      </c>
      <c r="J33" s="60" t="s">
        <v>105</v>
      </c>
      <c r="K33" s="28"/>
      <c r="L33" s="28"/>
      <c r="M33" s="83">
        <v>11.75</v>
      </c>
      <c r="N33" s="66">
        <f>M33*N22/100</f>
        <v>85.07</v>
      </c>
      <c r="O33" s="34">
        <f t="shared" si="1"/>
        <v>23.00000034738332</v>
      </c>
      <c r="P33" s="34">
        <f t="shared" si="2"/>
        <v>-3.4738332033157349E-7</v>
      </c>
      <c r="Q33" s="28">
        <v>55522</v>
      </c>
      <c r="R33" s="28">
        <v>55675</v>
      </c>
      <c r="S33" s="28">
        <v>55816</v>
      </c>
      <c r="T33" s="28">
        <v>56520</v>
      </c>
      <c r="U33" s="28">
        <v>56574</v>
      </c>
    </row>
    <row r="34" spans="1:21">
      <c r="A34" s="110" t="s">
        <v>71</v>
      </c>
      <c r="B34" s="113" t="s">
        <v>70</v>
      </c>
      <c r="C34" s="110">
        <v>3</v>
      </c>
      <c r="D34" s="98">
        <v>44701.557268518518</v>
      </c>
      <c r="E34" s="98">
        <v>44701.557511574072</v>
      </c>
      <c r="F34" s="111">
        <v>33</v>
      </c>
      <c r="G34" s="122">
        <v>62980</v>
      </c>
      <c r="H34" s="122">
        <v>64030</v>
      </c>
      <c r="I34" s="7">
        <f t="shared" si="0"/>
        <v>21</v>
      </c>
      <c r="J34" s="60" t="s">
        <v>106</v>
      </c>
      <c r="K34" s="28"/>
      <c r="L34" s="28"/>
      <c r="M34" s="83">
        <v>53.2</v>
      </c>
      <c r="N34" s="66">
        <f>M34*N22/100</f>
        <v>385.16800000000001</v>
      </c>
      <c r="O34" s="34">
        <f t="shared" si="1"/>
        <v>20.999999879859388</v>
      </c>
      <c r="P34" s="34">
        <f t="shared" si="2"/>
        <v>1.2014061212539673E-7</v>
      </c>
      <c r="Q34" s="28">
        <v>63037</v>
      </c>
      <c r="R34" s="28">
        <v>63188</v>
      </c>
      <c r="S34" s="28">
        <v>63382</v>
      </c>
      <c r="T34" s="28">
        <v>63870</v>
      </c>
      <c r="U34" s="28">
        <v>64009</v>
      </c>
    </row>
    <row r="35" spans="1:21">
      <c r="A35" s="110" t="s">
        <v>71</v>
      </c>
      <c r="B35" s="113" t="s">
        <v>70</v>
      </c>
      <c r="C35" s="110">
        <v>4</v>
      </c>
      <c r="D35" s="98">
        <v>44701.559050925927</v>
      </c>
      <c r="E35" s="98">
        <v>44701.559328703705</v>
      </c>
      <c r="F35" s="111">
        <v>34</v>
      </c>
      <c r="G35" s="122">
        <v>70680</v>
      </c>
      <c r="H35" s="122">
        <v>71880</v>
      </c>
      <c r="I35" s="7">
        <f t="shared" si="0"/>
        <v>24</v>
      </c>
      <c r="J35" s="67"/>
      <c r="K35" s="65"/>
      <c r="L35" s="28" t="s">
        <v>107</v>
      </c>
      <c r="M35" s="83">
        <f t="shared" ref="M35:N35" si="4">SUM(M28*2+M29*2+M30*2+M31*2+M32*2+M33*2+M34)</f>
        <v>100</v>
      </c>
      <c r="N35" s="66">
        <f t="shared" si="4"/>
        <v>724</v>
      </c>
      <c r="O35" s="34">
        <f t="shared" si="1"/>
        <v>23.999999952502549</v>
      </c>
      <c r="P35" s="34">
        <f t="shared" si="2"/>
        <v>4.7497451305389404E-8</v>
      </c>
      <c r="Q35" s="28">
        <v>70722</v>
      </c>
      <c r="R35" s="28">
        <v>70978</v>
      </c>
      <c r="S35" s="28">
        <v>71066</v>
      </c>
      <c r="T35" s="28">
        <v>71709</v>
      </c>
      <c r="U35" s="28">
        <v>71855</v>
      </c>
    </row>
    <row r="36" spans="1:21">
      <c r="A36" s="110" t="s">
        <v>71</v>
      </c>
      <c r="B36" s="113" t="s">
        <v>70</v>
      </c>
      <c r="C36" s="110">
        <v>5</v>
      </c>
      <c r="D36" s="98">
        <v>44701.56077546296</v>
      </c>
      <c r="E36" s="98">
        <v>44701.561018518521</v>
      </c>
      <c r="F36" s="111">
        <v>35</v>
      </c>
      <c r="G36" s="122">
        <v>78130</v>
      </c>
      <c r="H36" s="122">
        <v>79180</v>
      </c>
      <c r="I36" s="7">
        <f t="shared" si="0"/>
        <v>21</v>
      </c>
      <c r="J36" s="60"/>
      <c r="K36" s="28" t="s">
        <v>108</v>
      </c>
      <c r="L36" s="28"/>
      <c r="M36" s="83">
        <v>8.1999999999999993</v>
      </c>
      <c r="N36" s="66">
        <f>M36*N22/100</f>
        <v>59.367999999999995</v>
      </c>
      <c r="O36" s="34">
        <f t="shared" si="1"/>
        <v>21.000000508502126</v>
      </c>
      <c r="P36" s="34">
        <f t="shared" si="2"/>
        <v>-5.0850212574005127E-7</v>
      </c>
      <c r="Q36" s="28">
        <v>78177</v>
      </c>
      <c r="R36" s="28">
        <v>78409</v>
      </c>
      <c r="S36" s="28">
        <v>78495</v>
      </c>
      <c r="T36" s="28">
        <v>79088</v>
      </c>
      <c r="U36" s="28">
        <v>79171</v>
      </c>
    </row>
    <row r="37" spans="1:21">
      <c r="A37" s="110" t="s">
        <v>71</v>
      </c>
      <c r="B37" s="113" t="s">
        <v>70</v>
      </c>
      <c r="C37" s="110">
        <v>6</v>
      </c>
      <c r="D37" s="98">
        <v>44701.5625462963</v>
      </c>
      <c r="E37" s="98">
        <v>44701.5627662037</v>
      </c>
      <c r="F37" s="111">
        <v>36</v>
      </c>
      <c r="G37" s="122">
        <v>85780</v>
      </c>
      <c r="H37" s="122">
        <v>86730</v>
      </c>
      <c r="I37" s="7">
        <f t="shared" si="0"/>
        <v>19</v>
      </c>
      <c r="J37" s="60"/>
      <c r="K37" s="28" t="s">
        <v>109</v>
      </c>
      <c r="L37" s="28"/>
      <c r="M37" s="83">
        <v>17.02</v>
      </c>
      <c r="N37" s="66">
        <f>M37*N22/100</f>
        <v>123.2248</v>
      </c>
      <c r="O37" s="34">
        <f t="shared" si="1"/>
        <v>18.999999412335455</v>
      </c>
      <c r="P37" s="34">
        <f t="shared" si="2"/>
        <v>5.8766454458236694E-7</v>
      </c>
      <c r="Q37" s="28">
        <v>85877</v>
      </c>
      <c r="R37" s="28">
        <v>85953</v>
      </c>
      <c r="S37" s="28">
        <v>86038</v>
      </c>
      <c r="T37" s="28">
        <v>86598</v>
      </c>
      <c r="U37" s="28">
        <v>86699</v>
      </c>
    </row>
    <row r="38" spans="1:21">
      <c r="A38" s="110" t="s">
        <v>71</v>
      </c>
      <c r="B38" s="113" t="s">
        <v>69</v>
      </c>
      <c r="C38" s="110">
        <v>1</v>
      </c>
      <c r="D38" s="98">
        <v>44701.564155092594</v>
      </c>
      <c r="E38" s="98">
        <v>44701.564282407409</v>
      </c>
      <c r="F38" s="111">
        <v>37</v>
      </c>
      <c r="G38" s="122">
        <v>92730</v>
      </c>
      <c r="H38" s="122">
        <v>93280</v>
      </c>
      <c r="I38" s="7">
        <f t="shared" si="0"/>
        <v>11</v>
      </c>
      <c r="J38" s="60"/>
      <c r="K38" s="28" t="s">
        <v>110</v>
      </c>
      <c r="L38" s="28"/>
      <c r="M38" s="83">
        <v>12.13</v>
      </c>
      <c r="N38" s="66">
        <f>M38*N22/100</f>
        <v>87.821200000000005</v>
      </c>
      <c r="O38" s="34">
        <f t="shared" si="1"/>
        <v>11.000000056810677</v>
      </c>
      <c r="P38" s="34">
        <f t="shared" si="2"/>
        <v>-5.6810677051544189E-8</v>
      </c>
      <c r="Q38" s="28">
        <v>92758</v>
      </c>
      <c r="R38" s="28">
        <v>92864</v>
      </c>
      <c r="S38" s="28">
        <v>92985</v>
      </c>
      <c r="T38" s="28">
        <v>93146</v>
      </c>
      <c r="U38" s="28">
        <v>93272</v>
      </c>
    </row>
    <row r="39" spans="1:21">
      <c r="A39" s="110" t="s">
        <v>71</v>
      </c>
      <c r="B39" s="113" t="s">
        <v>69</v>
      </c>
      <c r="C39" s="110">
        <v>2</v>
      </c>
      <c r="D39" s="98">
        <v>44701.565671296295</v>
      </c>
      <c r="E39" s="98">
        <v>44701.565787037034</v>
      </c>
      <c r="F39" s="111">
        <v>38</v>
      </c>
      <c r="G39" s="122">
        <v>99280</v>
      </c>
      <c r="H39" s="122">
        <v>99780</v>
      </c>
      <c r="I39" s="7">
        <f t="shared" si="0"/>
        <v>10</v>
      </c>
      <c r="J39" s="60"/>
      <c r="K39" s="28" t="s">
        <v>111</v>
      </c>
      <c r="L39" s="28"/>
      <c r="M39" s="83">
        <v>15.85</v>
      </c>
      <c r="N39" s="66">
        <f>M39*N22/100</f>
        <v>114.75399999999999</v>
      </c>
      <c r="O39" s="34">
        <f t="shared" si="1"/>
        <v>9.9999998230487108</v>
      </c>
      <c r="P39" s="34">
        <f t="shared" si="2"/>
        <v>1.7695128917694092E-7</v>
      </c>
      <c r="Q39" s="28">
        <v>99287</v>
      </c>
      <c r="R39" s="28">
        <v>99398</v>
      </c>
      <c r="S39" s="28">
        <v>99470</v>
      </c>
      <c r="T39" s="28">
        <v>99660</v>
      </c>
      <c r="U39" s="28">
        <v>99767</v>
      </c>
    </row>
    <row r="40" spans="1:21">
      <c r="A40" s="110" t="s">
        <v>71</v>
      </c>
      <c r="B40" s="113" t="s">
        <v>69</v>
      </c>
      <c r="C40" s="110">
        <v>3</v>
      </c>
      <c r="D40" s="98">
        <v>44701.567037037035</v>
      </c>
      <c r="E40" s="98">
        <v>44701.567175925928</v>
      </c>
      <c r="F40" s="111">
        <v>39</v>
      </c>
      <c r="G40" s="122">
        <v>105180</v>
      </c>
      <c r="H40" s="122">
        <v>105780</v>
      </c>
      <c r="I40" s="7">
        <f t="shared" si="0"/>
        <v>12</v>
      </c>
      <c r="J40" s="62"/>
      <c r="K40" s="63"/>
      <c r="L40" s="63" t="s">
        <v>107</v>
      </c>
      <c r="M40" s="84">
        <f t="shared" ref="M40:N40" si="5">SUM(M36:M39)</f>
        <v>53.2</v>
      </c>
      <c r="N40" s="68">
        <f t="shared" si="5"/>
        <v>385.16800000000001</v>
      </c>
      <c r="O40" s="34">
        <f t="shared" si="1"/>
        <v>12.000000290572643</v>
      </c>
      <c r="P40" s="34">
        <f t="shared" si="2"/>
        <v>-2.905726432800293E-7</v>
      </c>
      <c r="Q40" s="28">
        <v>105233</v>
      </c>
      <c r="R40" s="28">
        <v>105322</v>
      </c>
      <c r="S40" s="28">
        <v>105391</v>
      </c>
      <c r="T40" s="28">
        <v>105612</v>
      </c>
      <c r="U40" s="28">
        <v>105752</v>
      </c>
    </row>
    <row r="41" spans="1:21">
      <c r="A41" s="110" t="s">
        <v>71</v>
      </c>
      <c r="B41" s="113" t="s">
        <v>69</v>
      </c>
      <c r="C41" s="110">
        <v>4</v>
      </c>
      <c r="D41" s="98">
        <v>44701.56858796296</v>
      </c>
      <c r="E41" s="98">
        <v>44701.568715277775</v>
      </c>
      <c r="F41" s="111">
        <v>40</v>
      </c>
      <c r="G41" s="122">
        <v>111880</v>
      </c>
      <c r="H41" s="122">
        <v>112430</v>
      </c>
      <c r="I41" s="7">
        <f t="shared" si="0"/>
        <v>11</v>
      </c>
      <c r="J41" s="72"/>
      <c r="K41" s="28" t="s">
        <v>112</v>
      </c>
      <c r="L41" s="28"/>
      <c r="M41" s="83">
        <f>M34-M39</f>
        <v>37.35</v>
      </c>
      <c r="N41" s="28">
        <f>M41*N22/100</f>
        <v>270.41399999999999</v>
      </c>
      <c r="O41" s="34">
        <f t="shared" si="1"/>
        <v>11.000000056810677</v>
      </c>
      <c r="P41" s="34">
        <f t="shared" si="2"/>
        <v>-5.6810677051544189E-8</v>
      </c>
      <c r="Q41" s="28">
        <v>111914</v>
      </c>
      <c r="R41" s="28">
        <v>112005</v>
      </c>
      <c r="S41" s="28">
        <v>112130</v>
      </c>
      <c r="T41" s="28">
        <v>112319</v>
      </c>
      <c r="U41" s="28">
        <v>112428</v>
      </c>
    </row>
    <row r="42" spans="1:21">
      <c r="A42" s="110" t="s">
        <v>71</v>
      </c>
      <c r="B42" s="113" t="s">
        <v>69</v>
      </c>
      <c r="C42" s="110">
        <v>5</v>
      </c>
      <c r="D42" s="98">
        <v>44701.569768518515</v>
      </c>
      <c r="E42" s="98">
        <v>44701.569907407407</v>
      </c>
      <c r="F42" s="111">
        <v>41</v>
      </c>
      <c r="G42" s="122">
        <v>116980</v>
      </c>
      <c r="H42" s="122">
        <v>117580</v>
      </c>
      <c r="I42" s="7">
        <f t="shared" si="0"/>
        <v>12</v>
      </c>
      <c r="J42" s="28"/>
      <c r="K42" s="28"/>
      <c r="L42" s="28"/>
      <c r="M42" s="28"/>
      <c r="N42" s="28"/>
      <c r="O42" s="34">
        <f t="shared" si="1"/>
        <v>12.000000290572643</v>
      </c>
      <c r="P42" s="34">
        <f t="shared" si="2"/>
        <v>-2.905726432800293E-7</v>
      </c>
      <c r="Q42" s="28">
        <v>117055</v>
      </c>
      <c r="R42" s="28">
        <v>117151</v>
      </c>
      <c r="S42" s="28">
        <v>117271</v>
      </c>
      <c r="T42" s="28">
        <v>117438</v>
      </c>
      <c r="U42" s="28">
        <v>117556</v>
      </c>
    </row>
    <row r="43" spans="1:21">
      <c r="A43" s="110" t="s">
        <v>71</v>
      </c>
      <c r="B43" s="113" t="s">
        <v>69</v>
      </c>
      <c r="C43" s="110">
        <v>6</v>
      </c>
      <c r="D43" s="98">
        <v>44701.571261574078</v>
      </c>
      <c r="E43" s="98">
        <v>44701.571400462963</v>
      </c>
      <c r="F43" s="111">
        <v>42</v>
      </c>
      <c r="G43" s="122">
        <v>123430</v>
      </c>
      <c r="H43" s="122">
        <v>124030</v>
      </c>
      <c r="I43" s="7">
        <f t="shared" si="0"/>
        <v>12</v>
      </c>
      <c r="J43" s="28"/>
      <c r="K43" s="28"/>
      <c r="L43" s="28"/>
      <c r="M43" s="28"/>
      <c r="N43" s="28"/>
      <c r="O43" s="34">
        <f t="shared" si="1"/>
        <v>11.999999661929905</v>
      </c>
      <c r="P43" s="34">
        <f t="shared" si="2"/>
        <v>3.380700945854187E-7</v>
      </c>
      <c r="Q43" s="28">
        <v>123515</v>
      </c>
      <c r="R43" s="28">
        <v>123592</v>
      </c>
      <c r="S43" s="28">
        <v>123732</v>
      </c>
      <c r="T43" s="28">
        <v>123890</v>
      </c>
      <c r="U43" s="28">
        <v>123985</v>
      </c>
    </row>
    <row r="44" spans="1:21">
      <c r="A44" s="110" t="s">
        <v>71</v>
      </c>
      <c r="B44" s="113" t="s">
        <v>62</v>
      </c>
      <c r="C44" s="110">
        <v>1</v>
      </c>
      <c r="D44" s="98">
        <v>44701.572962962964</v>
      </c>
      <c r="E44" s="98">
        <v>44701.573078703703</v>
      </c>
      <c r="F44" s="111">
        <v>43</v>
      </c>
      <c r="G44" s="122">
        <v>130780</v>
      </c>
      <c r="H44" s="122">
        <v>131280</v>
      </c>
      <c r="I44" s="7">
        <f t="shared" si="0"/>
        <v>10</v>
      </c>
      <c r="J44" s="28"/>
      <c r="K44" s="28"/>
      <c r="L44" s="28"/>
      <c r="M44" s="28"/>
      <c r="N44" s="28"/>
      <c r="O44" s="34">
        <f t="shared" si="1"/>
        <v>9.9999998230487108</v>
      </c>
      <c r="P44" s="34">
        <f t="shared" si="2"/>
        <v>1.7695128917694092E-7</v>
      </c>
      <c r="Q44" s="28">
        <v>130837</v>
      </c>
      <c r="R44" s="28">
        <v>130959</v>
      </c>
      <c r="S44" s="28">
        <v>131046</v>
      </c>
      <c r="T44" s="28">
        <v>131185</v>
      </c>
      <c r="U44" s="28">
        <v>131225</v>
      </c>
    </row>
    <row r="45" spans="1:21">
      <c r="A45" s="110" t="s">
        <v>71</v>
      </c>
      <c r="B45" s="113" t="s">
        <v>62</v>
      </c>
      <c r="C45" s="110">
        <v>2</v>
      </c>
      <c r="D45" s="98">
        <v>44701.574664351851</v>
      </c>
      <c r="E45" s="98">
        <v>44701.574803240743</v>
      </c>
      <c r="F45" s="111">
        <v>44</v>
      </c>
      <c r="G45" s="122">
        <v>138130</v>
      </c>
      <c r="H45" s="122">
        <v>138730</v>
      </c>
      <c r="I45" s="7">
        <f t="shared" si="0"/>
        <v>12</v>
      </c>
      <c r="J45" s="28"/>
      <c r="K45" s="28"/>
      <c r="L45" s="28"/>
      <c r="M45" s="28"/>
      <c r="N45" s="28"/>
      <c r="O45" s="34">
        <f t="shared" si="1"/>
        <v>12.000000290572643</v>
      </c>
      <c r="P45" s="34">
        <f t="shared" si="2"/>
        <v>-2.905726432800293E-7</v>
      </c>
      <c r="Q45" s="28">
        <v>138179</v>
      </c>
      <c r="R45" s="28">
        <v>138319</v>
      </c>
      <c r="S45" s="28">
        <v>138424</v>
      </c>
      <c r="T45" s="28">
        <v>138555</v>
      </c>
      <c r="U45" s="28">
        <v>138613</v>
      </c>
    </row>
    <row r="46" spans="1:21">
      <c r="A46" s="110" t="s">
        <v>71</v>
      </c>
      <c r="B46" s="113" t="s">
        <v>62</v>
      </c>
      <c r="C46" s="110">
        <v>3</v>
      </c>
      <c r="D46" s="98">
        <v>44701.579791666663</v>
      </c>
      <c r="E46" s="98">
        <v>44701.579895833333</v>
      </c>
      <c r="F46" s="111">
        <v>45</v>
      </c>
      <c r="G46" s="122">
        <v>160280</v>
      </c>
      <c r="H46" s="122">
        <v>160730</v>
      </c>
      <c r="I46" s="7">
        <f t="shared" si="0"/>
        <v>9</v>
      </c>
      <c r="J46" s="28"/>
      <c r="K46" s="28"/>
      <c r="L46" s="28"/>
      <c r="M46" s="28"/>
      <c r="N46" s="28"/>
      <c r="O46" s="34">
        <f t="shared" si="1"/>
        <v>9.0000002179294825</v>
      </c>
      <c r="P46" s="34">
        <f t="shared" si="2"/>
        <v>-2.1792948246002197E-7</v>
      </c>
      <c r="Q46" s="28">
        <v>160350</v>
      </c>
      <c r="R46" s="28">
        <v>160430</v>
      </c>
      <c r="S46" s="28">
        <v>160487</v>
      </c>
      <c r="T46" s="28">
        <v>160640</v>
      </c>
      <c r="U46" s="28">
        <v>160691</v>
      </c>
    </row>
    <row r="47" spans="1:21">
      <c r="A47" s="110" t="s">
        <v>71</v>
      </c>
      <c r="B47" s="113" t="s">
        <v>62</v>
      </c>
      <c r="C47" s="110">
        <v>4</v>
      </c>
      <c r="D47" s="98">
        <v>44701.581388888888</v>
      </c>
      <c r="E47" s="98">
        <v>44701.581516203703</v>
      </c>
      <c r="F47" s="111">
        <v>46</v>
      </c>
      <c r="G47" s="122">
        <v>167180</v>
      </c>
      <c r="H47" s="122">
        <v>167730</v>
      </c>
      <c r="I47" s="7">
        <f t="shared" si="0"/>
        <v>11</v>
      </c>
      <c r="J47" s="28"/>
      <c r="K47" s="28"/>
      <c r="L47" s="28"/>
      <c r="M47" s="28"/>
      <c r="N47" s="28"/>
      <c r="O47" s="34">
        <f t="shared" si="1"/>
        <v>11.000000056810677</v>
      </c>
      <c r="P47" s="34">
        <f t="shared" si="2"/>
        <v>-5.6810677051544189E-8</v>
      </c>
      <c r="Q47" s="28">
        <v>167252</v>
      </c>
      <c r="R47" s="28">
        <v>167364</v>
      </c>
      <c r="S47" s="28">
        <v>167432</v>
      </c>
      <c r="T47" s="28">
        <v>167580</v>
      </c>
      <c r="U47" s="28">
        <v>167633</v>
      </c>
    </row>
    <row r="48" spans="1:21">
      <c r="A48" s="110" t="s">
        <v>71</v>
      </c>
      <c r="B48" s="113" t="s">
        <v>62</v>
      </c>
      <c r="C48" s="110">
        <v>5</v>
      </c>
      <c r="D48" s="98">
        <v>44701.582939814813</v>
      </c>
      <c r="E48" s="98">
        <v>44701.583067129628</v>
      </c>
      <c r="F48" s="111">
        <v>47</v>
      </c>
      <c r="G48" s="122">
        <v>173880</v>
      </c>
      <c r="H48" s="122">
        <v>174430</v>
      </c>
      <c r="I48" s="7">
        <f t="shared" si="0"/>
        <v>11</v>
      </c>
      <c r="J48" s="28"/>
      <c r="K48" s="28"/>
      <c r="L48" s="28"/>
      <c r="M48" s="28"/>
      <c r="N48" s="28"/>
      <c r="O48" s="34">
        <f t="shared" si="1"/>
        <v>11.000000056810677</v>
      </c>
      <c r="P48" s="34">
        <f t="shared" si="2"/>
        <v>-5.6810677051544189E-8</v>
      </c>
      <c r="Q48" s="28">
        <v>173925</v>
      </c>
      <c r="R48" s="28">
        <v>174071</v>
      </c>
      <c r="S48" s="28">
        <v>174127</v>
      </c>
      <c r="T48" s="28">
        <v>174309</v>
      </c>
      <c r="U48" s="28">
        <v>174360</v>
      </c>
    </row>
    <row r="49" spans="1:21">
      <c r="A49" s="110" t="s">
        <v>71</v>
      </c>
      <c r="B49" s="113" t="s">
        <v>62</v>
      </c>
      <c r="C49" s="110">
        <v>6</v>
      </c>
      <c r="D49" s="98">
        <v>44701.584490740737</v>
      </c>
      <c r="E49" s="98">
        <v>44701.584606481483</v>
      </c>
      <c r="F49" s="111">
        <v>48</v>
      </c>
      <c r="G49" s="122">
        <v>180580</v>
      </c>
      <c r="H49" s="122">
        <v>181080</v>
      </c>
      <c r="I49" s="7">
        <f t="shared" si="0"/>
        <v>10</v>
      </c>
      <c r="J49" s="28"/>
      <c r="K49" s="28"/>
      <c r="L49" s="28"/>
      <c r="M49" s="28"/>
      <c r="N49" s="28"/>
      <c r="O49" s="34">
        <f t="shared" si="1"/>
        <v>10.000000451691449</v>
      </c>
      <c r="P49" s="34">
        <f t="shared" si="2"/>
        <v>-4.5169144868850708E-7</v>
      </c>
      <c r="Q49" s="28">
        <v>180694</v>
      </c>
      <c r="R49" s="28">
        <v>180813</v>
      </c>
      <c r="S49" s="28">
        <v>180862</v>
      </c>
      <c r="T49" s="28">
        <v>181020</v>
      </c>
      <c r="U49" s="28">
        <v>181067</v>
      </c>
    </row>
    <row r="50" spans="1:21">
      <c r="A50" s="110" t="s">
        <v>51</v>
      </c>
      <c r="B50" s="110" t="s">
        <v>72</v>
      </c>
      <c r="C50" s="110">
        <v>1</v>
      </c>
      <c r="D50" s="98">
        <v>44701.585370370369</v>
      </c>
      <c r="E50" s="98">
        <v>44701.585428240738</v>
      </c>
      <c r="F50" s="111">
        <v>49</v>
      </c>
      <c r="G50" s="28"/>
      <c r="H50" s="28"/>
      <c r="I50" s="7">
        <f t="shared" si="0"/>
        <v>0</v>
      </c>
    </row>
    <row r="51" spans="1:21">
      <c r="A51" s="110" t="s">
        <v>73</v>
      </c>
      <c r="B51" s="110" t="s">
        <v>74</v>
      </c>
      <c r="C51" s="110">
        <v>1</v>
      </c>
      <c r="D51" s="98">
        <v>44701.586469907408</v>
      </c>
      <c r="E51" s="98">
        <v>44701.586597222224</v>
      </c>
      <c r="F51" s="111">
        <v>50</v>
      </c>
      <c r="G51" s="28"/>
      <c r="H51" s="28"/>
      <c r="I51" s="7">
        <f t="shared" si="0"/>
        <v>0</v>
      </c>
    </row>
    <row r="52" spans="1:21">
      <c r="A52" s="110" t="s">
        <v>73</v>
      </c>
      <c r="B52" s="110" t="s">
        <v>75</v>
      </c>
      <c r="C52" s="110">
        <v>1</v>
      </c>
      <c r="D52" s="98">
        <v>44701.5859837963</v>
      </c>
      <c r="E52" s="98">
        <v>44701.586134259262</v>
      </c>
      <c r="F52" s="111">
        <v>51</v>
      </c>
      <c r="G52" s="28"/>
      <c r="H52" s="28"/>
      <c r="I52" s="7">
        <f t="shared" si="0"/>
        <v>0</v>
      </c>
    </row>
    <row r="53" spans="1:21">
      <c r="A53" s="110"/>
      <c r="B53" s="110"/>
      <c r="C53" s="110"/>
      <c r="D53" s="110"/>
      <c r="E53" s="110"/>
      <c r="F53" s="110">
        <v>52</v>
      </c>
      <c r="G53" s="28"/>
      <c r="H53" s="28"/>
      <c r="I53" s="7">
        <f t="shared" si="0"/>
        <v>0</v>
      </c>
    </row>
    <row r="54" spans="1:21">
      <c r="A54" s="110" t="s">
        <v>71</v>
      </c>
      <c r="B54" s="113" t="s">
        <v>113</v>
      </c>
      <c r="C54" s="110"/>
      <c r="D54" s="110"/>
      <c r="E54" s="110"/>
      <c r="F54" s="110">
        <v>53</v>
      </c>
      <c r="G54" s="109">
        <v>1220</v>
      </c>
      <c r="H54" s="109">
        <v>1270</v>
      </c>
      <c r="I54" s="7">
        <f t="shared" si="0"/>
        <v>1</v>
      </c>
    </row>
    <row r="55" spans="1:21">
      <c r="A55" s="110" t="s">
        <v>51</v>
      </c>
      <c r="B55" s="113" t="s">
        <v>113</v>
      </c>
      <c r="C55" s="110"/>
      <c r="D55" s="110"/>
      <c r="E55" s="110"/>
      <c r="F55" s="110">
        <v>54</v>
      </c>
      <c r="G55" s="109">
        <v>7052</v>
      </c>
      <c r="H55" s="109">
        <v>7102</v>
      </c>
      <c r="I55" s="7">
        <f t="shared" si="0"/>
        <v>1</v>
      </c>
    </row>
  </sheetData>
  <mergeCells count="8">
    <mergeCell ref="J23:L23"/>
    <mergeCell ref="J24:L24"/>
    <mergeCell ref="J25:L25"/>
    <mergeCell ref="K1:L1"/>
    <mergeCell ref="M1:N1"/>
    <mergeCell ref="K8:L8"/>
    <mergeCell ref="M8:N8"/>
    <mergeCell ref="J22:L22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01"/>
  <sheetViews>
    <sheetView tabSelected="1" workbookViewId="0">
      <selection activeCell="J7" sqref="J7"/>
    </sheetView>
  </sheetViews>
  <sheetFormatPr defaultColWidth="14.453125" defaultRowHeight="15" customHeight="1"/>
  <cols>
    <col min="1" max="1" width="6.6328125" style="129" customWidth="1"/>
    <col min="2" max="2" width="8.1796875" style="129" customWidth="1"/>
    <col min="3" max="3" width="8.81640625" style="129" customWidth="1"/>
    <col min="4" max="4" width="6.6328125" style="129" customWidth="1"/>
    <col min="5" max="5" width="8.36328125" style="129" bestFit="1" customWidth="1"/>
    <col min="6" max="6" width="7.26953125" style="129" bestFit="1" customWidth="1"/>
    <col min="7" max="7" width="8.90625" style="129" customWidth="1"/>
    <col min="8" max="8" width="12.81640625" style="129" customWidth="1"/>
    <col min="9" max="9" width="10.7265625" customWidth="1"/>
    <col min="10" max="10" width="13.6328125" style="129" customWidth="1"/>
    <col min="11" max="11" width="12.54296875" style="129" customWidth="1"/>
    <col min="12" max="12" width="14.36328125" style="129" customWidth="1"/>
    <col min="13" max="13" width="13.36328125" style="129" customWidth="1"/>
    <col min="14" max="14" width="11.26953125" style="129" customWidth="1"/>
    <col min="15" max="15" width="20.7265625" style="129" customWidth="1"/>
    <col min="16" max="16" width="15.7265625" style="129" customWidth="1"/>
    <col min="17" max="17" width="13.81640625" customWidth="1"/>
    <col min="18" max="18" width="14.90625" style="129" bestFit="1" customWidth="1"/>
    <col min="19" max="19" width="11.81640625" style="129" customWidth="1"/>
    <col min="20" max="20" width="15.453125" style="129" bestFit="1" customWidth="1"/>
    <col min="21" max="21" width="8.7265625" style="129" customWidth="1"/>
    <col min="22" max="16384" width="14.453125" style="129"/>
  </cols>
  <sheetData>
    <row r="1" spans="1:21" ht="14.5">
      <c r="A1" s="129" t="s">
        <v>184</v>
      </c>
      <c r="B1" s="7" t="s">
        <v>36</v>
      </c>
      <c r="C1" s="7" t="s">
        <v>232</v>
      </c>
      <c r="D1" s="7" t="s">
        <v>37</v>
      </c>
      <c r="E1" s="7" t="s">
        <v>38</v>
      </c>
      <c r="F1" s="7" t="s">
        <v>44</v>
      </c>
      <c r="G1" s="7" t="s">
        <v>188</v>
      </c>
      <c r="H1" s="7" t="s">
        <v>185</v>
      </c>
      <c r="I1" s="129" t="s">
        <v>213</v>
      </c>
      <c r="J1" s="129" t="s">
        <v>212</v>
      </c>
      <c r="K1" s="129" t="s">
        <v>214</v>
      </c>
      <c r="L1" s="129" t="s">
        <v>215</v>
      </c>
      <c r="M1" s="129" t="s">
        <v>216</v>
      </c>
      <c r="N1" s="129" t="s">
        <v>217</v>
      </c>
      <c r="O1" s="129" t="s">
        <v>219</v>
      </c>
      <c r="P1" s="129" t="s">
        <v>213</v>
      </c>
      <c r="Q1" t="s">
        <v>212</v>
      </c>
      <c r="R1" s="129" t="s">
        <v>214</v>
      </c>
      <c r="S1" s="129" t="s">
        <v>215</v>
      </c>
      <c r="T1" s="129" t="s">
        <v>216</v>
      </c>
      <c r="U1" s="129" t="s">
        <v>217</v>
      </c>
    </row>
    <row r="2" spans="1:21" ht="14.25" customHeight="1">
      <c r="A2" s="7">
        <v>1</v>
      </c>
      <c r="B2" s="7">
        <v>1</v>
      </c>
      <c r="C2" s="7">
        <v>1</v>
      </c>
      <c r="D2" s="7">
        <v>4</v>
      </c>
      <c r="E2" s="7">
        <v>0</v>
      </c>
      <c r="F2" s="129">
        <v>2</v>
      </c>
      <c r="G2" s="129">
        <v>1</v>
      </c>
      <c r="H2" s="7">
        <v>26.74</v>
      </c>
      <c r="I2">
        <v>95.43</v>
      </c>
      <c r="J2" s="7">
        <v>94.66</v>
      </c>
      <c r="K2" s="7">
        <v>119.83</v>
      </c>
      <c r="L2" s="7">
        <v>119.88</v>
      </c>
      <c r="M2" s="7">
        <v>43.62</v>
      </c>
      <c r="N2" s="7">
        <v>43.99</v>
      </c>
      <c r="O2" s="7">
        <v>136.94</v>
      </c>
      <c r="P2" s="7">
        <v>80.11</v>
      </c>
      <c r="Q2">
        <v>81.239999999999995</v>
      </c>
      <c r="R2" s="7">
        <v>56.95</v>
      </c>
      <c r="S2" s="7">
        <v>66.02</v>
      </c>
      <c r="T2" s="7">
        <v>58.16</v>
      </c>
      <c r="U2" s="7">
        <v>58.86</v>
      </c>
    </row>
    <row r="3" spans="1:21" ht="14.25" customHeight="1">
      <c r="A3" s="7">
        <v>2</v>
      </c>
      <c r="B3" s="7">
        <v>1</v>
      </c>
      <c r="C3" s="7">
        <v>1</v>
      </c>
      <c r="D3" s="7">
        <v>4</v>
      </c>
      <c r="E3" s="7">
        <v>0</v>
      </c>
      <c r="F3" s="129">
        <v>3</v>
      </c>
      <c r="G3" s="129">
        <v>2</v>
      </c>
      <c r="H3" s="7">
        <v>26.98</v>
      </c>
      <c r="I3">
        <v>96.8</v>
      </c>
      <c r="J3" s="7">
        <v>94.48</v>
      </c>
      <c r="K3" s="7">
        <v>119.86</v>
      </c>
      <c r="L3" s="7">
        <v>119.91</v>
      </c>
      <c r="M3" s="7">
        <v>43.8</v>
      </c>
      <c r="N3" s="7">
        <v>44.38</v>
      </c>
      <c r="O3" s="7">
        <v>141.54</v>
      </c>
      <c r="P3" s="7">
        <v>74.39</v>
      </c>
      <c r="Q3">
        <v>82.86</v>
      </c>
      <c r="R3" s="7">
        <v>55.57</v>
      </c>
      <c r="S3" s="7">
        <v>69.849999999999994</v>
      </c>
      <c r="T3" s="7">
        <v>54.54</v>
      </c>
      <c r="U3" s="7">
        <v>59.17</v>
      </c>
    </row>
    <row r="4" spans="1:21" ht="14.25" customHeight="1">
      <c r="A4" s="7">
        <v>3</v>
      </c>
      <c r="B4" s="7">
        <v>1</v>
      </c>
      <c r="C4" s="7">
        <v>1</v>
      </c>
      <c r="D4" s="7">
        <v>4</v>
      </c>
      <c r="E4" s="7">
        <v>0</v>
      </c>
      <c r="F4" s="129">
        <v>4</v>
      </c>
      <c r="G4" s="129">
        <v>3</v>
      </c>
      <c r="H4" s="7">
        <v>26.26</v>
      </c>
      <c r="I4">
        <v>99.8</v>
      </c>
      <c r="J4" s="7">
        <v>96.88</v>
      </c>
      <c r="K4" s="7">
        <v>119.39</v>
      </c>
      <c r="L4" s="7">
        <v>119.56</v>
      </c>
      <c r="M4" s="7">
        <v>43.77</v>
      </c>
      <c r="N4" s="7">
        <v>44.1</v>
      </c>
      <c r="O4" s="7">
        <v>150.6</v>
      </c>
      <c r="P4" s="7">
        <v>79.37</v>
      </c>
      <c r="Q4">
        <v>88.56</v>
      </c>
      <c r="R4" s="7">
        <v>53.95</v>
      </c>
      <c r="S4" s="7">
        <v>63.14</v>
      </c>
      <c r="T4" s="7">
        <v>56.03</v>
      </c>
      <c r="U4" s="7">
        <v>63.13</v>
      </c>
    </row>
    <row r="5" spans="1:21" ht="14.25" customHeight="1">
      <c r="A5" s="7">
        <v>4</v>
      </c>
      <c r="B5" s="7">
        <v>1</v>
      </c>
      <c r="C5" s="7">
        <v>1</v>
      </c>
      <c r="D5" s="7">
        <v>4</v>
      </c>
      <c r="E5" s="7">
        <v>0</v>
      </c>
      <c r="F5" s="129">
        <v>5</v>
      </c>
      <c r="G5" s="129">
        <v>4</v>
      </c>
      <c r="H5" s="7">
        <v>25.38</v>
      </c>
      <c r="I5">
        <v>98.5</v>
      </c>
      <c r="J5" s="7">
        <v>95.07</v>
      </c>
      <c r="K5" s="7">
        <v>119.93</v>
      </c>
      <c r="L5" s="7">
        <v>119.94</v>
      </c>
      <c r="M5" s="7">
        <v>44.68</v>
      </c>
      <c r="N5" s="7">
        <v>45.9</v>
      </c>
      <c r="O5" s="7">
        <v>130.44</v>
      </c>
      <c r="P5" s="7">
        <v>71.2</v>
      </c>
      <c r="Q5">
        <v>85.23</v>
      </c>
      <c r="R5" s="7">
        <v>52.13</v>
      </c>
      <c r="S5" s="7">
        <v>66.36</v>
      </c>
      <c r="T5" s="7">
        <v>51.51</v>
      </c>
      <c r="U5" s="7">
        <v>59.63</v>
      </c>
    </row>
    <row r="6" spans="1:21" ht="14.25" customHeight="1">
      <c r="A6" s="7">
        <v>5</v>
      </c>
      <c r="B6" s="7">
        <v>1</v>
      </c>
      <c r="C6" s="7">
        <v>1</v>
      </c>
      <c r="D6" s="7">
        <v>4</v>
      </c>
      <c r="E6" s="7">
        <v>0</v>
      </c>
      <c r="F6" s="129">
        <v>6</v>
      </c>
      <c r="G6" s="129">
        <v>5</v>
      </c>
      <c r="H6" s="7">
        <v>27.45</v>
      </c>
      <c r="I6">
        <v>94.87</v>
      </c>
      <c r="J6" s="7">
        <v>92.29</v>
      </c>
      <c r="K6" s="7">
        <v>119.9</v>
      </c>
      <c r="L6" s="7">
        <v>119.93</v>
      </c>
      <c r="M6" s="7">
        <v>43.84</v>
      </c>
      <c r="N6" s="7">
        <v>45.47</v>
      </c>
      <c r="O6" s="7">
        <v>130.66</v>
      </c>
      <c r="P6" s="7">
        <v>74.430000000000007</v>
      </c>
      <c r="Q6">
        <v>82.67</v>
      </c>
      <c r="R6" s="7">
        <v>51.78</v>
      </c>
      <c r="S6" s="7">
        <v>66.97</v>
      </c>
      <c r="T6" s="7">
        <v>54.28</v>
      </c>
      <c r="U6" s="7">
        <v>59.73</v>
      </c>
    </row>
    <row r="7" spans="1:21" ht="14.25" customHeight="1">
      <c r="A7" s="7">
        <v>6</v>
      </c>
      <c r="B7" s="7">
        <v>1</v>
      </c>
      <c r="C7" s="7">
        <v>1</v>
      </c>
      <c r="D7" s="7">
        <v>2</v>
      </c>
      <c r="E7" s="7">
        <v>0</v>
      </c>
      <c r="F7" s="129">
        <v>7</v>
      </c>
      <c r="G7" s="129">
        <v>1</v>
      </c>
      <c r="H7" s="7">
        <v>25.16</v>
      </c>
      <c r="I7">
        <v>44.97</v>
      </c>
      <c r="J7" s="7">
        <v>34.03</v>
      </c>
      <c r="K7" s="7">
        <v>38.090000000000003</v>
      </c>
      <c r="L7" s="7">
        <v>27.86</v>
      </c>
      <c r="M7" s="7">
        <v>10.07</v>
      </c>
      <c r="N7" s="7">
        <v>15.23</v>
      </c>
      <c r="O7" s="7">
        <v>161.44999999999999</v>
      </c>
      <c r="P7" s="7">
        <v>19.96</v>
      </c>
      <c r="Q7">
        <v>193.86</v>
      </c>
      <c r="R7" s="7">
        <v>38.840000000000003</v>
      </c>
      <c r="S7" s="7">
        <v>61.61</v>
      </c>
      <c r="T7" s="7">
        <v>79.61</v>
      </c>
      <c r="U7" s="7">
        <v>83.44</v>
      </c>
    </row>
    <row r="8" spans="1:21" ht="14.25" customHeight="1">
      <c r="A8" s="7">
        <v>7</v>
      </c>
      <c r="B8" s="7">
        <v>1</v>
      </c>
      <c r="C8" s="7">
        <v>1</v>
      </c>
      <c r="D8" s="7">
        <v>2</v>
      </c>
      <c r="E8" s="7">
        <v>0</v>
      </c>
      <c r="F8" s="129">
        <v>8</v>
      </c>
      <c r="G8" s="129">
        <v>2</v>
      </c>
      <c r="H8" s="7">
        <v>25.54</v>
      </c>
      <c r="I8">
        <v>44.07</v>
      </c>
      <c r="J8" s="7">
        <v>31.05</v>
      </c>
      <c r="K8" s="7">
        <v>41.37</v>
      </c>
      <c r="L8" s="7">
        <v>23</v>
      </c>
      <c r="M8" s="7">
        <v>13.53</v>
      </c>
      <c r="N8" s="7">
        <v>18.11</v>
      </c>
      <c r="O8" s="7">
        <v>154.5</v>
      </c>
      <c r="P8" s="7">
        <v>24.84</v>
      </c>
      <c r="Q8">
        <v>181.54</v>
      </c>
      <c r="R8" s="7">
        <v>45.64</v>
      </c>
      <c r="S8" s="7">
        <v>64</v>
      </c>
      <c r="T8" s="7">
        <v>59.79</v>
      </c>
      <c r="U8" s="7">
        <v>89.3</v>
      </c>
    </row>
    <row r="9" spans="1:21" ht="14.25" customHeight="1">
      <c r="A9" s="7">
        <v>8</v>
      </c>
      <c r="B9" s="7">
        <v>1</v>
      </c>
      <c r="C9" s="7">
        <v>1</v>
      </c>
      <c r="D9" s="7">
        <v>2</v>
      </c>
      <c r="E9" s="7">
        <v>0</v>
      </c>
      <c r="F9" s="129">
        <v>9</v>
      </c>
      <c r="G9" s="129">
        <v>3</v>
      </c>
      <c r="H9" s="7">
        <v>22.72</v>
      </c>
      <c r="I9">
        <v>40.6</v>
      </c>
      <c r="J9" s="7">
        <v>30.03</v>
      </c>
      <c r="K9" s="7">
        <v>23.4</v>
      </c>
      <c r="L9" s="7">
        <v>15.76</v>
      </c>
      <c r="M9" s="7">
        <v>11.1</v>
      </c>
      <c r="N9" s="7">
        <v>7.29</v>
      </c>
      <c r="O9" s="7">
        <v>157.1</v>
      </c>
      <c r="P9" s="7">
        <v>47.53</v>
      </c>
      <c r="Q9">
        <v>155.66999999999999</v>
      </c>
      <c r="R9" s="7">
        <v>74.78</v>
      </c>
      <c r="S9" s="7">
        <v>38.96</v>
      </c>
      <c r="T9" s="7">
        <v>106.26</v>
      </c>
      <c r="U9" s="7">
        <v>55.6</v>
      </c>
    </row>
    <row r="10" spans="1:21" ht="14.25" customHeight="1">
      <c r="A10" s="7">
        <v>9</v>
      </c>
      <c r="B10" s="7">
        <v>1</v>
      </c>
      <c r="C10" s="7">
        <v>1</v>
      </c>
      <c r="D10" s="7">
        <v>2</v>
      </c>
      <c r="E10" s="7">
        <v>0</v>
      </c>
      <c r="F10" s="129">
        <v>10</v>
      </c>
      <c r="G10" s="129">
        <v>4</v>
      </c>
      <c r="H10" s="7">
        <v>20.68</v>
      </c>
      <c r="I10">
        <v>33.11</v>
      </c>
      <c r="J10" s="7">
        <v>20.96</v>
      </c>
      <c r="K10" s="7">
        <v>23.39</v>
      </c>
      <c r="L10" s="7">
        <v>11.19</v>
      </c>
      <c r="M10" s="7">
        <v>5.15</v>
      </c>
      <c r="N10" s="7">
        <v>13.64</v>
      </c>
      <c r="O10" s="7">
        <v>162.4</v>
      </c>
      <c r="P10" s="7">
        <v>42.91</v>
      </c>
      <c r="Q10">
        <v>145.13999999999999</v>
      </c>
      <c r="R10" s="7">
        <v>35.950000000000003</v>
      </c>
      <c r="S10" s="7">
        <v>24.05</v>
      </c>
      <c r="T10" s="7">
        <v>69.459999999999994</v>
      </c>
      <c r="U10" s="7">
        <v>69.09</v>
      </c>
    </row>
    <row r="11" spans="1:21" ht="14.25" customHeight="1">
      <c r="A11" s="7">
        <v>10</v>
      </c>
      <c r="B11" s="7">
        <v>1</v>
      </c>
      <c r="C11" s="7">
        <v>1</v>
      </c>
      <c r="D11" s="7">
        <v>2</v>
      </c>
      <c r="E11" s="7">
        <v>0</v>
      </c>
      <c r="F11" s="129">
        <v>11</v>
      </c>
      <c r="G11" s="129">
        <v>5</v>
      </c>
      <c r="H11" s="7">
        <v>20.87</v>
      </c>
      <c r="I11">
        <v>37.049999999999997</v>
      </c>
      <c r="J11" s="7">
        <v>24.51</v>
      </c>
      <c r="K11" s="7">
        <v>28.64</v>
      </c>
      <c r="L11" s="7">
        <v>16.66</v>
      </c>
      <c r="M11" s="7">
        <v>9.09</v>
      </c>
      <c r="N11" s="7">
        <v>10.039999999999999</v>
      </c>
      <c r="O11" s="7">
        <v>158.28</v>
      </c>
      <c r="P11" s="7">
        <v>39.53</v>
      </c>
      <c r="Q11">
        <v>158.21</v>
      </c>
      <c r="R11" s="7">
        <v>104.67</v>
      </c>
      <c r="S11" s="7">
        <v>25.49</v>
      </c>
      <c r="T11" s="7">
        <v>137.55000000000001</v>
      </c>
      <c r="U11" s="7">
        <v>67.62</v>
      </c>
    </row>
    <row r="12" spans="1:21" ht="14.25" customHeight="1">
      <c r="A12" s="7">
        <v>11</v>
      </c>
      <c r="B12" s="7">
        <v>1</v>
      </c>
      <c r="C12" s="7">
        <v>1</v>
      </c>
      <c r="D12" s="7">
        <v>2</v>
      </c>
      <c r="E12" s="7">
        <v>0</v>
      </c>
      <c r="F12" s="129">
        <v>12</v>
      </c>
      <c r="G12" s="129">
        <v>6</v>
      </c>
      <c r="H12" s="7">
        <v>19.04</v>
      </c>
      <c r="I12">
        <v>28.46</v>
      </c>
      <c r="J12" s="7">
        <v>16.02</v>
      </c>
      <c r="K12" s="7">
        <v>23.69</v>
      </c>
      <c r="L12" s="7">
        <v>16.95</v>
      </c>
      <c r="M12" s="7">
        <v>8.36</v>
      </c>
      <c r="N12" s="7">
        <v>10.64</v>
      </c>
      <c r="O12" s="7">
        <v>137.62</v>
      </c>
      <c r="P12" s="7">
        <v>31.25</v>
      </c>
      <c r="Q12">
        <v>137.25</v>
      </c>
      <c r="R12" s="7">
        <v>55.04</v>
      </c>
      <c r="S12" s="7">
        <v>33.25</v>
      </c>
      <c r="T12" s="7">
        <v>115.35</v>
      </c>
      <c r="U12" s="7">
        <v>87.02</v>
      </c>
    </row>
    <row r="13" spans="1:21" ht="14.25" customHeight="1">
      <c r="A13" s="7">
        <v>12</v>
      </c>
      <c r="B13" s="7">
        <v>1</v>
      </c>
      <c r="C13" s="7">
        <v>1</v>
      </c>
      <c r="D13" s="7">
        <v>1</v>
      </c>
      <c r="E13" s="7">
        <v>0</v>
      </c>
      <c r="F13" s="129">
        <v>13</v>
      </c>
      <c r="G13" s="129">
        <v>1</v>
      </c>
      <c r="H13" s="7">
        <v>21.52</v>
      </c>
      <c r="I13">
        <v>17.14</v>
      </c>
      <c r="J13" s="7">
        <v>9.92</v>
      </c>
      <c r="K13" s="7">
        <v>12.2</v>
      </c>
      <c r="L13" s="7">
        <v>3.08</v>
      </c>
      <c r="M13" s="7">
        <v>4.21</v>
      </c>
      <c r="N13" s="7">
        <v>5.47</v>
      </c>
      <c r="O13" s="7">
        <v>109.72</v>
      </c>
      <c r="P13" s="7">
        <v>51.97</v>
      </c>
      <c r="Q13">
        <v>77.349999999999994</v>
      </c>
      <c r="R13" s="7">
        <v>27.15</v>
      </c>
      <c r="S13" s="7">
        <v>30.56</v>
      </c>
      <c r="T13" s="7">
        <v>28.41</v>
      </c>
      <c r="U13" s="7">
        <v>49.86</v>
      </c>
    </row>
    <row r="14" spans="1:21" ht="14.25" customHeight="1">
      <c r="A14" s="7">
        <v>13</v>
      </c>
      <c r="B14" s="7">
        <v>1</v>
      </c>
      <c r="C14" s="7">
        <v>1</v>
      </c>
      <c r="D14" s="7">
        <v>1</v>
      </c>
      <c r="E14" s="7">
        <v>0</v>
      </c>
      <c r="F14" s="129">
        <v>14</v>
      </c>
      <c r="G14" s="129">
        <v>2</v>
      </c>
      <c r="H14" s="7">
        <v>19.05</v>
      </c>
      <c r="I14">
        <v>33.57</v>
      </c>
      <c r="J14" s="7">
        <v>31.08</v>
      </c>
      <c r="K14" s="7">
        <v>30.53</v>
      </c>
      <c r="L14" s="7">
        <v>33.86</v>
      </c>
      <c r="M14" s="7">
        <v>9.5500000000000007</v>
      </c>
      <c r="N14" s="7">
        <v>13.18</v>
      </c>
      <c r="O14" s="7">
        <v>109.64</v>
      </c>
      <c r="P14" s="7">
        <v>48.26</v>
      </c>
      <c r="Q14">
        <v>89.21</v>
      </c>
      <c r="R14" s="7">
        <v>28.45</v>
      </c>
      <c r="S14" s="7">
        <v>46.71</v>
      </c>
      <c r="T14" s="7">
        <v>43.32</v>
      </c>
      <c r="U14" s="7">
        <v>71.36</v>
      </c>
    </row>
    <row r="15" spans="1:21" ht="14.25" customHeight="1">
      <c r="A15" s="7">
        <v>14</v>
      </c>
      <c r="B15" s="7">
        <v>1</v>
      </c>
      <c r="C15" s="7">
        <v>1</v>
      </c>
      <c r="D15" s="7">
        <v>1</v>
      </c>
      <c r="E15" s="7">
        <v>0</v>
      </c>
      <c r="F15" s="129">
        <v>15</v>
      </c>
      <c r="G15" s="129">
        <v>3</v>
      </c>
      <c r="H15" s="7">
        <v>19.52</v>
      </c>
      <c r="I15">
        <v>26.29</v>
      </c>
      <c r="J15" s="7">
        <v>19.690000000000001</v>
      </c>
      <c r="K15" s="7">
        <v>23.92</v>
      </c>
      <c r="L15" s="7">
        <v>21.52</v>
      </c>
      <c r="M15" s="7">
        <v>5.65</v>
      </c>
      <c r="N15" s="7">
        <v>10.31</v>
      </c>
      <c r="O15" s="7">
        <v>111.16</v>
      </c>
      <c r="P15" s="7">
        <v>49.17</v>
      </c>
      <c r="Q15">
        <v>80.73</v>
      </c>
      <c r="R15" s="7">
        <v>43.86</v>
      </c>
      <c r="S15" s="7">
        <v>80.77</v>
      </c>
      <c r="T15" s="7">
        <v>97.86</v>
      </c>
      <c r="U15" s="7">
        <v>95.56</v>
      </c>
    </row>
    <row r="16" spans="1:21" ht="14.25" customHeight="1">
      <c r="A16" s="7">
        <v>15</v>
      </c>
      <c r="B16" s="7">
        <v>1</v>
      </c>
      <c r="C16" s="7">
        <v>1</v>
      </c>
      <c r="D16" s="7">
        <v>1</v>
      </c>
      <c r="E16" s="7">
        <v>0</v>
      </c>
      <c r="F16" s="129">
        <v>16</v>
      </c>
      <c r="G16" s="129">
        <v>4</v>
      </c>
      <c r="H16" s="7">
        <v>18.75</v>
      </c>
      <c r="I16">
        <v>26.34</v>
      </c>
      <c r="J16" s="7">
        <v>22.46</v>
      </c>
      <c r="K16" s="7">
        <v>22.6</v>
      </c>
      <c r="L16" s="7">
        <v>22.32</v>
      </c>
      <c r="M16" s="7">
        <v>5.36</v>
      </c>
      <c r="N16" s="7">
        <v>5.68</v>
      </c>
      <c r="O16" s="7">
        <v>99.18</v>
      </c>
      <c r="P16" s="7">
        <v>61.35</v>
      </c>
      <c r="Q16">
        <v>63.71</v>
      </c>
      <c r="R16" s="7">
        <v>20.41</v>
      </c>
      <c r="S16" s="7">
        <v>32.89</v>
      </c>
      <c r="T16" s="7">
        <v>37.65</v>
      </c>
      <c r="U16" s="7">
        <v>81.81</v>
      </c>
    </row>
    <row r="17" spans="1:21" ht="14.25" customHeight="1">
      <c r="A17" s="7">
        <v>16</v>
      </c>
      <c r="B17" s="7">
        <v>1</v>
      </c>
      <c r="C17" s="7">
        <v>1</v>
      </c>
      <c r="D17" s="7">
        <v>1</v>
      </c>
      <c r="E17" s="7">
        <v>0</v>
      </c>
      <c r="F17" s="129">
        <v>17</v>
      </c>
      <c r="G17" s="129">
        <v>5</v>
      </c>
      <c r="H17" s="7">
        <v>19.829999999999998</v>
      </c>
      <c r="I17">
        <v>29.65</v>
      </c>
      <c r="J17" s="7">
        <v>24.85</v>
      </c>
      <c r="K17" s="7">
        <v>25.05</v>
      </c>
      <c r="L17" s="7">
        <v>26.24</v>
      </c>
      <c r="M17" s="7">
        <v>6.3</v>
      </c>
      <c r="N17" s="7">
        <v>9.2899999999999991</v>
      </c>
      <c r="O17" s="7">
        <v>107.05</v>
      </c>
      <c r="P17" s="7">
        <v>60.01</v>
      </c>
      <c r="Q17">
        <v>72.03</v>
      </c>
      <c r="R17" s="7">
        <v>58.53</v>
      </c>
      <c r="S17" s="7">
        <v>101.02</v>
      </c>
      <c r="T17" s="7">
        <v>74.77</v>
      </c>
      <c r="U17" s="7">
        <v>105.58</v>
      </c>
    </row>
    <row r="18" spans="1:21" ht="14.25" customHeight="1">
      <c r="A18" s="7">
        <v>17</v>
      </c>
      <c r="B18" s="7">
        <v>1</v>
      </c>
      <c r="C18" s="7">
        <v>1</v>
      </c>
      <c r="D18" s="7">
        <v>1</v>
      </c>
      <c r="E18" s="7">
        <v>0</v>
      </c>
      <c r="F18" s="129">
        <v>18</v>
      </c>
      <c r="G18" s="129">
        <v>6</v>
      </c>
      <c r="H18" s="7">
        <v>17.61</v>
      </c>
      <c r="I18">
        <v>25.13</v>
      </c>
      <c r="J18" s="7">
        <v>22.17</v>
      </c>
      <c r="K18" s="7">
        <v>31.4</v>
      </c>
      <c r="L18" s="7">
        <v>26.02</v>
      </c>
      <c r="M18" s="7">
        <v>9.6300000000000008</v>
      </c>
      <c r="N18" s="7">
        <v>10.039999999999999</v>
      </c>
      <c r="O18" s="7">
        <v>105.36</v>
      </c>
      <c r="P18" s="7">
        <v>66.87</v>
      </c>
      <c r="Q18">
        <v>65.33</v>
      </c>
      <c r="R18" s="7">
        <v>52.43</v>
      </c>
      <c r="S18" s="7">
        <v>116.75</v>
      </c>
      <c r="T18" s="7">
        <v>72.97</v>
      </c>
      <c r="U18" s="7">
        <v>123.75</v>
      </c>
    </row>
    <row r="19" spans="1:21" ht="14.25" customHeight="1">
      <c r="A19" s="7">
        <v>18</v>
      </c>
      <c r="B19" s="7">
        <v>1</v>
      </c>
      <c r="C19" s="7">
        <v>1</v>
      </c>
      <c r="D19" s="7">
        <v>3</v>
      </c>
      <c r="E19" s="7">
        <v>0</v>
      </c>
      <c r="F19" s="129">
        <v>19</v>
      </c>
      <c r="G19" s="129">
        <v>1</v>
      </c>
      <c r="H19" s="7">
        <v>23.09</v>
      </c>
      <c r="I19">
        <v>40.630000000000003</v>
      </c>
      <c r="J19" s="7">
        <v>31.38</v>
      </c>
      <c r="K19" s="7">
        <v>31.29</v>
      </c>
      <c r="L19" s="7">
        <v>52.73</v>
      </c>
      <c r="M19" s="7">
        <v>14.63</v>
      </c>
      <c r="N19" s="7">
        <v>22.24</v>
      </c>
      <c r="O19" s="7">
        <v>175.09</v>
      </c>
      <c r="P19" s="7">
        <v>52.45</v>
      </c>
      <c r="Q19">
        <v>201.16</v>
      </c>
      <c r="R19" s="7">
        <v>58.36</v>
      </c>
      <c r="S19" s="7">
        <v>185.8</v>
      </c>
      <c r="T19" s="7">
        <v>98.35</v>
      </c>
      <c r="U19" s="7">
        <v>210.68</v>
      </c>
    </row>
    <row r="20" spans="1:21" ht="14.25" customHeight="1">
      <c r="A20" s="7">
        <v>19</v>
      </c>
      <c r="B20" s="7">
        <v>1</v>
      </c>
      <c r="C20" s="7">
        <v>1</v>
      </c>
      <c r="D20" s="7">
        <v>3</v>
      </c>
      <c r="E20" s="7">
        <v>0</v>
      </c>
      <c r="F20" s="129">
        <v>20</v>
      </c>
      <c r="G20" s="129">
        <v>2</v>
      </c>
      <c r="H20" s="7">
        <v>23.22</v>
      </c>
      <c r="I20">
        <v>37.9</v>
      </c>
      <c r="J20" s="7">
        <v>28.73</v>
      </c>
      <c r="K20" s="7">
        <v>24.35</v>
      </c>
      <c r="L20" s="7">
        <v>37.08</v>
      </c>
      <c r="M20" s="7">
        <v>8.42</v>
      </c>
      <c r="N20" s="7">
        <v>37.57</v>
      </c>
      <c r="O20" s="7">
        <v>159.79</v>
      </c>
      <c r="P20" s="7">
        <v>32.369999999999997</v>
      </c>
      <c r="Q20">
        <v>172.99</v>
      </c>
      <c r="R20" s="7">
        <v>72.400000000000006</v>
      </c>
      <c r="S20" s="7">
        <v>193.61</v>
      </c>
      <c r="T20" s="7">
        <v>117.8</v>
      </c>
      <c r="U20" s="7">
        <v>250.38</v>
      </c>
    </row>
    <row r="21" spans="1:21" ht="14.25" customHeight="1">
      <c r="A21" s="7">
        <v>20</v>
      </c>
      <c r="B21" s="7">
        <v>1</v>
      </c>
      <c r="C21" s="7">
        <v>1</v>
      </c>
      <c r="D21" s="7">
        <v>3</v>
      </c>
      <c r="E21" s="7">
        <v>0</v>
      </c>
      <c r="F21" s="129">
        <v>21</v>
      </c>
      <c r="G21" s="129">
        <v>3</v>
      </c>
      <c r="H21" s="7">
        <v>26.97</v>
      </c>
      <c r="I21">
        <v>39.770000000000003</v>
      </c>
      <c r="J21" s="7">
        <v>27.29</v>
      </c>
      <c r="K21" s="7">
        <v>39.159999999999997</v>
      </c>
      <c r="L21" s="7">
        <v>32.83</v>
      </c>
      <c r="M21" s="7">
        <v>12.59</v>
      </c>
      <c r="N21" s="7">
        <v>34.950000000000003</v>
      </c>
      <c r="O21" s="7">
        <v>163.35</v>
      </c>
      <c r="P21" s="7">
        <v>40.880000000000003</v>
      </c>
      <c r="Q21">
        <v>179.75</v>
      </c>
      <c r="R21" s="7">
        <v>37.28</v>
      </c>
      <c r="S21" s="7">
        <v>157.09</v>
      </c>
      <c r="T21" s="7">
        <v>51.61</v>
      </c>
      <c r="U21" s="7">
        <v>220.4</v>
      </c>
    </row>
    <row r="22" spans="1:21" ht="14.25" customHeight="1">
      <c r="A22" s="7">
        <v>21</v>
      </c>
      <c r="B22" s="7">
        <v>1</v>
      </c>
      <c r="C22" s="7">
        <v>1</v>
      </c>
      <c r="D22" s="7">
        <v>3</v>
      </c>
      <c r="E22" s="7">
        <v>0</v>
      </c>
      <c r="F22" s="129">
        <v>22</v>
      </c>
      <c r="G22" s="129">
        <v>4</v>
      </c>
      <c r="H22" s="7">
        <v>24.11</v>
      </c>
      <c r="I22">
        <v>44</v>
      </c>
      <c r="J22" s="7">
        <v>33.82</v>
      </c>
      <c r="K22" s="7">
        <v>21.77</v>
      </c>
      <c r="L22" s="7">
        <v>34.49</v>
      </c>
      <c r="M22" s="7">
        <v>10.050000000000001</v>
      </c>
      <c r="N22" s="7">
        <v>19.899999999999999</v>
      </c>
      <c r="O22" s="7">
        <v>131.80000000000001</v>
      </c>
      <c r="P22" s="7">
        <v>46.5</v>
      </c>
      <c r="Q22">
        <v>148.15</v>
      </c>
      <c r="R22" s="7">
        <v>65.7</v>
      </c>
      <c r="S22" s="7">
        <v>148.08000000000001</v>
      </c>
      <c r="T22" s="7">
        <v>97.4</v>
      </c>
      <c r="U22" s="7">
        <v>210.02</v>
      </c>
    </row>
    <row r="23" spans="1:21" ht="14.25" customHeight="1">
      <c r="A23" s="7">
        <v>22</v>
      </c>
      <c r="B23" s="7">
        <v>1</v>
      </c>
      <c r="C23" s="7">
        <v>1</v>
      </c>
      <c r="D23" s="7">
        <v>3</v>
      </c>
      <c r="E23" s="7">
        <v>0</v>
      </c>
      <c r="F23" s="129">
        <v>23</v>
      </c>
      <c r="G23" s="129">
        <v>5</v>
      </c>
      <c r="H23" s="7">
        <v>21.82</v>
      </c>
      <c r="I23">
        <v>41.08</v>
      </c>
      <c r="J23" s="7">
        <v>33.35</v>
      </c>
      <c r="K23" s="7">
        <v>20.72</v>
      </c>
      <c r="L23" s="7">
        <v>40.659999999999997</v>
      </c>
      <c r="M23" s="7">
        <v>27.47</v>
      </c>
      <c r="N23" s="7">
        <v>14.53</v>
      </c>
      <c r="O23" s="7">
        <v>174.48</v>
      </c>
      <c r="P23" s="7">
        <v>62.81</v>
      </c>
      <c r="Q23">
        <v>192.67</v>
      </c>
      <c r="R23" s="7">
        <v>133.35</v>
      </c>
      <c r="S23" s="7">
        <v>272.72000000000003</v>
      </c>
      <c r="T23" s="7">
        <v>238.9</v>
      </c>
      <c r="U23" s="7">
        <v>261.26</v>
      </c>
    </row>
    <row r="24" spans="1:21" ht="14.25" customHeight="1">
      <c r="A24" s="7">
        <v>23</v>
      </c>
      <c r="B24" s="7">
        <v>1</v>
      </c>
      <c r="C24" s="7">
        <v>1</v>
      </c>
      <c r="D24" s="7">
        <v>3</v>
      </c>
      <c r="E24" s="7">
        <v>0</v>
      </c>
      <c r="F24" s="129">
        <v>24</v>
      </c>
      <c r="G24" s="129">
        <v>6</v>
      </c>
      <c r="H24" s="7">
        <v>23.9</v>
      </c>
      <c r="I24">
        <v>41.45</v>
      </c>
      <c r="J24" s="7">
        <v>29.91</v>
      </c>
      <c r="K24" s="7">
        <v>19.82</v>
      </c>
      <c r="L24" s="7">
        <v>34.21</v>
      </c>
      <c r="M24" s="7">
        <v>7.19</v>
      </c>
      <c r="N24" s="7">
        <v>12.74</v>
      </c>
      <c r="O24" s="7">
        <v>158.02000000000001</v>
      </c>
      <c r="P24" s="7">
        <v>44.76</v>
      </c>
      <c r="Q24">
        <v>188.58</v>
      </c>
      <c r="R24" s="7">
        <v>52.84</v>
      </c>
      <c r="S24" s="7">
        <v>124.01</v>
      </c>
      <c r="T24" s="7">
        <v>69.08</v>
      </c>
      <c r="U24" s="7">
        <v>142.15</v>
      </c>
    </row>
    <row r="25" spans="1:21" ht="14.25" customHeight="1">
      <c r="A25" s="7">
        <v>24</v>
      </c>
      <c r="B25" s="7">
        <v>1</v>
      </c>
      <c r="C25" s="7">
        <v>1</v>
      </c>
      <c r="D25" s="7">
        <v>4</v>
      </c>
      <c r="E25" s="7">
        <v>1</v>
      </c>
      <c r="F25" s="129">
        <v>26</v>
      </c>
      <c r="G25" s="129">
        <v>1</v>
      </c>
      <c r="H25" s="7">
        <v>39.5</v>
      </c>
      <c r="I25">
        <v>80.25</v>
      </c>
      <c r="J25" s="7">
        <v>80.78</v>
      </c>
      <c r="K25" s="7">
        <v>91.91</v>
      </c>
      <c r="L25" s="7">
        <v>92.6</v>
      </c>
      <c r="M25" s="7">
        <v>32.450000000000003</v>
      </c>
      <c r="N25" s="7">
        <v>33.81</v>
      </c>
      <c r="O25" s="7">
        <v>137.97999999999999</v>
      </c>
      <c r="P25" s="7">
        <v>68.680000000000007</v>
      </c>
      <c r="Q25">
        <v>62.78</v>
      </c>
      <c r="R25" s="7">
        <v>46.6</v>
      </c>
      <c r="S25" s="7">
        <v>53.51</v>
      </c>
      <c r="T25" s="7">
        <v>66.56</v>
      </c>
      <c r="U25" s="7">
        <v>62.49</v>
      </c>
    </row>
    <row r="26" spans="1:21" ht="14.25" customHeight="1">
      <c r="A26" s="7">
        <v>25</v>
      </c>
      <c r="B26" s="7">
        <v>1</v>
      </c>
      <c r="C26" s="7">
        <v>1</v>
      </c>
      <c r="D26" s="7">
        <v>4</v>
      </c>
      <c r="E26" s="7">
        <v>1</v>
      </c>
      <c r="F26" s="129">
        <v>27</v>
      </c>
      <c r="G26" s="129">
        <v>2</v>
      </c>
      <c r="H26" s="7">
        <v>39.590000000000003</v>
      </c>
      <c r="I26">
        <v>86.61</v>
      </c>
      <c r="J26" s="7">
        <v>87.95</v>
      </c>
      <c r="K26" s="7">
        <v>95.04</v>
      </c>
      <c r="L26" s="7">
        <v>95.38</v>
      </c>
      <c r="M26" s="7">
        <v>33.96</v>
      </c>
      <c r="N26" s="7">
        <v>34.03</v>
      </c>
      <c r="O26" s="7">
        <v>134.84</v>
      </c>
      <c r="P26" s="7">
        <v>56.22</v>
      </c>
      <c r="Q26">
        <v>68.03</v>
      </c>
      <c r="R26" s="7">
        <v>50.79</v>
      </c>
      <c r="S26" s="7">
        <v>58.64</v>
      </c>
      <c r="T26" s="7">
        <v>58.87</v>
      </c>
      <c r="U26" s="7">
        <v>61.81</v>
      </c>
    </row>
    <row r="27" spans="1:21" ht="14.25" customHeight="1">
      <c r="A27" s="7">
        <v>26</v>
      </c>
      <c r="B27" s="7">
        <v>1</v>
      </c>
      <c r="C27" s="7">
        <v>1</v>
      </c>
      <c r="D27" s="7">
        <v>4</v>
      </c>
      <c r="E27" s="7">
        <v>1</v>
      </c>
      <c r="F27" s="129">
        <v>28</v>
      </c>
      <c r="G27" s="129">
        <v>3</v>
      </c>
      <c r="H27" s="7">
        <v>39.58</v>
      </c>
      <c r="I27">
        <v>76.88</v>
      </c>
      <c r="J27" s="7">
        <v>77.59</v>
      </c>
      <c r="K27" s="7">
        <v>106.5</v>
      </c>
      <c r="L27" s="7">
        <v>106.77</v>
      </c>
      <c r="M27" s="7">
        <v>39.46</v>
      </c>
      <c r="N27" s="7">
        <v>40.15</v>
      </c>
      <c r="O27" s="7">
        <v>122.69</v>
      </c>
      <c r="P27" s="7">
        <v>51.76</v>
      </c>
      <c r="Q27">
        <v>65.58</v>
      </c>
      <c r="R27" s="7">
        <v>58.29</v>
      </c>
      <c r="S27" s="7">
        <v>67.3</v>
      </c>
      <c r="T27" s="7">
        <v>59.45</v>
      </c>
      <c r="U27" s="7">
        <v>62.92</v>
      </c>
    </row>
    <row r="28" spans="1:21" ht="14.25" customHeight="1">
      <c r="A28" s="7">
        <v>27</v>
      </c>
      <c r="B28" s="7">
        <v>1</v>
      </c>
      <c r="C28" s="7">
        <v>1</v>
      </c>
      <c r="D28" s="7">
        <v>4</v>
      </c>
      <c r="E28" s="7">
        <v>1</v>
      </c>
      <c r="F28" s="129">
        <v>29</v>
      </c>
      <c r="G28" s="129">
        <v>4</v>
      </c>
      <c r="H28" s="7">
        <v>38.56</v>
      </c>
      <c r="I28">
        <v>87.47</v>
      </c>
      <c r="J28" s="7">
        <v>90.06</v>
      </c>
      <c r="K28" s="7">
        <v>93.85</v>
      </c>
      <c r="L28" s="7">
        <v>93.78</v>
      </c>
      <c r="M28" s="7">
        <v>32.380000000000003</v>
      </c>
      <c r="N28" s="7">
        <v>31.34</v>
      </c>
      <c r="O28" s="7">
        <v>113.05</v>
      </c>
      <c r="P28" s="7">
        <v>55.26</v>
      </c>
      <c r="Q28">
        <v>65.5</v>
      </c>
      <c r="R28" s="7">
        <v>48.56</v>
      </c>
      <c r="S28" s="7">
        <v>53.26</v>
      </c>
      <c r="T28" s="7">
        <v>53.79</v>
      </c>
      <c r="U28" s="7">
        <v>58.64</v>
      </c>
    </row>
    <row r="29" spans="1:21" ht="14.25" customHeight="1">
      <c r="A29" s="7">
        <v>28</v>
      </c>
      <c r="B29" s="7">
        <v>1</v>
      </c>
      <c r="C29" s="7">
        <v>1</v>
      </c>
      <c r="D29" s="7">
        <v>4</v>
      </c>
      <c r="E29" s="7">
        <v>1</v>
      </c>
      <c r="F29" s="129">
        <v>30</v>
      </c>
      <c r="G29" s="129">
        <v>5</v>
      </c>
      <c r="H29" s="7">
        <v>38.68</v>
      </c>
      <c r="I29">
        <v>84.35</v>
      </c>
      <c r="J29" s="7">
        <v>85.7</v>
      </c>
      <c r="K29" s="7">
        <v>96.94</v>
      </c>
      <c r="L29" s="7">
        <v>96.99</v>
      </c>
      <c r="M29" s="7">
        <v>33.22</v>
      </c>
      <c r="N29" s="7">
        <v>32.94</v>
      </c>
      <c r="O29" s="7">
        <v>129.22999999999999</v>
      </c>
      <c r="P29" s="7">
        <v>58.44</v>
      </c>
      <c r="Q29">
        <v>66.989999999999995</v>
      </c>
      <c r="R29" s="7">
        <v>53.56</v>
      </c>
      <c r="S29" s="7">
        <v>56.87</v>
      </c>
      <c r="T29" s="7">
        <v>58.63</v>
      </c>
      <c r="U29" s="7">
        <v>61.06</v>
      </c>
    </row>
    <row r="30" spans="1:21" ht="14.25" customHeight="1">
      <c r="A30" s="7">
        <v>29</v>
      </c>
      <c r="B30" s="7">
        <v>1</v>
      </c>
      <c r="C30" s="7">
        <v>1</v>
      </c>
      <c r="D30" s="7">
        <v>2</v>
      </c>
      <c r="E30" s="7">
        <v>1</v>
      </c>
      <c r="F30" s="129">
        <v>31</v>
      </c>
      <c r="G30" s="129">
        <v>1</v>
      </c>
      <c r="H30" s="7">
        <v>26.56</v>
      </c>
      <c r="I30">
        <v>45.79</v>
      </c>
      <c r="J30" s="7">
        <v>35.380000000000003</v>
      </c>
      <c r="K30" s="7">
        <v>27.4</v>
      </c>
      <c r="L30" s="7">
        <v>25.95</v>
      </c>
      <c r="M30" s="7">
        <v>7.65</v>
      </c>
      <c r="N30" s="7">
        <v>9.6</v>
      </c>
      <c r="O30" s="7">
        <v>114.08</v>
      </c>
      <c r="P30" s="7">
        <v>37.44</v>
      </c>
      <c r="Q30">
        <v>148.07</v>
      </c>
      <c r="R30" s="7">
        <v>53.89</v>
      </c>
      <c r="S30" s="7">
        <v>93.68</v>
      </c>
      <c r="T30" s="7">
        <v>112.43</v>
      </c>
      <c r="U30" s="7">
        <v>116.3</v>
      </c>
    </row>
    <row r="31" spans="1:21" ht="14.25" customHeight="1">
      <c r="A31" s="7">
        <v>30</v>
      </c>
      <c r="B31" s="7">
        <v>1</v>
      </c>
      <c r="C31" s="7">
        <v>1</v>
      </c>
      <c r="D31" s="7">
        <v>2</v>
      </c>
      <c r="E31" s="7">
        <v>1</v>
      </c>
      <c r="F31" s="129">
        <v>32</v>
      </c>
      <c r="G31" s="129">
        <v>2</v>
      </c>
      <c r="H31" s="7">
        <v>28.46</v>
      </c>
      <c r="I31">
        <v>40.090000000000003</v>
      </c>
      <c r="J31" s="7">
        <v>30.37</v>
      </c>
      <c r="K31" s="7">
        <v>29.62</v>
      </c>
      <c r="L31" s="7">
        <v>12.95</v>
      </c>
      <c r="M31" s="7">
        <v>5.04</v>
      </c>
      <c r="N31" s="7">
        <v>20.6</v>
      </c>
      <c r="O31" s="7">
        <v>165.46</v>
      </c>
      <c r="P31" s="7">
        <v>45.31</v>
      </c>
      <c r="Q31">
        <v>168.07</v>
      </c>
      <c r="R31" s="7">
        <v>29.83</v>
      </c>
      <c r="S31" s="7">
        <v>59.96</v>
      </c>
      <c r="T31" s="7">
        <v>44.73</v>
      </c>
      <c r="U31" s="7">
        <v>62.14</v>
      </c>
    </row>
    <row r="32" spans="1:21" ht="14.25" customHeight="1">
      <c r="A32" s="7">
        <v>31</v>
      </c>
      <c r="B32" s="7">
        <v>1</v>
      </c>
      <c r="C32" s="7">
        <v>1</v>
      </c>
      <c r="D32" s="7">
        <v>2</v>
      </c>
      <c r="E32" s="7">
        <v>1</v>
      </c>
      <c r="F32" s="129">
        <v>33</v>
      </c>
      <c r="G32" s="129">
        <v>3</v>
      </c>
      <c r="H32" s="7">
        <v>32.979999999999997</v>
      </c>
      <c r="I32">
        <v>38.32</v>
      </c>
      <c r="J32" s="7">
        <v>29.05</v>
      </c>
      <c r="K32" s="7">
        <v>25.88</v>
      </c>
      <c r="L32" s="7">
        <v>17.079999999999998</v>
      </c>
      <c r="M32" s="7">
        <v>5.3</v>
      </c>
      <c r="N32" s="7">
        <v>7.32</v>
      </c>
      <c r="O32" s="7">
        <v>124.38</v>
      </c>
      <c r="P32" s="7">
        <v>40.479999999999997</v>
      </c>
      <c r="Q32">
        <v>137.94999999999999</v>
      </c>
      <c r="R32" s="7">
        <v>48.21</v>
      </c>
      <c r="S32" s="7">
        <v>131.86000000000001</v>
      </c>
      <c r="T32" s="7">
        <v>66.8</v>
      </c>
      <c r="U32" s="7">
        <v>103.36</v>
      </c>
    </row>
    <row r="33" spans="1:21" ht="14.25" customHeight="1">
      <c r="A33" s="7">
        <v>32</v>
      </c>
      <c r="B33" s="7">
        <v>1</v>
      </c>
      <c r="C33" s="7">
        <v>1</v>
      </c>
      <c r="D33" s="7">
        <v>2</v>
      </c>
      <c r="E33" s="7">
        <v>1</v>
      </c>
      <c r="F33" s="129">
        <v>34</v>
      </c>
      <c r="G33" s="129">
        <v>4</v>
      </c>
      <c r="H33" s="7">
        <v>26.04</v>
      </c>
      <c r="I33">
        <v>47.44</v>
      </c>
      <c r="J33" s="7">
        <v>36.409999999999997</v>
      </c>
      <c r="K33" s="7">
        <v>27.16</v>
      </c>
      <c r="L33" s="7">
        <v>18.809999999999999</v>
      </c>
      <c r="M33" s="7">
        <v>7.45</v>
      </c>
      <c r="N33" s="7">
        <v>13.16</v>
      </c>
      <c r="O33" s="7">
        <v>116.43</v>
      </c>
      <c r="P33" s="7">
        <v>32.79</v>
      </c>
      <c r="Q33">
        <v>129.59</v>
      </c>
      <c r="R33" s="7">
        <v>40.700000000000003</v>
      </c>
      <c r="S33" s="7">
        <v>62.78</v>
      </c>
      <c r="T33" s="7">
        <v>93.07</v>
      </c>
      <c r="U33" s="7">
        <v>62.35</v>
      </c>
    </row>
    <row r="34" spans="1:21" ht="14.25" customHeight="1">
      <c r="A34" s="7">
        <v>33</v>
      </c>
      <c r="B34" s="7">
        <v>1</v>
      </c>
      <c r="C34" s="7">
        <v>1</v>
      </c>
      <c r="D34" s="7">
        <v>2</v>
      </c>
      <c r="E34" s="7">
        <v>1</v>
      </c>
      <c r="F34" s="129">
        <v>35</v>
      </c>
      <c r="G34" s="129">
        <v>5</v>
      </c>
      <c r="H34" s="7">
        <v>26.67</v>
      </c>
      <c r="I34">
        <v>40.82</v>
      </c>
      <c r="J34" s="7">
        <v>23.47</v>
      </c>
      <c r="K34" s="7">
        <v>23.01</v>
      </c>
      <c r="L34" s="7">
        <v>11.92</v>
      </c>
      <c r="M34" s="7">
        <v>7.19</v>
      </c>
      <c r="N34" s="7">
        <v>10.08</v>
      </c>
      <c r="O34" s="7">
        <v>112.66</v>
      </c>
      <c r="P34" s="7">
        <v>50.14</v>
      </c>
      <c r="Q34">
        <v>142.51</v>
      </c>
      <c r="R34" s="7">
        <v>49.36</v>
      </c>
      <c r="S34" s="7">
        <v>154.03</v>
      </c>
      <c r="T34" s="7">
        <v>110.42</v>
      </c>
      <c r="U34" s="7">
        <v>120.83</v>
      </c>
    </row>
    <row r="35" spans="1:21" ht="14.25" customHeight="1">
      <c r="A35" s="7">
        <v>34</v>
      </c>
      <c r="B35" s="7">
        <v>1</v>
      </c>
      <c r="C35" s="7">
        <v>1</v>
      </c>
      <c r="D35" s="7">
        <v>2</v>
      </c>
      <c r="E35" s="7">
        <v>1</v>
      </c>
      <c r="F35" s="129">
        <v>36</v>
      </c>
      <c r="G35" s="129">
        <v>6</v>
      </c>
      <c r="H35" s="7">
        <v>26.29</v>
      </c>
      <c r="I35">
        <v>42.33</v>
      </c>
      <c r="J35" s="7">
        <v>30.16</v>
      </c>
      <c r="K35" s="7">
        <v>29.68</v>
      </c>
      <c r="L35" s="7">
        <v>19.46</v>
      </c>
      <c r="M35" s="7">
        <v>6.04</v>
      </c>
      <c r="N35" s="7">
        <v>13.31</v>
      </c>
      <c r="O35" s="7">
        <v>116.97</v>
      </c>
      <c r="P35" s="7">
        <v>40.479999999999997</v>
      </c>
      <c r="Q35">
        <v>130.58000000000001</v>
      </c>
      <c r="R35" s="7">
        <v>63.74</v>
      </c>
      <c r="S35" s="7">
        <v>88.79</v>
      </c>
      <c r="T35" s="7">
        <v>100.17</v>
      </c>
      <c r="U35" s="7">
        <v>46.7</v>
      </c>
    </row>
    <row r="36" spans="1:21" ht="14.25" customHeight="1">
      <c r="A36" s="7">
        <v>35</v>
      </c>
      <c r="B36" s="7">
        <v>1</v>
      </c>
      <c r="C36" s="7">
        <v>1</v>
      </c>
      <c r="D36" s="7">
        <v>1</v>
      </c>
      <c r="E36" s="7">
        <v>1</v>
      </c>
      <c r="F36" s="129">
        <v>37</v>
      </c>
      <c r="G36" s="129">
        <v>1</v>
      </c>
      <c r="H36" s="7">
        <v>18.73</v>
      </c>
      <c r="I36">
        <v>30.55</v>
      </c>
      <c r="J36" s="7">
        <v>30.87</v>
      </c>
      <c r="K36" s="7">
        <v>18.71</v>
      </c>
      <c r="L36" s="7">
        <v>18.95</v>
      </c>
      <c r="M36" s="7">
        <v>7.48</v>
      </c>
      <c r="N36" s="7">
        <v>9.7799999999999994</v>
      </c>
      <c r="O36" s="7">
        <v>60.12</v>
      </c>
      <c r="P36" s="7">
        <v>58.32</v>
      </c>
      <c r="Q36">
        <v>38.92</v>
      </c>
      <c r="R36" s="7">
        <v>32.68</v>
      </c>
      <c r="S36" s="7">
        <v>36.340000000000003</v>
      </c>
      <c r="T36" s="7">
        <v>43.57</v>
      </c>
      <c r="U36" s="7">
        <v>68.569999999999993</v>
      </c>
    </row>
    <row r="37" spans="1:21" ht="14.25" customHeight="1">
      <c r="A37" s="7">
        <v>36</v>
      </c>
      <c r="B37" s="7">
        <v>1</v>
      </c>
      <c r="C37" s="7">
        <v>1</v>
      </c>
      <c r="D37" s="7">
        <v>1</v>
      </c>
      <c r="E37" s="7">
        <v>1</v>
      </c>
      <c r="F37" s="129">
        <v>38</v>
      </c>
      <c r="G37" s="129">
        <v>2</v>
      </c>
      <c r="H37" s="7">
        <v>20.89</v>
      </c>
      <c r="I37">
        <v>27.76</v>
      </c>
      <c r="J37" s="7">
        <v>26.96</v>
      </c>
      <c r="K37" s="7">
        <v>24.33</v>
      </c>
      <c r="L37" s="7">
        <v>25.07</v>
      </c>
      <c r="M37" s="7">
        <v>6.35</v>
      </c>
      <c r="N37" s="7">
        <v>7.98</v>
      </c>
      <c r="O37" s="7">
        <v>82.01</v>
      </c>
      <c r="P37" s="7">
        <v>57.83</v>
      </c>
      <c r="Q37">
        <v>40.97</v>
      </c>
      <c r="R37" s="7">
        <v>25.81</v>
      </c>
      <c r="S37" s="7">
        <v>27.42</v>
      </c>
      <c r="T37" s="7">
        <v>45.03</v>
      </c>
      <c r="U37" s="7">
        <v>54.23</v>
      </c>
    </row>
    <row r="38" spans="1:21" ht="14.25" customHeight="1">
      <c r="A38" s="7">
        <v>37</v>
      </c>
      <c r="B38" s="7">
        <v>1</v>
      </c>
      <c r="C38" s="7">
        <v>1</v>
      </c>
      <c r="D38" s="7">
        <v>1</v>
      </c>
      <c r="E38" s="7">
        <v>1</v>
      </c>
      <c r="F38" s="129">
        <v>39</v>
      </c>
      <c r="G38" s="129">
        <v>3</v>
      </c>
      <c r="H38" s="7">
        <v>18.84</v>
      </c>
      <c r="I38">
        <v>34.46</v>
      </c>
      <c r="J38" s="7">
        <v>34.64</v>
      </c>
      <c r="K38" s="7">
        <v>28.63</v>
      </c>
      <c r="L38" s="7">
        <v>30.78</v>
      </c>
      <c r="M38" s="7">
        <v>8.1</v>
      </c>
      <c r="N38" s="7">
        <v>10.78</v>
      </c>
      <c r="O38" s="7">
        <v>64.150000000000006</v>
      </c>
      <c r="P38" s="7">
        <v>48.02</v>
      </c>
      <c r="Q38">
        <v>41.49</v>
      </c>
      <c r="R38" s="7">
        <v>24</v>
      </c>
      <c r="S38" s="7">
        <v>25.63</v>
      </c>
      <c r="T38" s="7">
        <v>34.229999999999997</v>
      </c>
      <c r="U38" s="7">
        <v>44.57</v>
      </c>
    </row>
    <row r="39" spans="1:21" ht="14.25" customHeight="1">
      <c r="A39" s="7">
        <v>38</v>
      </c>
      <c r="B39" s="7">
        <v>1</v>
      </c>
      <c r="C39" s="7">
        <v>1</v>
      </c>
      <c r="D39" s="7">
        <v>1</v>
      </c>
      <c r="E39" s="7">
        <v>1</v>
      </c>
      <c r="F39" s="129">
        <v>40</v>
      </c>
      <c r="G39" s="129">
        <v>4</v>
      </c>
      <c r="H39" s="7">
        <v>23.67</v>
      </c>
      <c r="I39">
        <v>34.18</v>
      </c>
      <c r="J39" s="7">
        <v>35.479999999999997</v>
      </c>
      <c r="K39" s="7">
        <v>26.56</v>
      </c>
      <c r="L39" s="7">
        <v>29.57</v>
      </c>
      <c r="M39" s="7">
        <v>10.16</v>
      </c>
      <c r="N39" s="7">
        <v>13.16</v>
      </c>
      <c r="O39" s="7">
        <v>89.1</v>
      </c>
      <c r="P39" s="7">
        <v>56.1</v>
      </c>
      <c r="Q39">
        <v>50.1</v>
      </c>
      <c r="R39" s="7">
        <v>35.19</v>
      </c>
      <c r="S39" s="7">
        <v>25.24</v>
      </c>
      <c r="T39" s="7">
        <v>63.06</v>
      </c>
      <c r="U39" s="7">
        <v>52.01</v>
      </c>
    </row>
    <row r="40" spans="1:21" ht="14.25" customHeight="1">
      <c r="A40" s="7">
        <v>39</v>
      </c>
      <c r="B40" s="7">
        <v>1</v>
      </c>
      <c r="C40" s="7">
        <v>1</v>
      </c>
      <c r="D40" s="7">
        <v>1</v>
      </c>
      <c r="E40" s="7">
        <v>1</v>
      </c>
      <c r="F40" s="129">
        <v>41</v>
      </c>
      <c r="G40" s="129">
        <v>5</v>
      </c>
      <c r="H40" s="7">
        <v>25.3</v>
      </c>
      <c r="I40">
        <v>25.01</v>
      </c>
      <c r="J40" s="7">
        <v>23.54</v>
      </c>
      <c r="K40" s="7">
        <v>33.81</v>
      </c>
      <c r="L40" s="7">
        <v>32.86</v>
      </c>
      <c r="M40" s="7">
        <v>10.96</v>
      </c>
      <c r="N40" s="7">
        <v>11.79</v>
      </c>
      <c r="O40" s="7">
        <v>78.22</v>
      </c>
      <c r="P40" s="7">
        <v>58.21</v>
      </c>
      <c r="Q40">
        <v>40.04</v>
      </c>
      <c r="R40" s="7">
        <v>23.54</v>
      </c>
      <c r="S40" s="7">
        <v>28.09</v>
      </c>
      <c r="T40" s="7">
        <v>34.93</v>
      </c>
      <c r="U40" s="7">
        <v>36.450000000000003</v>
      </c>
    </row>
    <row r="41" spans="1:21" ht="14.25" customHeight="1">
      <c r="A41" s="7">
        <v>40</v>
      </c>
      <c r="B41" s="7">
        <v>1</v>
      </c>
      <c r="C41" s="7">
        <v>1</v>
      </c>
      <c r="D41" s="7">
        <v>1</v>
      </c>
      <c r="E41" s="7">
        <v>1</v>
      </c>
      <c r="F41" s="129">
        <v>42</v>
      </c>
      <c r="G41" s="129">
        <v>6</v>
      </c>
      <c r="H41" s="7">
        <v>20.74</v>
      </c>
      <c r="I41">
        <v>38.06</v>
      </c>
      <c r="J41" s="7">
        <v>39.630000000000003</v>
      </c>
      <c r="K41" s="7">
        <v>32.49</v>
      </c>
      <c r="L41" s="7">
        <v>34.33</v>
      </c>
      <c r="M41" s="7">
        <v>8.65</v>
      </c>
      <c r="N41" s="7">
        <v>9.8000000000000007</v>
      </c>
      <c r="O41" s="7">
        <v>89.9</v>
      </c>
      <c r="P41" s="7">
        <v>53.28</v>
      </c>
      <c r="Q41">
        <v>49.59</v>
      </c>
      <c r="R41" s="7">
        <v>30.07</v>
      </c>
      <c r="S41" s="7">
        <v>83.55</v>
      </c>
      <c r="T41" s="7">
        <v>65.53</v>
      </c>
      <c r="U41" s="7">
        <v>111.67</v>
      </c>
    </row>
    <row r="42" spans="1:21" ht="14.25" customHeight="1">
      <c r="A42" s="7">
        <v>41</v>
      </c>
      <c r="B42" s="7">
        <v>1</v>
      </c>
      <c r="C42" s="7">
        <v>1</v>
      </c>
      <c r="D42" s="7">
        <v>3</v>
      </c>
      <c r="E42" s="7">
        <v>1</v>
      </c>
      <c r="F42" s="129">
        <v>43</v>
      </c>
      <c r="G42" s="129">
        <v>1</v>
      </c>
      <c r="H42" s="7">
        <v>31.39</v>
      </c>
      <c r="I42">
        <v>46.83</v>
      </c>
      <c r="J42" s="7">
        <v>35.46</v>
      </c>
      <c r="K42" s="7">
        <v>37.200000000000003</v>
      </c>
      <c r="L42" s="7">
        <v>41.45</v>
      </c>
      <c r="M42" s="7">
        <v>8.09</v>
      </c>
      <c r="N42" s="7">
        <v>22.26</v>
      </c>
      <c r="O42" s="7">
        <v>138.77000000000001</v>
      </c>
      <c r="P42" s="7">
        <v>54.94</v>
      </c>
      <c r="Q42">
        <v>152</v>
      </c>
      <c r="R42" s="7">
        <v>60.27</v>
      </c>
      <c r="S42" s="7">
        <v>135.27000000000001</v>
      </c>
      <c r="T42" s="7">
        <v>108.04</v>
      </c>
      <c r="U42" s="7">
        <v>178.37</v>
      </c>
    </row>
    <row r="43" spans="1:21" ht="14.25" customHeight="1">
      <c r="A43" s="7">
        <v>42</v>
      </c>
      <c r="B43" s="7">
        <v>1</v>
      </c>
      <c r="C43" s="7">
        <v>1</v>
      </c>
      <c r="D43" s="7">
        <v>3</v>
      </c>
      <c r="E43" s="7">
        <v>1</v>
      </c>
      <c r="F43" s="129">
        <v>44</v>
      </c>
      <c r="G43" s="129">
        <v>2</v>
      </c>
      <c r="H43" s="7">
        <v>25.73</v>
      </c>
      <c r="I43">
        <v>52.46</v>
      </c>
      <c r="J43" s="7">
        <v>31.19</v>
      </c>
      <c r="K43" s="7">
        <v>37.39</v>
      </c>
      <c r="L43" s="7">
        <v>27.24</v>
      </c>
      <c r="M43" s="7">
        <v>14.43</v>
      </c>
      <c r="N43" s="7">
        <v>11.8</v>
      </c>
      <c r="O43" s="7">
        <v>136.86000000000001</v>
      </c>
      <c r="P43" s="7">
        <v>67.88</v>
      </c>
      <c r="Q43">
        <v>167.26</v>
      </c>
      <c r="R43" s="7">
        <v>81.849999999999994</v>
      </c>
      <c r="S43" s="7">
        <v>139.31</v>
      </c>
      <c r="T43" s="7">
        <v>118.17</v>
      </c>
      <c r="U43" s="7">
        <v>135.25</v>
      </c>
    </row>
    <row r="44" spans="1:21" ht="14.25" customHeight="1">
      <c r="A44" s="7">
        <v>43</v>
      </c>
      <c r="B44" s="7">
        <v>1</v>
      </c>
      <c r="C44" s="7">
        <v>1</v>
      </c>
      <c r="D44" s="7">
        <v>3</v>
      </c>
      <c r="E44" s="7">
        <v>1</v>
      </c>
      <c r="F44" s="129">
        <v>45</v>
      </c>
      <c r="G44" s="129">
        <v>3</v>
      </c>
      <c r="H44" s="7">
        <v>30.4</v>
      </c>
      <c r="I44">
        <v>53.5</v>
      </c>
      <c r="J44" s="7">
        <v>32.58</v>
      </c>
      <c r="K44" s="7">
        <v>29.01</v>
      </c>
      <c r="L44" s="7">
        <v>31.57</v>
      </c>
      <c r="M44" s="7">
        <v>11.35</v>
      </c>
      <c r="N44" s="7">
        <v>13.51</v>
      </c>
      <c r="O44" s="7">
        <v>119.3</v>
      </c>
      <c r="P44" s="7">
        <v>72.88</v>
      </c>
      <c r="Q44">
        <v>163.88</v>
      </c>
      <c r="R44" s="7">
        <v>110.33</v>
      </c>
      <c r="S44" s="7">
        <v>122.06</v>
      </c>
      <c r="T44" s="7">
        <v>158.69</v>
      </c>
      <c r="U44" s="7">
        <v>120.27</v>
      </c>
    </row>
    <row r="45" spans="1:21" ht="14.25" customHeight="1">
      <c r="A45" s="7">
        <v>44</v>
      </c>
      <c r="B45" s="7">
        <v>1</v>
      </c>
      <c r="C45" s="7">
        <v>1</v>
      </c>
      <c r="D45" s="7">
        <v>3</v>
      </c>
      <c r="E45" s="7">
        <v>1</v>
      </c>
      <c r="F45" s="129">
        <v>46</v>
      </c>
      <c r="G45" s="129">
        <v>4</v>
      </c>
      <c r="H45" s="7">
        <v>27.33</v>
      </c>
      <c r="I45">
        <v>51.5</v>
      </c>
      <c r="J45" s="7">
        <v>32.880000000000003</v>
      </c>
      <c r="K45" s="7">
        <v>44.71</v>
      </c>
      <c r="L45" s="7">
        <v>34.58</v>
      </c>
      <c r="M45" s="7">
        <v>11.42</v>
      </c>
      <c r="N45" s="7">
        <v>12.89</v>
      </c>
      <c r="O45" s="7">
        <v>123.03</v>
      </c>
      <c r="P45" s="7">
        <v>68.66</v>
      </c>
      <c r="Q45">
        <v>164.22</v>
      </c>
      <c r="R45" s="7">
        <v>87.3</v>
      </c>
      <c r="S45" s="7">
        <v>165.41</v>
      </c>
      <c r="T45" s="7">
        <v>116.39</v>
      </c>
      <c r="U45" s="7">
        <v>169.81</v>
      </c>
    </row>
    <row r="46" spans="1:21" ht="14.25" customHeight="1">
      <c r="A46" s="7">
        <v>45</v>
      </c>
      <c r="B46" s="7">
        <v>1</v>
      </c>
      <c r="C46" s="7">
        <v>1</v>
      </c>
      <c r="D46" s="7">
        <v>3</v>
      </c>
      <c r="E46" s="7">
        <v>1</v>
      </c>
      <c r="F46" s="129">
        <v>47</v>
      </c>
      <c r="G46" s="129">
        <v>5</v>
      </c>
      <c r="H46" s="7">
        <v>28.42</v>
      </c>
      <c r="I46">
        <v>58.47</v>
      </c>
      <c r="J46" s="7">
        <v>38.44</v>
      </c>
      <c r="K46" s="7">
        <v>37.869999999999997</v>
      </c>
      <c r="L46" s="7">
        <v>30.08</v>
      </c>
      <c r="M46" s="7">
        <v>11.75</v>
      </c>
      <c r="N46" s="7">
        <v>13.48</v>
      </c>
      <c r="O46" s="7">
        <v>113.01</v>
      </c>
      <c r="P46" s="7">
        <v>65.709999999999994</v>
      </c>
      <c r="Q46">
        <v>163.92</v>
      </c>
      <c r="R46" s="7">
        <v>125.11</v>
      </c>
      <c r="S46" s="7">
        <v>113.31</v>
      </c>
      <c r="T46" s="7">
        <v>190.96</v>
      </c>
      <c r="U46" s="7">
        <v>173.8</v>
      </c>
    </row>
    <row r="47" spans="1:21" ht="14.25" customHeight="1">
      <c r="A47" s="7">
        <v>46</v>
      </c>
      <c r="B47" s="7">
        <v>1</v>
      </c>
      <c r="C47" s="7">
        <v>1</v>
      </c>
      <c r="D47" s="7">
        <v>3</v>
      </c>
      <c r="E47" s="7">
        <v>1</v>
      </c>
      <c r="F47" s="129">
        <v>48</v>
      </c>
      <c r="G47" s="129">
        <v>6</v>
      </c>
      <c r="H47" s="7">
        <v>29.25</v>
      </c>
      <c r="I47">
        <v>55.39</v>
      </c>
      <c r="J47" s="7">
        <v>42.89</v>
      </c>
      <c r="K47" s="7">
        <v>39.840000000000003</v>
      </c>
      <c r="L47" s="7">
        <v>28.94</v>
      </c>
      <c r="M47" s="7">
        <v>8.75</v>
      </c>
      <c r="N47" s="7">
        <v>11.91</v>
      </c>
      <c r="O47" s="7">
        <v>131.84</v>
      </c>
      <c r="P47" s="7">
        <v>76.55</v>
      </c>
      <c r="Q47">
        <v>159.61000000000001</v>
      </c>
      <c r="R47" s="7">
        <v>90.81</v>
      </c>
      <c r="S47" s="7">
        <v>125.4</v>
      </c>
      <c r="T47" s="7">
        <v>130.57</v>
      </c>
      <c r="U47" s="7">
        <v>172.38</v>
      </c>
    </row>
    <row r="48" spans="1:21" ht="14.25" customHeight="1">
      <c r="A48" s="7">
        <v>47</v>
      </c>
      <c r="B48" s="7">
        <v>2</v>
      </c>
      <c r="C48" s="7">
        <v>0</v>
      </c>
      <c r="D48" s="7">
        <v>4</v>
      </c>
      <c r="E48" s="7">
        <v>1</v>
      </c>
      <c r="F48" s="129">
        <v>2</v>
      </c>
      <c r="G48" s="129">
        <v>1</v>
      </c>
      <c r="H48" s="7">
        <v>41.86</v>
      </c>
      <c r="I48">
        <v>64.47</v>
      </c>
      <c r="J48" s="7">
        <v>65.03</v>
      </c>
      <c r="K48" s="7">
        <v>112.53</v>
      </c>
      <c r="L48" s="7">
        <v>111.45</v>
      </c>
      <c r="M48" s="7">
        <v>51.89</v>
      </c>
      <c r="N48" s="7">
        <v>46.35</v>
      </c>
      <c r="O48" s="7">
        <v>97.86</v>
      </c>
      <c r="P48" s="7">
        <v>35.119999999999997</v>
      </c>
      <c r="Q48">
        <v>55.48</v>
      </c>
      <c r="R48" s="7">
        <v>68.709999999999994</v>
      </c>
      <c r="S48" s="7">
        <v>61.83</v>
      </c>
      <c r="T48" s="7">
        <v>58.5</v>
      </c>
      <c r="U48" s="7">
        <v>60.85</v>
      </c>
    </row>
    <row r="49" spans="1:21" ht="14.25" customHeight="1">
      <c r="A49" s="7">
        <v>48</v>
      </c>
      <c r="B49" s="7">
        <v>2</v>
      </c>
      <c r="C49" s="7">
        <v>0</v>
      </c>
      <c r="D49" s="7">
        <v>4</v>
      </c>
      <c r="E49" s="7">
        <v>1</v>
      </c>
      <c r="F49" s="129">
        <v>3</v>
      </c>
      <c r="G49" s="129">
        <v>2</v>
      </c>
      <c r="H49" s="7">
        <v>41.82</v>
      </c>
      <c r="I49">
        <v>69</v>
      </c>
      <c r="J49" s="7">
        <v>69.510000000000005</v>
      </c>
      <c r="K49" s="7">
        <v>115.17</v>
      </c>
      <c r="L49" s="7">
        <v>112.92</v>
      </c>
      <c r="M49" s="7">
        <v>51.59</v>
      </c>
      <c r="N49" s="7">
        <v>45.28</v>
      </c>
      <c r="O49" s="7">
        <v>99.95</v>
      </c>
      <c r="P49" s="7">
        <v>40.520000000000003</v>
      </c>
      <c r="Q49">
        <v>59.92</v>
      </c>
      <c r="R49" s="7">
        <v>83.02</v>
      </c>
      <c r="S49" s="7">
        <v>58.64</v>
      </c>
      <c r="T49" s="7">
        <v>53.63</v>
      </c>
      <c r="U49" s="7">
        <v>49.34</v>
      </c>
    </row>
    <row r="50" spans="1:21" ht="14.25" customHeight="1">
      <c r="A50" s="7">
        <v>49</v>
      </c>
      <c r="B50" s="7">
        <v>2</v>
      </c>
      <c r="C50" s="7">
        <v>0</v>
      </c>
      <c r="D50" s="7">
        <v>4</v>
      </c>
      <c r="E50" s="7">
        <v>1</v>
      </c>
      <c r="F50" s="129">
        <v>4</v>
      </c>
      <c r="G50" s="129">
        <v>3</v>
      </c>
      <c r="H50" s="7">
        <v>41.87</v>
      </c>
      <c r="I50">
        <v>61.07</v>
      </c>
      <c r="J50" s="7">
        <v>63.56</v>
      </c>
      <c r="K50" s="7">
        <v>115.65</v>
      </c>
      <c r="L50" s="7">
        <v>116.93</v>
      </c>
      <c r="M50" s="7">
        <v>55.66</v>
      </c>
      <c r="N50" s="7">
        <v>48.85</v>
      </c>
      <c r="O50" s="7">
        <v>97.11</v>
      </c>
      <c r="P50" s="7">
        <v>44.23</v>
      </c>
      <c r="Q50">
        <v>53.79</v>
      </c>
      <c r="R50" s="7">
        <v>78.72</v>
      </c>
      <c r="S50" s="7">
        <v>63.13</v>
      </c>
      <c r="T50" s="7">
        <v>59.95</v>
      </c>
      <c r="U50" s="7">
        <v>58.18</v>
      </c>
    </row>
    <row r="51" spans="1:21" ht="14.25" customHeight="1">
      <c r="A51" s="7">
        <v>50</v>
      </c>
      <c r="B51" s="7">
        <v>2</v>
      </c>
      <c r="C51" s="7">
        <v>0</v>
      </c>
      <c r="D51" s="7">
        <v>4</v>
      </c>
      <c r="E51" s="7">
        <v>1</v>
      </c>
      <c r="F51" s="129">
        <v>5</v>
      </c>
      <c r="G51" s="129">
        <v>4</v>
      </c>
      <c r="H51" s="7">
        <v>41.75</v>
      </c>
      <c r="I51">
        <v>64.209999999999994</v>
      </c>
      <c r="J51" s="7">
        <v>65.7</v>
      </c>
      <c r="K51" s="7">
        <v>116.35</v>
      </c>
      <c r="L51" s="7">
        <v>115.24</v>
      </c>
      <c r="M51" s="7">
        <v>54.82</v>
      </c>
      <c r="N51" s="7">
        <v>48.79</v>
      </c>
      <c r="O51" s="7">
        <v>109.94</v>
      </c>
      <c r="P51" s="7">
        <v>44.72</v>
      </c>
      <c r="Q51">
        <v>49.98</v>
      </c>
      <c r="R51" s="7">
        <v>72.44</v>
      </c>
      <c r="S51" s="7">
        <v>60.83</v>
      </c>
      <c r="T51" s="7">
        <v>58.9</v>
      </c>
      <c r="U51" s="7">
        <v>57.02</v>
      </c>
    </row>
    <row r="52" spans="1:21" ht="14.25" customHeight="1">
      <c r="A52" s="7">
        <v>51</v>
      </c>
      <c r="B52" s="7">
        <v>2</v>
      </c>
      <c r="C52" s="7">
        <v>0</v>
      </c>
      <c r="D52" s="7">
        <v>4</v>
      </c>
      <c r="E52" s="7">
        <v>1</v>
      </c>
      <c r="F52" s="129">
        <v>6</v>
      </c>
      <c r="G52" s="129">
        <v>5</v>
      </c>
      <c r="H52" s="7">
        <v>41.78</v>
      </c>
      <c r="I52">
        <v>65.23</v>
      </c>
      <c r="J52" s="7">
        <v>67.959999999999994</v>
      </c>
      <c r="K52" s="7">
        <v>119.84</v>
      </c>
      <c r="L52" s="7">
        <v>119.75</v>
      </c>
      <c r="M52" s="7">
        <v>55.85</v>
      </c>
      <c r="N52" s="7">
        <v>50.85</v>
      </c>
      <c r="O52" s="7">
        <v>104.08</v>
      </c>
      <c r="P52" s="7">
        <v>40.17</v>
      </c>
      <c r="Q52">
        <v>54.52</v>
      </c>
      <c r="R52" s="7">
        <v>83.1</v>
      </c>
      <c r="S52" s="7">
        <v>70.14</v>
      </c>
      <c r="T52" s="7">
        <v>61.07</v>
      </c>
      <c r="U52" s="7">
        <v>59.1</v>
      </c>
    </row>
    <row r="53" spans="1:21" ht="14.25" customHeight="1">
      <c r="A53" s="7">
        <v>52</v>
      </c>
      <c r="B53" s="7">
        <v>2</v>
      </c>
      <c r="C53" s="7">
        <v>0</v>
      </c>
      <c r="D53" s="7">
        <v>2</v>
      </c>
      <c r="E53" s="7">
        <v>1</v>
      </c>
      <c r="F53" s="129">
        <v>7</v>
      </c>
      <c r="G53" s="129">
        <v>1</v>
      </c>
      <c r="H53" s="7">
        <v>39.33</v>
      </c>
      <c r="I53">
        <v>27.73</v>
      </c>
      <c r="J53" s="7">
        <v>25.49</v>
      </c>
      <c r="K53" s="7">
        <v>24.69</v>
      </c>
      <c r="L53" s="7">
        <v>32.49</v>
      </c>
      <c r="M53" s="7">
        <v>11.42</v>
      </c>
      <c r="N53" s="7">
        <v>11.98</v>
      </c>
      <c r="O53" s="7">
        <v>118.03</v>
      </c>
      <c r="P53" s="7">
        <v>73.62</v>
      </c>
      <c r="Q53">
        <v>109.11</v>
      </c>
      <c r="R53" s="7">
        <v>47.36</v>
      </c>
      <c r="S53" s="7">
        <v>84.04</v>
      </c>
      <c r="T53" s="7">
        <v>40.619999999999997</v>
      </c>
      <c r="U53" s="7">
        <v>64.55</v>
      </c>
    </row>
    <row r="54" spans="1:21" ht="14.25" customHeight="1">
      <c r="A54" s="7">
        <v>53</v>
      </c>
      <c r="B54" s="7">
        <v>2</v>
      </c>
      <c r="C54" s="7">
        <v>0</v>
      </c>
      <c r="D54" s="7">
        <v>2</v>
      </c>
      <c r="E54" s="7">
        <v>1</v>
      </c>
      <c r="F54" s="129">
        <v>8</v>
      </c>
      <c r="G54" s="129">
        <v>2</v>
      </c>
      <c r="H54" s="7">
        <v>39.9</v>
      </c>
      <c r="I54">
        <v>30.6</v>
      </c>
      <c r="J54" s="7">
        <v>26.68</v>
      </c>
      <c r="K54" s="7">
        <v>32.67</v>
      </c>
      <c r="L54" s="7">
        <v>29.87</v>
      </c>
      <c r="M54" s="7">
        <v>15.33</v>
      </c>
      <c r="N54" s="7">
        <v>17.75</v>
      </c>
      <c r="O54" s="7">
        <v>104.54</v>
      </c>
      <c r="P54" s="7">
        <v>37.9</v>
      </c>
      <c r="Q54">
        <v>83.86</v>
      </c>
      <c r="R54" s="7">
        <v>39.369999999999997</v>
      </c>
      <c r="S54" s="7">
        <v>66.03</v>
      </c>
      <c r="T54" s="7">
        <v>38</v>
      </c>
      <c r="U54" s="7">
        <v>33.950000000000003</v>
      </c>
    </row>
    <row r="55" spans="1:21" ht="14.25" customHeight="1">
      <c r="A55" s="7">
        <v>54</v>
      </c>
      <c r="B55" s="7">
        <v>2</v>
      </c>
      <c r="C55" s="7">
        <v>0</v>
      </c>
      <c r="D55" s="7">
        <v>2</v>
      </c>
      <c r="E55" s="7">
        <v>1</v>
      </c>
      <c r="F55" s="129">
        <v>9</v>
      </c>
      <c r="G55" s="129">
        <v>3</v>
      </c>
      <c r="H55" s="7">
        <v>39.24</v>
      </c>
      <c r="I55">
        <v>19.02</v>
      </c>
      <c r="J55" s="7">
        <v>19.61</v>
      </c>
      <c r="K55" s="7">
        <v>38.119999999999997</v>
      </c>
      <c r="L55" s="7">
        <v>37.32</v>
      </c>
      <c r="M55" s="7">
        <v>19.329999999999998</v>
      </c>
      <c r="N55" s="7">
        <v>14.72</v>
      </c>
      <c r="O55" s="7">
        <v>101.04</v>
      </c>
      <c r="P55" s="7">
        <v>31.21</v>
      </c>
      <c r="Q55">
        <v>81.489999999999995</v>
      </c>
      <c r="R55" s="7">
        <v>32.04</v>
      </c>
      <c r="S55" s="7">
        <v>91.5</v>
      </c>
      <c r="T55" s="7">
        <v>30.25</v>
      </c>
      <c r="U55" s="7">
        <v>82.18</v>
      </c>
    </row>
    <row r="56" spans="1:21" ht="14.25" customHeight="1">
      <c r="A56" s="7">
        <v>55</v>
      </c>
      <c r="B56" s="7">
        <v>2</v>
      </c>
      <c r="C56" s="7">
        <v>0</v>
      </c>
      <c r="D56" s="7">
        <v>2</v>
      </c>
      <c r="E56" s="7">
        <v>1</v>
      </c>
      <c r="F56" s="129">
        <v>10</v>
      </c>
      <c r="G56" s="129">
        <v>4</v>
      </c>
      <c r="H56" s="7">
        <v>36.700000000000003</v>
      </c>
      <c r="I56">
        <v>20.309999999999999</v>
      </c>
      <c r="J56" s="7">
        <v>16.670000000000002</v>
      </c>
      <c r="K56" s="7">
        <v>18.510000000000002</v>
      </c>
      <c r="L56" s="7">
        <v>14.16</v>
      </c>
      <c r="M56" s="7">
        <v>13.45</v>
      </c>
      <c r="N56" s="7">
        <v>9.0299999999999994</v>
      </c>
      <c r="O56" s="7">
        <v>107.29</v>
      </c>
      <c r="P56" s="7">
        <v>39.380000000000003</v>
      </c>
      <c r="Q56">
        <v>87.3</v>
      </c>
      <c r="R56" s="7">
        <v>36.69</v>
      </c>
      <c r="S56" s="7">
        <v>174.76</v>
      </c>
      <c r="T56" s="7">
        <v>72.97</v>
      </c>
      <c r="U56" s="7">
        <v>213.69</v>
      </c>
    </row>
    <row r="57" spans="1:21" ht="14.25" customHeight="1">
      <c r="A57" s="7">
        <v>56</v>
      </c>
      <c r="B57" s="7">
        <v>2</v>
      </c>
      <c r="C57" s="7">
        <v>0</v>
      </c>
      <c r="D57" s="7">
        <v>2</v>
      </c>
      <c r="E57" s="7">
        <v>1</v>
      </c>
      <c r="F57" s="129">
        <v>11</v>
      </c>
      <c r="G57" s="129">
        <v>5</v>
      </c>
      <c r="H57" s="7">
        <v>41.96</v>
      </c>
      <c r="J57" s="7">
        <v>41.14</v>
      </c>
      <c r="K57" s="7"/>
      <c r="L57" s="7">
        <v>46.98</v>
      </c>
      <c r="M57" s="7"/>
      <c r="N57" s="7">
        <v>16.57</v>
      </c>
      <c r="O57" s="7">
        <v>123.59</v>
      </c>
      <c r="P57" s="7">
        <v>77.069999999999993</v>
      </c>
      <c r="Q57">
        <v>174.86</v>
      </c>
      <c r="R57" s="7">
        <v>65.959999999999994</v>
      </c>
      <c r="S57" s="7">
        <v>127.16</v>
      </c>
      <c r="T57" s="7">
        <v>31.58</v>
      </c>
      <c r="U57" s="7">
        <v>119</v>
      </c>
    </row>
    <row r="58" spans="1:21" ht="14.25" customHeight="1">
      <c r="A58" s="7">
        <v>57</v>
      </c>
      <c r="B58" s="7">
        <v>2</v>
      </c>
      <c r="C58" s="7">
        <v>0</v>
      </c>
      <c r="D58" s="7">
        <v>2</v>
      </c>
      <c r="E58" s="7">
        <v>1</v>
      </c>
      <c r="F58" s="129">
        <v>12</v>
      </c>
      <c r="G58" s="129">
        <v>6</v>
      </c>
      <c r="H58" s="7">
        <v>37.729999999999997</v>
      </c>
      <c r="I58">
        <v>27</v>
      </c>
      <c r="J58" s="7">
        <v>22.37</v>
      </c>
      <c r="K58" s="7">
        <v>35.229999999999997</v>
      </c>
      <c r="L58" s="7">
        <v>39.71</v>
      </c>
      <c r="M58" s="7">
        <v>16.489999999999998</v>
      </c>
      <c r="N58" s="7">
        <v>17.95</v>
      </c>
      <c r="O58" s="7">
        <v>94.13</v>
      </c>
      <c r="P58" s="7">
        <v>18.940000000000001</v>
      </c>
      <c r="Q58">
        <v>86.56</v>
      </c>
      <c r="R58" s="7">
        <v>25.81</v>
      </c>
      <c r="S58" s="7">
        <v>128.82</v>
      </c>
      <c r="T58" s="7">
        <v>43.51</v>
      </c>
      <c r="U58" s="7">
        <v>105.06</v>
      </c>
    </row>
    <row r="59" spans="1:21" ht="14.25" customHeight="1">
      <c r="A59" s="7">
        <v>58</v>
      </c>
      <c r="B59" s="7">
        <v>2</v>
      </c>
      <c r="C59" s="7">
        <v>0</v>
      </c>
      <c r="D59" s="7">
        <v>1</v>
      </c>
      <c r="E59" s="7">
        <v>1</v>
      </c>
      <c r="F59" s="129">
        <v>13</v>
      </c>
      <c r="G59" s="129">
        <v>1</v>
      </c>
      <c r="H59" s="7">
        <v>41.12</v>
      </c>
      <c r="I59">
        <v>20.38</v>
      </c>
      <c r="J59" s="7">
        <v>15.86</v>
      </c>
      <c r="K59" s="7">
        <v>4.01</v>
      </c>
      <c r="L59" s="7">
        <v>14.33</v>
      </c>
      <c r="M59" s="7">
        <v>17.77</v>
      </c>
      <c r="N59" s="7">
        <v>8.9700000000000006</v>
      </c>
      <c r="O59" s="7">
        <v>100.7</v>
      </c>
      <c r="P59" s="7">
        <v>49.36</v>
      </c>
      <c r="Q59">
        <v>31.86</v>
      </c>
      <c r="R59" s="7">
        <v>52.52</v>
      </c>
      <c r="S59" s="7">
        <v>26.35</v>
      </c>
      <c r="T59" s="7">
        <v>54.82</v>
      </c>
      <c r="U59" s="7">
        <v>66.55</v>
      </c>
    </row>
    <row r="60" spans="1:21" ht="14.25" customHeight="1">
      <c r="A60" s="7">
        <v>59</v>
      </c>
      <c r="B60" s="7">
        <v>2</v>
      </c>
      <c r="C60" s="7">
        <v>0</v>
      </c>
      <c r="D60" s="7">
        <v>1</v>
      </c>
      <c r="E60" s="7">
        <v>1</v>
      </c>
      <c r="F60" s="129">
        <v>14</v>
      </c>
      <c r="G60" s="129">
        <v>2</v>
      </c>
      <c r="H60" s="7">
        <v>37.520000000000003</v>
      </c>
      <c r="I60">
        <v>18.34</v>
      </c>
      <c r="J60" s="7">
        <v>12.91</v>
      </c>
      <c r="K60" s="7">
        <v>4.43</v>
      </c>
      <c r="L60" s="7">
        <v>8.35</v>
      </c>
      <c r="M60" s="7">
        <v>10.54</v>
      </c>
      <c r="N60" s="7">
        <v>8.2100000000000009</v>
      </c>
      <c r="O60" s="7">
        <v>122.45</v>
      </c>
      <c r="P60" s="7">
        <v>59.54</v>
      </c>
      <c r="Q60">
        <v>45.71</v>
      </c>
      <c r="R60" s="7">
        <v>75.36</v>
      </c>
      <c r="S60" s="7">
        <v>67.59</v>
      </c>
      <c r="T60" s="7">
        <v>82.33</v>
      </c>
      <c r="U60" s="7">
        <v>40.61</v>
      </c>
    </row>
    <row r="61" spans="1:21" ht="14.25" customHeight="1">
      <c r="A61" s="7">
        <v>60</v>
      </c>
      <c r="B61" s="7">
        <v>2</v>
      </c>
      <c r="C61" s="7">
        <v>0</v>
      </c>
      <c r="D61" s="7">
        <v>1</v>
      </c>
      <c r="E61" s="7">
        <v>1</v>
      </c>
      <c r="F61" s="129">
        <v>15</v>
      </c>
      <c r="G61" s="129">
        <v>3</v>
      </c>
      <c r="H61" s="7">
        <v>38.049999999999997</v>
      </c>
      <c r="I61">
        <v>18.77</v>
      </c>
      <c r="J61" s="7">
        <v>14.56</v>
      </c>
      <c r="K61" s="7">
        <v>6.53</v>
      </c>
      <c r="L61" s="7">
        <v>9.4499999999999993</v>
      </c>
      <c r="M61" s="7">
        <v>11.43</v>
      </c>
      <c r="N61" s="7">
        <v>9.9</v>
      </c>
      <c r="O61" s="7">
        <v>98.99</v>
      </c>
      <c r="P61" s="7">
        <v>61.04</v>
      </c>
      <c r="Q61">
        <v>43.89</v>
      </c>
      <c r="R61" s="7">
        <v>59.27</v>
      </c>
      <c r="S61" s="7">
        <v>36.700000000000003</v>
      </c>
      <c r="T61" s="7">
        <v>34.36</v>
      </c>
      <c r="U61" s="7">
        <v>37.28</v>
      </c>
    </row>
    <row r="62" spans="1:21" ht="14.25" customHeight="1">
      <c r="A62" s="7">
        <v>61</v>
      </c>
      <c r="B62" s="7">
        <v>2</v>
      </c>
      <c r="C62" s="7">
        <v>0</v>
      </c>
      <c r="D62" s="7">
        <v>1</v>
      </c>
      <c r="E62" s="7">
        <v>1</v>
      </c>
      <c r="F62" s="129">
        <v>16</v>
      </c>
      <c r="G62" s="129">
        <v>4</v>
      </c>
      <c r="H62" s="7">
        <v>37.020000000000003</v>
      </c>
      <c r="I62">
        <v>20.14</v>
      </c>
      <c r="J62" s="7">
        <v>14.45</v>
      </c>
      <c r="K62" s="7">
        <v>9.2100000000000009</v>
      </c>
      <c r="L62" s="7">
        <v>10.99</v>
      </c>
      <c r="M62" s="7">
        <v>7.89</v>
      </c>
      <c r="N62" s="7">
        <v>5.42</v>
      </c>
      <c r="O62" s="7">
        <v>99.13</v>
      </c>
      <c r="P62" s="7">
        <v>62.24</v>
      </c>
      <c r="Q62">
        <v>44.16</v>
      </c>
      <c r="R62" s="7">
        <v>75.599999999999994</v>
      </c>
      <c r="S62" s="7">
        <v>62.55</v>
      </c>
      <c r="T62" s="7">
        <v>38.5</v>
      </c>
      <c r="U62" s="7">
        <v>28.22</v>
      </c>
    </row>
    <row r="63" spans="1:21" ht="14.25" customHeight="1">
      <c r="A63" s="7">
        <v>62</v>
      </c>
      <c r="B63" s="7">
        <v>2</v>
      </c>
      <c r="C63" s="7">
        <v>0</v>
      </c>
      <c r="D63" s="7">
        <v>1</v>
      </c>
      <c r="E63" s="7">
        <v>1</v>
      </c>
      <c r="F63" s="129">
        <v>17</v>
      </c>
      <c r="G63" s="129">
        <v>5</v>
      </c>
      <c r="H63" s="7">
        <v>37.83</v>
      </c>
      <c r="I63">
        <v>13.46</v>
      </c>
      <c r="J63" s="7">
        <v>12.58</v>
      </c>
      <c r="K63" s="7">
        <v>8.9</v>
      </c>
      <c r="L63" s="7">
        <v>20.63</v>
      </c>
      <c r="M63" s="7">
        <v>8.56</v>
      </c>
      <c r="N63" s="7">
        <v>8.84</v>
      </c>
      <c r="O63" s="7">
        <v>116.24</v>
      </c>
      <c r="P63" s="7">
        <v>60.42</v>
      </c>
      <c r="Q63">
        <v>42.47</v>
      </c>
      <c r="R63" s="7">
        <v>59.78</v>
      </c>
      <c r="S63" s="7">
        <v>42.39</v>
      </c>
      <c r="T63" s="7">
        <v>36.409999999999997</v>
      </c>
      <c r="U63" s="7">
        <v>20.71</v>
      </c>
    </row>
    <row r="64" spans="1:21" ht="14.25" customHeight="1">
      <c r="A64" s="7">
        <v>63</v>
      </c>
      <c r="B64" s="7">
        <v>2</v>
      </c>
      <c r="C64" s="7">
        <v>0</v>
      </c>
      <c r="D64" s="7">
        <v>1</v>
      </c>
      <c r="E64" s="7">
        <v>1</v>
      </c>
      <c r="F64" s="129">
        <v>18</v>
      </c>
      <c r="G64" s="129">
        <v>6</v>
      </c>
      <c r="H64" s="7">
        <v>35.47</v>
      </c>
      <c r="I64">
        <v>12.83</v>
      </c>
      <c r="J64" s="7">
        <v>12.26</v>
      </c>
      <c r="K64" s="7">
        <v>15.36</v>
      </c>
      <c r="L64" s="7">
        <v>12.64</v>
      </c>
      <c r="M64" s="7">
        <v>18.04</v>
      </c>
      <c r="N64" s="7">
        <v>15.08</v>
      </c>
      <c r="O64" s="7">
        <v>109.48</v>
      </c>
      <c r="P64" s="7">
        <v>62.96</v>
      </c>
      <c r="Q64">
        <v>35.78</v>
      </c>
      <c r="R64" s="7">
        <v>78.45</v>
      </c>
      <c r="S64" s="7">
        <v>47.58</v>
      </c>
      <c r="T64" s="7">
        <v>45.4</v>
      </c>
      <c r="U64" s="7">
        <v>49.29</v>
      </c>
    </row>
    <row r="65" spans="1:21" ht="14.25" customHeight="1">
      <c r="A65" s="7">
        <v>64</v>
      </c>
      <c r="B65" s="7">
        <v>2</v>
      </c>
      <c r="C65" s="7">
        <v>0</v>
      </c>
      <c r="D65" s="7">
        <v>3</v>
      </c>
      <c r="E65" s="7">
        <v>1</v>
      </c>
      <c r="F65" s="129">
        <v>19</v>
      </c>
      <c r="G65" s="129">
        <v>1</v>
      </c>
      <c r="H65" s="7">
        <v>39.57</v>
      </c>
      <c r="I65">
        <v>25.3</v>
      </c>
      <c r="J65" s="7">
        <v>15.65</v>
      </c>
      <c r="K65" s="7">
        <v>25.45</v>
      </c>
      <c r="L65" s="7">
        <v>26.22</v>
      </c>
      <c r="M65" s="7">
        <v>10.76</v>
      </c>
      <c r="N65" s="7">
        <v>17.440000000000001</v>
      </c>
      <c r="O65" s="7">
        <v>109.08</v>
      </c>
      <c r="P65" s="7">
        <v>59.84</v>
      </c>
      <c r="Q65">
        <v>150.91</v>
      </c>
      <c r="R65" s="7">
        <v>40.909999999999997</v>
      </c>
      <c r="S65" s="7">
        <v>130.75</v>
      </c>
      <c r="T65" s="7">
        <v>113.87</v>
      </c>
      <c r="U65" s="7">
        <v>108.22</v>
      </c>
    </row>
    <row r="66" spans="1:21" ht="14.25" customHeight="1">
      <c r="A66" s="7">
        <v>65</v>
      </c>
      <c r="B66" s="7">
        <v>2</v>
      </c>
      <c r="C66" s="7">
        <v>0</v>
      </c>
      <c r="D66" s="7">
        <v>3</v>
      </c>
      <c r="E66" s="7">
        <v>1</v>
      </c>
      <c r="F66" s="129">
        <v>20</v>
      </c>
      <c r="G66" s="129">
        <v>2</v>
      </c>
      <c r="H66" s="7">
        <v>38.130000000000003</v>
      </c>
      <c r="I66">
        <v>32.44</v>
      </c>
      <c r="J66" s="7">
        <v>27.81</v>
      </c>
      <c r="K66" s="7">
        <v>29.25</v>
      </c>
      <c r="L66" s="7">
        <v>25.96</v>
      </c>
      <c r="M66" s="7">
        <v>11.8</v>
      </c>
      <c r="N66" s="7">
        <v>17.690000000000001</v>
      </c>
      <c r="O66" s="7">
        <v>117.44</v>
      </c>
      <c r="P66" s="7">
        <v>51.65</v>
      </c>
      <c r="Q66">
        <v>142.66</v>
      </c>
      <c r="R66" s="7">
        <v>27.69</v>
      </c>
      <c r="S66" s="7">
        <v>128.11000000000001</v>
      </c>
      <c r="T66" s="7">
        <v>54.25</v>
      </c>
      <c r="U66" s="7">
        <v>138.06</v>
      </c>
    </row>
    <row r="67" spans="1:21" ht="14.25" customHeight="1">
      <c r="A67" s="7">
        <v>66</v>
      </c>
      <c r="B67" s="7">
        <v>2</v>
      </c>
      <c r="C67" s="7">
        <v>0</v>
      </c>
      <c r="D67" s="7">
        <v>3</v>
      </c>
      <c r="E67" s="7">
        <v>1</v>
      </c>
      <c r="F67" s="129">
        <v>21</v>
      </c>
      <c r="G67" s="129">
        <v>3</v>
      </c>
      <c r="H67" s="7">
        <v>39.979999999999997</v>
      </c>
      <c r="I67">
        <v>31.21</v>
      </c>
      <c r="J67" s="7">
        <v>22.82</v>
      </c>
      <c r="K67" s="7">
        <v>36.75</v>
      </c>
      <c r="L67" s="7">
        <v>29.97</v>
      </c>
      <c r="M67" s="7">
        <v>16.95</v>
      </c>
      <c r="N67" s="7">
        <v>16.09</v>
      </c>
      <c r="O67" s="7">
        <v>112.77</v>
      </c>
      <c r="P67" s="7">
        <v>50.99</v>
      </c>
      <c r="Q67">
        <v>144.13</v>
      </c>
      <c r="R67" s="7">
        <v>78.55</v>
      </c>
      <c r="S67" s="7">
        <v>164.25</v>
      </c>
      <c r="T67" s="7">
        <v>66.09</v>
      </c>
      <c r="U67" s="7">
        <v>159.61000000000001</v>
      </c>
    </row>
    <row r="68" spans="1:21" ht="14.25" customHeight="1">
      <c r="A68" s="7">
        <v>67</v>
      </c>
      <c r="B68" s="7">
        <v>2</v>
      </c>
      <c r="C68" s="7">
        <v>0</v>
      </c>
      <c r="D68" s="7">
        <v>3</v>
      </c>
      <c r="E68" s="7">
        <v>1</v>
      </c>
      <c r="F68" s="129">
        <v>22</v>
      </c>
      <c r="G68" s="129">
        <v>4</v>
      </c>
      <c r="H68" s="7">
        <v>38.880000000000003</v>
      </c>
      <c r="I68">
        <v>23.69</v>
      </c>
      <c r="J68" s="7">
        <v>13.25</v>
      </c>
      <c r="K68" s="7">
        <v>26.71</v>
      </c>
      <c r="L68" s="7">
        <v>18.809999999999999</v>
      </c>
      <c r="M68" s="7">
        <v>12.25</v>
      </c>
      <c r="N68" s="7">
        <v>13.13</v>
      </c>
      <c r="O68" s="7">
        <v>113.73</v>
      </c>
      <c r="P68" s="7">
        <v>54.75</v>
      </c>
      <c r="Q68">
        <v>129.75</v>
      </c>
      <c r="R68" s="7">
        <v>20.62</v>
      </c>
      <c r="S68" s="7">
        <v>129.49</v>
      </c>
      <c r="T68" s="7">
        <v>61.38</v>
      </c>
      <c r="U68" s="7">
        <v>128.47999999999999</v>
      </c>
    </row>
    <row r="69" spans="1:21" ht="14.25" customHeight="1">
      <c r="A69" s="7">
        <v>68</v>
      </c>
      <c r="B69" s="7">
        <v>2</v>
      </c>
      <c r="C69" s="7">
        <v>0</v>
      </c>
      <c r="D69" s="7">
        <v>3</v>
      </c>
      <c r="E69" s="7">
        <v>1</v>
      </c>
      <c r="F69" s="129">
        <v>23</v>
      </c>
      <c r="G69" s="129">
        <v>5</v>
      </c>
      <c r="H69" s="7">
        <v>39.24</v>
      </c>
      <c r="I69">
        <v>30.04</v>
      </c>
      <c r="J69" s="7">
        <v>25.49</v>
      </c>
      <c r="K69" s="7">
        <v>21.39</v>
      </c>
      <c r="L69" s="7">
        <v>25.87</v>
      </c>
      <c r="M69" s="7">
        <v>9.1300000000000008</v>
      </c>
      <c r="N69" s="7">
        <v>24.54</v>
      </c>
      <c r="O69" s="7">
        <v>113.8</v>
      </c>
      <c r="P69" s="7">
        <v>88.33</v>
      </c>
      <c r="Q69">
        <v>142.4</v>
      </c>
      <c r="R69" s="7">
        <v>42.66</v>
      </c>
      <c r="S69" s="7">
        <v>180.31</v>
      </c>
      <c r="T69" s="7">
        <v>48.19</v>
      </c>
      <c r="U69" s="7">
        <v>237.92</v>
      </c>
    </row>
    <row r="70" spans="1:21" ht="14.25" customHeight="1">
      <c r="A70" s="7">
        <v>69</v>
      </c>
      <c r="B70" s="7">
        <v>2</v>
      </c>
      <c r="C70" s="7">
        <v>0</v>
      </c>
      <c r="D70" s="7">
        <v>3</v>
      </c>
      <c r="E70" s="7">
        <v>1</v>
      </c>
      <c r="F70" s="129">
        <v>24</v>
      </c>
      <c r="G70" s="129">
        <v>6</v>
      </c>
      <c r="H70" s="7">
        <v>39.86</v>
      </c>
      <c r="I70">
        <v>31.73</v>
      </c>
      <c r="J70" s="7">
        <v>27.46</v>
      </c>
      <c r="K70" s="7">
        <v>24.05</v>
      </c>
      <c r="L70" s="7">
        <v>26.81</v>
      </c>
      <c r="M70" s="7">
        <v>10.73</v>
      </c>
      <c r="N70" s="7">
        <v>8.89</v>
      </c>
      <c r="O70" s="7">
        <v>178.24</v>
      </c>
      <c r="P70" s="7">
        <v>47.33</v>
      </c>
      <c r="Q70">
        <v>43.54</v>
      </c>
      <c r="R70" s="7">
        <v>47.26</v>
      </c>
      <c r="S70" s="7">
        <v>52.03</v>
      </c>
      <c r="T70" s="7">
        <v>63.89</v>
      </c>
      <c r="U70" s="7">
        <v>95.37</v>
      </c>
    </row>
    <row r="71" spans="1:21" ht="14.25" customHeight="1">
      <c r="A71" s="7">
        <v>70</v>
      </c>
      <c r="B71" s="7">
        <v>2</v>
      </c>
      <c r="C71" s="7">
        <v>0</v>
      </c>
      <c r="D71" s="7">
        <v>4</v>
      </c>
      <c r="E71" s="7">
        <v>0</v>
      </c>
      <c r="F71" s="129">
        <v>26</v>
      </c>
      <c r="G71" s="129">
        <v>1</v>
      </c>
      <c r="H71" s="7">
        <v>23.33</v>
      </c>
      <c r="I71">
        <v>119.8</v>
      </c>
      <c r="J71" s="7">
        <v>116.75</v>
      </c>
      <c r="K71" s="7">
        <v>119.96</v>
      </c>
      <c r="L71" s="7">
        <v>119.97</v>
      </c>
      <c r="M71" s="7">
        <v>48.83</v>
      </c>
      <c r="N71" s="7">
        <v>40.56</v>
      </c>
      <c r="O71" s="7">
        <v>167.77</v>
      </c>
      <c r="P71" s="7">
        <v>86.37</v>
      </c>
      <c r="Q71">
        <v>85.05</v>
      </c>
      <c r="R71" s="7">
        <v>64.599999999999994</v>
      </c>
      <c r="S71" s="7">
        <v>65.59</v>
      </c>
      <c r="T71" s="7">
        <v>39.18</v>
      </c>
      <c r="U71" s="7">
        <v>36.479999999999997</v>
      </c>
    </row>
    <row r="72" spans="1:21" ht="14.25" customHeight="1">
      <c r="A72" s="7">
        <v>71</v>
      </c>
      <c r="B72" s="7">
        <v>2</v>
      </c>
      <c r="C72" s="7">
        <v>0</v>
      </c>
      <c r="D72" s="7">
        <v>4</v>
      </c>
      <c r="E72" s="7">
        <v>0</v>
      </c>
      <c r="F72" s="129">
        <v>27</v>
      </c>
      <c r="G72" s="129">
        <v>2</v>
      </c>
      <c r="H72" s="7">
        <v>21.8</v>
      </c>
      <c r="I72">
        <v>118.48</v>
      </c>
      <c r="J72" s="7">
        <v>116.36</v>
      </c>
      <c r="K72" s="7">
        <v>119.95</v>
      </c>
      <c r="L72" s="7">
        <v>119.95</v>
      </c>
      <c r="M72" s="7">
        <v>49.7</v>
      </c>
      <c r="N72" s="7">
        <v>40.31</v>
      </c>
      <c r="O72" s="7">
        <v>150.81</v>
      </c>
      <c r="P72" s="7">
        <v>89.11</v>
      </c>
      <c r="Q72">
        <v>78.87</v>
      </c>
      <c r="R72" s="7">
        <v>71.819999999999993</v>
      </c>
      <c r="S72" s="7">
        <v>56.92</v>
      </c>
      <c r="T72" s="7">
        <v>44.94</v>
      </c>
      <c r="U72" s="7">
        <v>42.4</v>
      </c>
    </row>
    <row r="73" spans="1:21" ht="14.25" customHeight="1">
      <c r="A73" s="7">
        <v>72</v>
      </c>
      <c r="B73" s="7">
        <v>2</v>
      </c>
      <c r="C73" s="7">
        <v>0</v>
      </c>
      <c r="D73" s="7">
        <v>4</v>
      </c>
      <c r="E73" s="7">
        <v>0</v>
      </c>
      <c r="F73" s="129">
        <v>28</v>
      </c>
      <c r="G73" s="129">
        <v>3</v>
      </c>
      <c r="H73" s="7">
        <v>23.2</v>
      </c>
      <c r="I73">
        <v>105.01</v>
      </c>
      <c r="J73" s="7">
        <v>106.62</v>
      </c>
      <c r="K73" s="7">
        <v>119.94</v>
      </c>
      <c r="L73" s="7">
        <v>119.94</v>
      </c>
      <c r="M73" s="7">
        <v>46.96</v>
      </c>
      <c r="N73" s="7">
        <v>40.06</v>
      </c>
      <c r="O73" s="7">
        <v>155.79</v>
      </c>
      <c r="P73" s="7">
        <v>81.73</v>
      </c>
      <c r="Q73">
        <v>74.62</v>
      </c>
      <c r="R73" s="7">
        <v>75.62</v>
      </c>
      <c r="S73" s="7">
        <v>63.52</v>
      </c>
      <c r="T73" s="7">
        <v>38.409999999999997</v>
      </c>
      <c r="U73" s="7">
        <v>43.51</v>
      </c>
    </row>
    <row r="74" spans="1:21" ht="14.25" customHeight="1">
      <c r="A74" s="7">
        <v>73</v>
      </c>
      <c r="B74" s="7">
        <v>2</v>
      </c>
      <c r="C74" s="7">
        <v>0</v>
      </c>
      <c r="D74" s="7">
        <v>4</v>
      </c>
      <c r="E74" s="7">
        <v>0</v>
      </c>
      <c r="F74" s="129">
        <v>29</v>
      </c>
      <c r="G74" s="129">
        <v>4</v>
      </c>
      <c r="H74" s="7">
        <v>26.17</v>
      </c>
      <c r="I74">
        <v>103.07</v>
      </c>
      <c r="J74" s="7">
        <v>103.03</v>
      </c>
      <c r="K74" s="7">
        <v>119.94</v>
      </c>
      <c r="L74" s="7">
        <v>119.94</v>
      </c>
      <c r="M74" s="7">
        <v>46.19</v>
      </c>
      <c r="N74" s="7">
        <v>40.950000000000003</v>
      </c>
      <c r="O74" s="7">
        <v>167.52</v>
      </c>
      <c r="P74" s="7">
        <v>70.91</v>
      </c>
      <c r="Q74">
        <v>80.260000000000005</v>
      </c>
      <c r="R74" s="7">
        <v>71.98</v>
      </c>
      <c r="S74" s="7">
        <v>71.63</v>
      </c>
      <c r="T74" s="7">
        <v>32.65</v>
      </c>
      <c r="U74" s="7">
        <v>38.770000000000003</v>
      </c>
    </row>
    <row r="75" spans="1:21" ht="14.25" customHeight="1">
      <c r="A75" s="7">
        <v>74</v>
      </c>
      <c r="B75" s="7">
        <v>2</v>
      </c>
      <c r="C75" s="7">
        <v>0</v>
      </c>
      <c r="D75" s="7">
        <v>4</v>
      </c>
      <c r="E75" s="7">
        <v>0</v>
      </c>
      <c r="F75" s="129">
        <v>30</v>
      </c>
      <c r="G75" s="129">
        <v>5</v>
      </c>
      <c r="H75" s="7">
        <v>24.24</v>
      </c>
      <c r="I75">
        <v>114.87</v>
      </c>
      <c r="J75" s="7">
        <v>115.03</v>
      </c>
      <c r="K75" s="7">
        <v>119.95</v>
      </c>
      <c r="L75" s="7">
        <v>119.95</v>
      </c>
      <c r="M75" s="7">
        <v>48.75</v>
      </c>
      <c r="N75" s="7">
        <v>41.78</v>
      </c>
      <c r="O75" s="7">
        <v>196.64</v>
      </c>
      <c r="P75" s="7">
        <v>79.09</v>
      </c>
      <c r="Q75">
        <v>86.43</v>
      </c>
      <c r="R75" s="7">
        <v>77.58</v>
      </c>
      <c r="S75" s="7">
        <v>67.77</v>
      </c>
      <c r="T75" s="7">
        <v>52.73</v>
      </c>
      <c r="U75" s="7">
        <v>49.3</v>
      </c>
    </row>
    <row r="76" spans="1:21" ht="14.25" customHeight="1">
      <c r="A76" s="7">
        <v>75</v>
      </c>
      <c r="B76" s="7">
        <v>2</v>
      </c>
      <c r="C76" s="7">
        <v>0</v>
      </c>
      <c r="D76" s="7">
        <v>2</v>
      </c>
      <c r="E76" s="7">
        <v>0</v>
      </c>
      <c r="F76" s="129">
        <v>31</v>
      </c>
      <c r="G76" s="129">
        <v>1</v>
      </c>
      <c r="H76" s="7">
        <v>28.57</v>
      </c>
      <c r="I76">
        <v>54.07</v>
      </c>
      <c r="J76" s="7">
        <v>44.54</v>
      </c>
      <c r="K76" s="7">
        <v>43.72</v>
      </c>
      <c r="L76" s="7">
        <v>40.28</v>
      </c>
      <c r="M76" s="7">
        <v>16.21</v>
      </c>
      <c r="N76" s="7">
        <v>17.43</v>
      </c>
      <c r="O76" s="7">
        <v>144.22999999999999</v>
      </c>
      <c r="P76" s="7">
        <v>71.45</v>
      </c>
      <c r="Q76">
        <v>144.38</v>
      </c>
      <c r="R76" s="7">
        <v>73.150000000000006</v>
      </c>
      <c r="S76" s="7">
        <v>150.28</v>
      </c>
      <c r="T76" s="7">
        <v>64.42</v>
      </c>
      <c r="U76" s="7">
        <v>169.8</v>
      </c>
    </row>
    <row r="77" spans="1:21" ht="14.25" customHeight="1">
      <c r="A77" s="7">
        <v>76</v>
      </c>
      <c r="B77" s="7">
        <v>2</v>
      </c>
      <c r="C77" s="7">
        <v>0</v>
      </c>
      <c r="D77" s="7">
        <v>2</v>
      </c>
      <c r="E77" s="7">
        <v>0</v>
      </c>
      <c r="F77" s="129">
        <v>32</v>
      </c>
      <c r="G77" s="129">
        <v>2</v>
      </c>
      <c r="H77" s="7">
        <v>27.47</v>
      </c>
      <c r="I77">
        <v>65.14</v>
      </c>
      <c r="J77" s="7">
        <v>62.1</v>
      </c>
      <c r="K77" s="7">
        <v>62.34</v>
      </c>
      <c r="L77" s="7">
        <v>66.989999999999995</v>
      </c>
      <c r="M77" s="7">
        <v>22.49</v>
      </c>
      <c r="N77" s="7">
        <v>27.23</v>
      </c>
      <c r="O77" s="7">
        <v>144.09</v>
      </c>
      <c r="P77" s="7">
        <v>60.64</v>
      </c>
      <c r="Q77">
        <v>142.41999999999999</v>
      </c>
      <c r="R77" s="7">
        <v>40.549999999999997</v>
      </c>
      <c r="S77" s="7">
        <v>124.06</v>
      </c>
      <c r="T77" s="7">
        <v>37.32</v>
      </c>
      <c r="U77" s="7">
        <v>166.75</v>
      </c>
    </row>
    <row r="78" spans="1:21" ht="14.25" customHeight="1">
      <c r="A78" s="7">
        <v>77</v>
      </c>
      <c r="B78" s="7">
        <v>2</v>
      </c>
      <c r="C78" s="7">
        <v>0</v>
      </c>
      <c r="D78" s="7">
        <v>2</v>
      </c>
      <c r="E78" s="7">
        <v>0</v>
      </c>
      <c r="F78" s="129">
        <v>33</v>
      </c>
      <c r="G78" s="129">
        <v>3</v>
      </c>
      <c r="H78" s="7">
        <v>33.97</v>
      </c>
      <c r="I78">
        <v>45.74</v>
      </c>
      <c r="J78" s="7">
        <v>41.63</v>
      </c>
      <c r="K78" s="7">
        <v>30.01</v>
      </c>
      <c r="L78" s="7">
        <v>46.95</v>
      </c>
      <c r="M78" s="7">
        <v>3.71</v>
      </c>
      <c r="N78" s="7">
        <v>20.74</v>
      </c>
      <c r="O78" s="7">
        <v>144.05000000000001</v>
      </c>
      <c r="P78" s="7">
        <v>67.38</v>
      </c>
      <c r="Q78">
        <v>157.80000000000001</v>
      </c>
      <c r="R78" s="7">
        <v>73.760000000000005</v>
      </c>
      <c r="S78" s="7">
        <v>128.35</v>
      </c>
      <c r="T78" s="7">
        <v>115.66</v>
      </c>
      <c r="U78" s="7">
        <v>175.82</v>
      </c>
    </row>
    <row r="79" spans="1:21" ht="14.25" customHeight="1">
      <c r="A79" s="7">
        <v>78</v>
      </c>
      <c r="B79" s="7">
        <v>2</v>
      </c>
      <c r="C79" s="7">
        <v>0</v>
      </c>
      <c r="D79" s="7">
        <v>2</v>
      </c>
      <c r="E79" s="7">
        <v>0</v>
      </c>
      <c r="F79" s="129">
        <v>34</v>
      </c>
      <c r="G79" s="129">
        <v>4</v>
      </c>
      <c r="H79" s="7">
        <v>24.27</v>
      </c>
      <c r="I79">
        <v>50.55</v>
      </c>
      <c r="J79" s="7">
        <v>47.86</v>
      </c>
      <c r="K79" s="7">
        <v>34.200000000000003</v>
      </c>
      <c r="L79" s="7">
        <v>47.29</v>
      </c>
      <c r="M79" s="7">
        <v>7.64</v>
      </c>
      <c r="N79" s="7">
        <v>20.399999999999999</v>
      </c>
      <c r="O79" s="7">
        <v>148.53</v>
      </c>
      <c r="P79" s="7">
        <v>71.97</v>
      </c>
      <c r="Q79">
        <v>165.85</v>
      </c>
      <c r="R79" s="7">
        <v>24.75</v>
      </c>
      <c r="S79" s="7">
        <v>136.55000000000001</v>
      </c>
      <c r="T79" s="7">
        <v>47.74</v>
      </c>
      <c r="U79" s="7">
        <v>157.52000000000001</v>
      </c>
    </row>
    <row r="80" spans="1:21" ht="14.25" customHeight="1">
      <c r="A80" s="7">
        <v>79</v>
      </c>
      <c r="B80" s="7">
        <v>2</v>
      </c>
      <c r="C80" s="7">
        <v>0</v>
      </c>
      <c r="D80" s="7">
        <v>2</v>
      </c>
      <c r="E80" s="7">
        <v>0</v>
      </c>
      <c r="F80" s="129">
        <v>35</v>
      </c>
      <c r="G80" s="129">
        <v>5</v>
      </c>
      <c r="H80" s="7">
        <v>30.07</v>
      </c>
      <c r="I80">
        <v>44.92</v>
      </c>
      <c r="J80" s="7">
        <v>41.7</v>
      </c>
      <c r="K80" s="7">
        <v>22.13</v>
      </c>
      <c r="L80" s="7">
        <v>40.450000000000003</v>
      </c>
      <c r="M80" s="7">
        <v>8.9700000000000006</v>
      </c>
      <c r="N80" s="7">
        <v>18.309999999999999</v>
      </c>
      <c r="O80" s="7">
        <v>142.18</v>
      </c>
      <c r="P80" s="7">
        <v>78.13</v>
      </c>
      <c r="Q80">
        <v>167.26</v>
      </c>
      <c r="R80" s="7">
        <v>41.76</v>
      </c>
      <c r="S80" s="7">
        <v>116.33</v>
      </c>
      <c r="T80" s="7">
        <v>70.540000000000006</v>
      </c>
      <c r="U80" s="7">
        <v>129.02000000000001</v>
      </c>
    </row>
    <row r="81" spans="1:21" ht="14.25" customHeight="1">
      <c r="A81" s="7">
        <v>80</v>
      </c>
      <c r="B81" s="7">
        <v>2</v>
      </c>
      <c r="C81" s="7">
        <v>0</v>
      </c>
      <c r="D81" s="7">
        <v>2</v>
      </c>
      <c r="E81" s="7">
        <v>0</v>
      </c>
      <c r="F81" s="129">
        <v>36</v>
      </c>
      <c r="G81" s="129">
        <v>6</v>
      </c>
      <c r="H81" s="7">
        <v>25.3</v>
      </c>
      <c r="I81">
        <v>47.36</v>
      </c>
      <c r="J81" s="7">
        <v>42.2</v>
      </c>
      <c r="K81" s="7">
        <v>25.46</v>
      </c>
      <c r="L81" s="7">
        <v>42.16</v>
      </c>
      <c r="M81" s="7">
        <v>6.13</v>
      </c>
      <c r="N81" s="7">
        <v>22.12</v>
      </c>
      <c r="O81" s="7">
        <v>137.44999999999999</v>
      </c>
      <c r="P81" s="7">
        <v>81.7</v>
      </c>
      <c r="Q81">
        <v>163.75</v>
      </c>
      <c r="R81" s="7">
        <v>33.409999999999997</v>
      </c>
      <c r="S81" s="7">
        <v>154.16</v>
      </c>
      <c r="T81" s="7">
        <v>81.28</v>
      </c>
      <c r="U81" s="7">
        <v>224.66</v>
      </c>
    </row>
    <row r="82" spans="1:21" ht="14.25" customHeight="1">
      <c r="A82" s="7">
        <v>81</v>
      </c>
      <c r="B82" s="7">
        <v>2</v>
      </c>
      <c r="C82" s="7">
        <v>0</v>
      </c>
      <c r="D82" s="7">
        <v>1</v>
      </c>
      <c r="E82" s="7">
        <v>0</v>
      </c>
      <c r="F82" s="129">
        <v>37</v>
      </c>
      <c r="G82" s="129">
        <v>1</v>
      </c>
      <c r="H82" s="7">
        <v>24.94</v>
      </c>
      <c r="I82">
        <v>49.74</v>
      </c>
      <c r="J82" s="7">
        <v>47.3</v>
      </c>
      <c r="K82" s="7">
        <v>40.64</v>
      </c>
      <c r="L82" s="7">
        <v>47.94</v>
      </c>
      <c r="M82" s="7">
        <v>13.91</v>
      </c>
      <c r="N82" s="7">
        <v>21.68</v>
      </c>
      <c r="O82" s="7">
        <v>147.15</v>
      </c>
      <c r="P82" s="7">
        <v>71.25</v>
      </c>
      <c r="Q82">
        <v>86.81</v>
      </c>
      <c r="R82" s="7">
        <v>36.86</v>
      </c>
      <c r="S82" s="7">
        <v>61.64</v>
      </c>
      <c r="T82" s="7">
        <v>28.61</v>
      </c>
      <c r="U82" s="7">
        <v>85.97</v>
      </c>
    </row>
    <row r="83" spans="1:21" ht="14.25" customHeight="1">
      <c r="A83" s="7">
        <v>82</v>
      </c>
      <c r="B83" s="7">
        <v>2</v>
      </c>
      <c r="C83" s="7">
        <v>0</v>
      </c>
      <c r="D83" s="7">
        <v>1</v>
      </c>
      <c r="E83" s="7">
        <v>0</v>
      </c>
      <c r="F83" s="129">
        <v>38</v>
      </c>
      <c r="G83" s="129">
        <v>2</v>
      </c>
      <c r="H83" s="7">
        <v>27.38</v>
      </c>
      <c r="I83">
        <v>44.12</v>
      </c>
      <c r="J83" s="7">
        <v>46.38</v>
      </c>
      <c r="K83" s="7">
        <v>25.6</v>
      </c>
      <c r="L83" s="7">
        <v>38.31</v>
      </c>
      <c r="M83" s="7">
        <v>8.89</v>
      </c>
      <c r="N83" s="7">
        <v>12.38</v>
      </c>
      <c r="O83" s="7">
        <v>146.15</v>
      </c>
      <c r="P83" s="7">
        <v>78.290000000000006</v>
      </c>
      <c r="Q83">
        <v>114.41</v>
      </c>
      <c r="R83" s="7">
        <v>61.99</v>
      </c>
      <c r="S83" s="7">
        <v>59.64</v>
      </c>
      <c r="T83" s="7">
        <v>39.35</v>
      </c>
      <c r="U83" s="7">
        <v>58.47</v>
      </c>
    </row>
    <row r="84" spans="1:21" ht="14.25" customHeight="1">
      <c r="A84" s="7">
        <v>83</v>
      </c>
      <c r="B84" s="7">
        <v>2</v>
      </c>
      <c r="C84" s="7">
        <v>0</v>
      </c>
      <c r="D84" s="7">
        <v>1</v>
      </c>
      <c r="E84" s="7">
        <v>0</v>
      </c>
      <c r="F84" s="129">
        <v>39</v>
      </c>
      <c r="G84" s="129">
        <v>3</v>
      </c>
      <c r="H84" s="7">
        <v>21.9</v>
      </c>
      <c r="I84">
        <v>46.68</v>
      </c>
      <c r="J84" s="7">
        <v>48.5</v>
      </c>
      <c r="K84" s="7">
        <v>36.47</v>
      </c>
      <c r="L84" s="7">
        <v>43.21</v>
      </c>
      <c r="M84" s="7">
        <v>14.36</v>
      </c>
      <c r="N84" s="7">
        <v>16.96</v>
      </c>
      <c r="O84" s="7">
        <v>145.6</v>
      </c>
      <c r="P84" s="7">
        <v>80.010000000000005</v>
      </c>
      <c r="Q84">
        <v>90.87</v>
      </c>
      <c r="R84" s="7">
        <v>62.23</v>
      </c>
      <c r="S84" s="7">
        <v>51.1</v>
      </c>
      <c r="T84" s="7">
        <v>59.6</v>
      </c>
      <c r="U84" s="7">
        <v>53.7</v>
      </c>
    </row>
    <row r="85" spans="1:21" ht="14.25" customHeight="1">
      <c r="A85" s="7">
        <v>84</v>
      </c>
      <c r="B85" s="7">
        <v>2</v>
      </c>
      <c r="C85" s="7">
        <v>0</v>
      </c>
      <c r="D85" s="7">
        <v>1</v>
      </c>
      <c r="E85" s="7">
        <v>0</v>
      </c>
      <c r="F85" s="129">
        <v>40</v>
      </c>
      <c r="G85" s="129">
        <v>4</v>
      </c>
      <c r="H85" s="7">
        <v>26.49</v>
      </c>
      <c r="I85">
        <v>43.55</v>
      </c>
      <c r="J85" s="7">
        <v>44.67</v>
      </c>
      <c r="K85" s="7">
        <v>59.93</v>
      </c>
      <c r="L85" s="7">
        <v>61.36</v>
      </c>
      <c r="M85" s="7">
        <v>27.44</v>
      </c>
      <c r="N85" s="7">
        <v>26.24</v>
      </c>
      <c r="O85" s="7">
        <v>146.02000000000001</v>
      </c>
      <c r="P85" s="7">
        <v>78.94</v>
      </c>
      <c r="Q85">
        <v>87.74</v>
      </c>
      <c r="R85" s="7">
        <v>70.56</v>
      </c>
      <c r="S85" s="7">
        <v>70</v>
      </c>
      <c r="T85" s="7">
        <v>44.39</v>
      </c>
      <c r="U85" s="7">
        <v>58.49</v>
      </c>
    </row>
    <row r="86" spans="1:21" ht="14.25" customHeight="1">
      <c r="A86" s="7">
        <v>85</v>
      </c>
      <c r="B86" s="7">
        <v>2</v>
      </c>
      <c r="C86" s="7">
        <v>0</v>
      </c>
      <c r="D86" s="7">
        <v>1</v>
      </c>
      <c r="E86" s="7">
        <v>0</v>
      </c>
      <c r="F86" s="129">
        <v>41</v>
      </c>
      <c r="G86" s="129">
        <v>5</v>
      </c>
      <c r="H86" s="7">
        <v>22.82</v>
      </c>
      <c r="I86">
        <v>47.15</v>
      </c>
      <c r="J86" s="7">
        <v>49.34</v>
      </c>
      <c r="K86" s="7">
        <v>54.21</v>
      </c>
      <c r="L86" s="7">
        <v>60.66</v>
      </c>
      <c r="M86" s="7">
        <v>24.17</v>
      </c>
      <c r="N86" s="7">
        <v>24.11</v>
      </c>
      <c r="O86" s="7">
        <v>142.78</v>
      </c>
      <c r="P86" s="7">
        <v>66.39</v>
      </c>
      <c r="Q86">
        <v>88.01</v>
      </c>
      <c r="R86" s="7">
        <v>59.91</v>
      </c>
      <c r="S86" s="7">
        <v>54</v>
      </c>
      <c r="T86" s="7">
        <v>30.26</v>
      </c>
      <c r="U86" s="7">
        <v>43.37</v>
      </c>
    </row>
    <row r="87" spans="1:21" ht="14.25" customHeight="1">
      <c r="A87" s="7">
        <v>86</v>
      </c>
      <c r="B87" s="7">
        <v>2</v>
      </c>
      <c r="C87" s="7">
        <v>0</v>
      </c>
      <c r="D87" s="7">
        <v>1</v>
      </c>
      <c r="E87" s="7">
        <v>0</v>
      </c>
      <c r="F87" s="129">
        <v>42</v>
      </c>
      <c r="G87" s="129">
        <v>6</v>
      </c>
      <c r="H87" s="7">
        <v>23.01</v>
      </c>
      <c r="I87">
        <v>47.83</v>
      </c>
      <c r="J87" s="7">
        <v>48.05</v>
      </c>
      <c r="K87" s="7">
        <v>34.880000000000003</v>
      </c>
      <c r="L87" s="7">
        <v>44.96</v>
      </c>
      <c r="M87" s="7">
        <v>11.92</v>
      </c>
      <c r="N87" s="7">
        <v>18.82</v>
      </c>
      <c r="O87" s="7">
        <v>153.33000000000001</v>
      </c>
      <c r="P87" s="7">
        <v>70.099999999999994</v>
      </c>
      <c r="Q87">
        <v>98.2</v>
      </c>
      <c r="R87" s="7">
        <v>44.69</v>
      </c>
      <c r="S87" s="7">
        <v>61.22</v>
      </c>
      <c r="T87" s="7">
        <v>36.42</v>
      </c>
      <c r="U87" s="7">
        <v>64.53</v>
      </c>
    </row>
    <row r="88" spans="1:21" ht="14.25" customHeight="1">
      <c r="A88" s="7">
        <v>87</v>
      </c>
      <c r="B88" s="7">
        <v>2</v>
      </c>
      <c r="C88" s="7">
        <v>0</v>
      </c>
      <c r="D88" s="7">
        <v>3</v>
      </c>
      <c r="E88" s="7">
        <v>0</v>
      </c>
      <c r="F88" s="129">
        <v>43</v>
      </c>
      <c r="G88" s="129">
        <v>1</v>
      </c>
      <c r="H88" s="7">
        <v>33.82</v>
      </c>
      <c r="I88">
        <v>45.64</v>
      </c>
      <c r="J88" s="7">
        <v>30.12</v>
      </c>
      <c r="K88" s="7">
        <v>40.31</v>
      </c>
      <c r="L88" s="7">
        <v>39.369999999999997</v>
      </c>
      <c r="M88" s="7">
        <v>13.96</v>
      </c>
      <c r="N88" s="7">
        <v>19.260000000000002</v>
      </c>
      <c r="O88" s="7">
        <v>165.31</v>
      </c>
      <c r="P88" s="7">
        <v>45.23</v>
      </c>
      <c r="Q88">
        <v>201.28</v>
      </c>
      <c r="R88" s="7">
        <v>84.73</v>
      </c>
      <c r="S88" s="7">
        <v>192.33</v>
      </c>
      <c r="T88" s="7">
        <v>93.92</v>
      </c>
      <c r="U88" s="7">
        <v>262.14</v>
      </c>
    </row>
    <row r="89" spans="1:21" ht="14.25" customHeight="1">
      <c r="A89" s="7">
        <v>88</v>
      </c>
      <c r="B89" s="7">
        <v>2</v>
      </c>
      <c r="C89" s="7">
        <v>0</v>
      </c>
      <c r="D89" s="7">
        <v>3</v>
      </c>
      <c r="E89" s="7">
        <v>0</v>
      </c>
      <c r="F89" s="129">
        <v>44</v>
      </c>
      <c r="G89" s="129">
        <v>2</v>
      </c>
      <c r="H89" s="7">
        <v>35.54</v>
      </c>
      <c r="I89">
        <v>47.01</v>
      </c>
      <c r="J89" s="7">
        <v>32.06</v>
      </c>
      <c r="K89" s="7">
        <v>36.200000000000003</v>
      </c>
      <c r="L89" s="7">
        <v>44</v>
      </c>
      <c r="M89" s="7">
        <v>13.52</v>
      </c>
      <c r="N89" s="7">
        <v>25.76</v>
      </c>
      <c r="O89" s="7">
        <v>168.76</v>
      </c>
      <c r="P89" s="7">
        <v>54.41</v>
      </c>
      <c r="Q89">
        <v>161.34</v>
      </c>
      <c r="R89" s="7">
        <v>75.5</v>
      </c>
      <c r="S89" s="7">
        <v>112.96</v>
      </c>
      <c r="T89" s="7">
        <v>104.81</v>
      </c>
      <c r="U89" s="7">
        <v>165.35</v>
      </c>
    </row>
    <row r="90" spans="1:21" ht="14.25" customHeight="1">
      <c r="A90" s="7">
        <v>89</v>
      </c>
      <c r="B90" s="7">
        <v>2</v>
      </c>
      <c r="C90" s="7">
        <v>0</v>
      </c>
      <c r="D90" s="7">
        <v>3</v>
      </c>
      <c r="E90" s="7">
        <v>0</v>
      </c>
      <c r="F90" s="129">
        <v>45</v>
      </c>
      <c r="G90" s="129">
        <v>3</v>
      </c>
      <c r="H90" s="7">
        <v>33.799999999999997</v>
      </c>
      <c r="I90">
        <v>55.8</v>
      </c>
      <c r="J90" s="7">
        <v>36.130000000000003</v>
      </c>
      <c r="K90" s="7">
        <v>34.14</v>
      </c>
      <c r="L90" s="7">
        <v>41.45</v>
      </c>
      <c r="M90" s="7">
        <v>17.57</v>
      </c>
      <c r="N90" s="7">
        <v>22.86</v>
      </c>
      <c r="O90" s="7">
        <v>177.83</v>
      </c>
      <c r="P90" s="7">
        <v>67.790000000000006</v>
      </c>
      <c r="Q90">
        <v>196.8</v>
      </c>
      <c r="R90" s="7">
        <v>85.97</v>
      </c>
      <c r="S90" s="7">
        <v>126.6</v>
      </c>
      <c r="T90" s="7">
        <v>118.33</v>
      </c>
      <c r="U90" s="7">
        <v>181.9</v>
      </c>
    </row>
    <row r="91" spans="1:21" ht="14.25" customHeight="1">
      <c r="A91" s="7">
        <v>90</v>
      </c>
      <c r="B91" s="7">
        <v>2</v>
      </c>
      <c r="C91" s="7">
        <v>0</v>
      </c>
      <c r="D91" s="7">
        <v>3</v>
      </c>
      <c r="E91" s="7">
        <v>0</v>
      </c>
      <c r="F91" s="129">
        <v>46</v>
      </c>
      <c r="G91" s="129">
        <v>4</v>
      </c>
      <c r="H91" s="7">
        <v>34.299999999999997</v>
      </c>
      <c r="I91">
        <v>51.24</v>
      </c>
      <c r="J91" s="7">
        <v>34.270000000000003</v>
      </c>
      <c r="K91" s="7">
        <v>35.06</v>
      </c>
      <c r="L91" s="7">
        <v>31.08</v>
      </c>
      <c r="M91" s="7">
        <v>13.69</v>
      </c>
      <c r="N91" s="7">
        <v>18.809999999999999</v>
      </c>
      <c r="O91" s="7">
        <v>194.6</v>
      </c>
      <c r="P91" s="7">
        <v>58.21</v>
      </c>
      <c r="Q91">
        <v>189.65</v>
      </c>
      <c r="R91" s="7">
        <v>48.5</v>
      </c>
      <c r="S91" s="7">
        <v>146.94</v>
      </c>
      <c r="T91" s="7">
        <v>62.73</v>
      </c>
      <c r="U91" s="7">
        <v>200.23</v>
      </c>
    </row>
    <row r="92" spans="1:21" ht="14.25" customHeight="1">
      <c r="A92" s="7">
        <v>91</v>
      </c>
      <c r="B92" s="7">
        <v>2</v>
      </c>
      <c r="C92" s="7">
        <v>0</v>
      </c>
      <c r="D92" s="7">
        <v>3</v>
      </c>
      <c r="E92" s="7">
        <v>0</v>
      </c>
      <c r="F92" s="129">
        <v>47</v>
      </c>
      <c r="G92" s="129">
        <v>5</v>
      </c>
      <c r="H92" s="7">
        <v>31.24</v>
      </c>
      <c r="I92">
        <v>51.71</v>
      </c>
      <c r="J92" s="7">
        <v>37.31</v>
      </c>
      <c r="K92" s="7">
        <v>48.01</v>
      </c>
      <c r="L92" s="7">
        <v>45.95</v>
      </c>
      <c r="M92" s="7">
        <v>17.48</v>
      </c>
      <c r="N92" s="7">
        <v>23.76</v>
      </c>
      <c r="O92" s="7">
        <v>177.04</v>
      </c>
      <c r="P92" s="7">
        <v>61.08</v>
      </c>
      <c r="Q92">
        <v>173.47</v>
      </c>
      <c r="R92" s="7">
        <v>77.98</v>
      </c>
      <c r="S92" s="7">
        <v>96.27</v>
      </c>
      <c r="T92" s="7">
        <v>92.38</v>
      </c>
      <c r="U92" s="7">
        <v>156.06</v>
      </c>
    </row>
    <row r="93" spans="1:21" ht="14.25" customHeight="1">
      <c r="A93" s="7">
        <v>92</v>
      </c>
      <c r="B93" s="7">
        <v>2</v>
      </c>
      <c r="C93" s="7">
        <v>0</v>
      </c>
      <c r="D93" s="7">
        <v>3</v>
      </c>
      <c r="E93" s="7">
        <v>0</v>
      </c>
      <c r="F93" s="129">
        <v>48</v>
      </c>
      <c r="G93" s="129">
        <v>6</v>
      </c>
      <c r="H93" s="7">
        <v>31.3</v>
      </c>
      <c r="I93">
        <v>52.22</v>
      </c>
      <c r="J93" s="7">
        <v>37.92</v>
      </c>
      <c r="K93" s="7">
        <v>38.229999999999997</v>
      </c>
      <c r="L93" s="7">
        <v>38.75</v>
      </c>
      <c r="M93" s="7">
        <v>16.600000000000001</v>
      </c>
      <c r="N93" s="7">
        <v>20.27</v>
      </c>
      <c r="O93" s="7">
        <v>178.35</v>
      </c>
      <c r="P93" s="7">
        <v>41.82</v>
      </c>
      <c r="Q93">
        <v>167.5</v>
      </c>
      <c r="R93" s="7">
        <v>75.14</v>
      </c>
      <c r="S93" s="7">
        <v>130.05000000000001</v>
      </c>
      <c r="T93" s="7">
        <v>100.4</v>
      </c>
      <c r="U93" s="7">
        <v>170</v>
      </c>
    </row>
    <row r="94" spans="1:21" ht="14.25" customHeight="1">
      <c r="A94" s="7">
        <v>93</v>
      </c>
      <c r="B94" s="7">
        <v>3</v>
      </c>
      <c r="C94" s="7">
        <v>0</v>
      </c>
      <c r="D94" s="7">
        <v>4</v>
      </c>
      <c r="E94" s="7">
        <v>1</v>
      </c>
      <c r="F94" s="129">
        <v>2</v>
      </c>
      <c r="G94" s="129">
        <v>1</v>
      </c>
      <c r="H94" s="7">
        <v>37.22</v>
      </c>
      <c r="I94">
        <v>111.18</v>
      </c>
      <c r="J94" s="7">
        <v>106.25</v>
      </c>
      <c r="K94" s="7">
        <v>101.66</v>
      </c>
      <c r="L94" s="7">
        <v>100.98</v>
      </c>
      <c r="M94" s="7">
        <v>37.979999999999997</v>
      </c>
      <c r="N94" s="7">
        <v>38.869999999999997</v>
      </c>
      <c r="O94" s="7">
        <v>86.69</v>
      </c>
      <c r="P94" s="7">
        <v>47.29</v>
      </c>
      <c r="Q94">
        <v>52.03</v>
      </c>
      <c r="R94" s="7">
        <v>45.13</v>
      </c>
      <c r="S94" s="7">
        <v>48.95</v>
      </c>
      <c r="T94" s="7">
        <v>46.77</v>
      </c>
      <c r="U94" s="7">
        <v>52.73</v>
      </c>
    </row>
    <row r="95" spans="1:21" ht="14.25" customHeight="1">
      <c r="A95" s="7">
        <v>94</v>
      </c>
      <c r="B95" s="7">
        <v>3</v>
      </c>
      <c r="C95" s="7">
        <v>0</v>
      </c>
      <c r="D95" s="7">
        <v>4</v>
      </c>
      <c r="E95" s="7">
        <v>1</v>
      </c>
      <c r="F95" s="129">
        <v>3</v>
      </c>
      <c r="G95" s="129">
        <v>2</v>
      </c>
      <c r="H95" s="7">
        <v>37.630000000000003</v>
      </c>
      <c r="I95">
        <v>110.82</v>
      </c>
      <c r="J95" s="7">
        <v>106.17</v>
      </c>
      <c r="K95" s="7">
        <v>106.44</v>
      </c>
      <c r="L95" s="7">
        <v>106.25</v>
      </c>
      <c r="M95" s="7">
        <v>40.83</v>
      </c>
      <c r="N95" s="7">
        <v>40.42</v>
      </c>
      <c r="O95" s="7">
        <v>95.27</v>
      </c>
      <c r="P95" s="7">
        <v>52.79</v>
      </c>
      <c r="Q95">
        <v>50.22</v>
      </c>
      <c r="R95" s="7">
        <v>48</v>
      </c>
      <c r="S95" s="7">
        <v>47.9</v>
      </c>
      <c r="T95" s="7">
        <v>50.32</v>
      </c>
      <c r="U95" s="7">
        <v>50.56</v>
      </c>
    </row>
    <row r="96" spans="1:21" ht="14.25" customHeight="1">
      <c r="A96" s="7">
        <v>95</v>
      </c>
      <c r="B96" s="7">
        <v>3</v>
      </c>
      <c r="C96" s="7">
        <v>0</v>
      </c>
      <c r="D96" s="7">
        <v>4</v>
      </c>
      <c r="E96" s="7">
        <v>1</v>
      </c>
      <c r="F96" s="129">
        <v>4</v>
      </c>
      <c r="G96" s="129">
        <v>3</v>
      </c>
      <c r="H96" s="7">
        <v>40.880000000000003</v>
      </c>
      <c r="I96">
        <v>101.77</v>
      </c>
      <c r="J96" s="7">
        <v>97.8</v>
      </c>
      <c r="K96" s="7">
        <v>98.04</v>
      </c>
      <c r="L96" s="7">
        <v>97.41</v>
      </c>
      <c r="M96" s="7">
        <v>37.9</v>
      </c>
      <c r="N96" s="7">
        <v>38.83</v>
      </c>
      <c r="O96" s="7">
        <v>84.16</v>
      </c>
      <c r="P96" s="7">
        <v>43.95</v>
      </c>
      <c r="Q96">
        <v>51.71</v>
      </c>
      <c r="R96" s="7">
        <v>43.05</v>
      </c>
      <c r="S96" s="7">
        <v>48.45</v>
      </c>
      <c r="T96" s="7">
        <v>46.21</v>
      </c>
      <c r="U96" s="7">
        <v>53.92</v>
      </c>
    </row>
    <row r="97" spans="1:21" ht="14.25" customHeight="1">
      <c r="A97" s="7">
        <v>96</v>
      </c>
      <c r="B97" s="7">
        <v>3</v>
      </c>
      <c r="C97" s="7">
        <v>0</v>
      </c>
      <c r="D97" s="7">
        <v>4</v>
      </c>
      <c r="E97" s="7">
        <v>1</v>
      </c>
      <c r="F97" s="129">
        <v>5</v>
      </c>
      <c r="G97" s="129">
        <v>4</v>
      </c>
      <c r="H97" s="7">
        <v>40.44</v>
      </c>
      <c r="I97">
        <v>95.27</v>
      </c>
      <c r="J97" s="7">
        <v>90.52</v>
      </c>
      <c r="K97" s="7">
        <v>102.73</v>
      </c>
      <c r="L97" s="7">
        <v>101.52</v>
      </c>
      <c r="M97" s="7">
        <v>41.7</v>
      </c>
      <c r="N97" s="7">
        <v>41.89</v>
      </c>
      <c r="O97" s="7">
        <v>90.29</v>
      </c>
      <c r="P97" s="7">
        <v>41.1</v>
      </c>
      <c r="Q97">
        <v>49.29</v>
      </c>
      <c r="R97" s="7">
        <v>45.12</v>
      </c>
      <c r="S97" s="7">
        <v>60.64</v>
      </c>
      <c r="T97" s="7">
        <v>48.96</v>
      </c>
      <c r="U97" s="7">
        <v>53.64</v>
      </c>
    </row>
    <row r="98" spans="1:21" ht="14.25" customHeight="1">
      <c r="A98" s="7">
        <v>97</v>
      </c>
      <c r="B98" s="7">
        <v>3</v>
      </c>
      <c r="C98" s="7">
        <v>0</v>
      </c>
      <c r="D98" s="7">
        <v>4</v>
      </c>
      <c r="E98" s="7">
        <v>1</v>
      </c>
      <c r="F98" s="129">
        <v>6</v>
      </c>
      <c r="G98" s="129">
        <v>5</v>
      </c>
      <c r="H98" s="7">
        <v>40.69</v>
      </c>
      <c r="I98">
        <v>98.91</v>
      </c>
      <c r="J98" s="7">
        <v>95.16</v>
      </c>
      <c r="K98" s="7">
        <v>105.02</v>
      </c>
      <c r="L98" s="7">
        <v>104.78</v>
      </c>
      <c r="M98" s="7">
        <v>40.51</v>
      </c>
      <c r="N98" s="7">
        <v>41.29</v>
      </c>
      <c r="O98" s="7">
        <v>99.81</v>
      </c>
      <c r="P98" s="7">
        <v>44.37</v>
      </c>
      <c r="Q98">
        <v>52.41</v>
      </c>
      <c r="R98" s="7">
        <v>50.02</v>
      </c>
      <c r="S98" s="7">
        <v>57.96</v>
      </c>
      <c r="T98" s="7">
        <v>44.51</v>
      </c>
      <c r="U98" s="7">
        <v>50.56</v>
      </c>
    </row>
    <row r="99" spans="1:21" ht="14.25" customHeight="1">
      <c r="A99" s="7">
        <v>98</v>
      </c>
      <c r="B99" s="7">
        <v>3</v>
      </c>
      <c r="C99" s="7">
        <v>0</v>
      </c>
      <c r="D99" s="7">
        <v>1</v>
      </c>
      <c r="E99" s="7">
        <v>1</v>
      </c>
      <c r="F99" s="129">
        <v>7</v>
      </c>
      <c r="G99" s="129">
        <v>1</v>
      </c>
      <c r="H99" s="7">
        <v>32.68</v>
      </c>
      <c r="I99">
        <v>22.79</v>
      </c>
      <c r="J99" s="7">
        <v>18.87</v>
      </c>
      <c r="K99" s="7">
        <v>14.87</v>
      </c>
      <c r="L99" s="7">
        <v>17.07</v>
      </c>
      <c r="M99" s="7">
        <v>10.75</v>
      </c>
      <c r="N99" s="7">
        <v>13.09</v>
      </c>
      <c r="O99" s="7">
        <v>64.84</v>
      </c>
      <c r="P99" s="7">
        <v>45.07</v>
      </c>
      <c r="Q99">
        <v>46.44</v>
      </c>
      <c r="R99" s="7">
        <v>20.39</v>
      </c>
      <c r="S99" s="7">
        <v>55.91</v>
      </c>
      <c r="T99" s="7">
        <v>56.4</v>
      </c>
      <c r="U99" s="7">
        <v>69.36</v>
      </c>
    </row>
    <row r="100" spans="1:21" ht="14.25" customHeight="1">
      <c r="A100" s="7">
        <v>99</v>
      </c>
      <c r="B100" s="7">
        <v>3</v>
      </c>
      <c r="C100" s="7">
        <v>0</v>
      </c>
      <c r="D100" s="7">
        <v>1</v>
      </c>
      <c r="E100" s="7">
        <v>1</v>
      </c>
      <c r="F100" s="129">
        <v>8</v>
      </c>
      <c r="G100" s="129">
        <v>2</v>
      </c>
      <c r="H100" s="7">
        <v>30.79</v>
      </c>
      <c r="I100">
        <v>25.84</v>
      </c>
      <c r="J100" s="7">
        <v>21.03</v>
      </c>
      <c r="K100" s="7">
        <v>18.09</v>
      </c>
      <c r="L100" s="7">
        <v>28.18</v>
      </c>
      <c r="M100" s="7">
        <v>12.94</v>
      </c>
      <c r="N100" s="7">
        <v>13.13</v>
      </c>
      <c r="O100" s="7">
        <v>69.22</v>
      </c>
      <c r="P100" s="7">
        <v>37.03</v>
      </c>
      <c r="Q100">
        <v>43.19</v>
      </c>
      <c r="R100" s="7">
        <v>30.73</v>
      </c>
      <c r="S100" s="7">
        <v>39.5</v>
      </c>
      <c r="T100" s="7">
        <v>85.35</v>
      </c>
      <c r="U100" s="7">
        <v>58.96</v>
      </c>
    </row>
    <row r="101" spans="1:21" ht="14.25" customHeight="1">
      <c r="A101" s="7">
        <v>100</v>
      </c>
      <c r="B101" s="7">
        <v>3</v>
      </c>
      <c r="C101" s="7">
        <v>0</v>
      </c>
      <c r="D101" s="7">
        <v>1</v>
      </c>
      <c r="E101" s="7">
        <v>1</v>
      </c>
      <c r="F101" s="129">
        <v>9</v>
      </c>
      <c r="G101" s="129">
        <v>3</v>
      </c>
      <c r="H101" s="7">
        <v>29.2</v>
      </c>
      <c r="I101">
        <v>17.75</v>
      </c>
      <c r="J101" s="7">
        <v>30.65</v>
      </c>
      <c r="K101" s="7">
        <v>11.8</v>
      </c>
      <c r="L101" s="7">
        <v>16.2</v>
      </c>
      <c r="M101" s="7">
        <v>16.87</v>
      </c>
      <c r="N101" s="7">
        <v>7.72</v>
      </c>
      <c r="O101" s="7">
        <v>67.400000000000006</v>
      </c>
      <c r="P101" s="7">
        <v>68.459999999999994</v>
      </c>
      <c r="Q101">
        <v>20.13</v>
      </c>
      <c r="R101" s="7">
        <v>88.53</v>
      </c>
      <c r="S101" s="7">
        <v>25.17</v>
      </c>
      <c r="T101" s="7">
        <v>52.38</v>
      </c>
      <c r="U101" s="7">
        <v>54.24</v>
      </c>
    </row>
    <row r="102" spans="1:21" ht="14.25" customHeight="1">
      <c r="A102" s="7">
        <v>101</v>
      </c>
      <c r="B102" s="7">
        <v>3</v>
      </c>
      <c r="C102" s="7">
        <v>0</v>
      </c>
      <c r="D102" s="7">
        <v>1</v>
      </c>
      <c r="E102" s="7">
        <v>1</v>
      </c>
      <c r="F102" s="129">
        <v>10</v>
      </c>
      <c r="G102" s="129">
        <v>4</v>
      </c>
      <c r="H102" s="7">
        <v>28.63</v>
      </c>
      <c r="I102">
        <v>23.18</v>
      </c>
      <c r="J102" s="7">
        <v>24.46</v>
      </c>
      <c r="K102" s="7">
        <v>20.84</v>
      </c>
      <c r="L102" s="7">
        <v>18.53</v>
      </c>
      <c r="M102" s="7">
        <v>14.3</v>
      </c>
      <c r="N102" s="7">
        <v>7.4</v>
      </c>
      <c r="O102" s="7">
        <v>61.02</v>
      </c>
      <c r="P102" s="7">
        <v>36.28</v>
      </c>
      <c r="Q102">
        <v>33.07</v>
      </c>
      <c r="R102" s="7">
        <v>34.49</v>
      </c>
      <c r="S102" s="7">
        <v>57.36</v>
      </c>
      <c r="T102" s="7">
        <v>58</v>
      </c>
      <c r="U102" s="7">
        <v>79.22</v>
      </c>
    </row>
    <row r="103" spans="1:21" ht="14.25" customHeight="1">
      <c r="A103" s="7">
        <v>102</v>
      </c>
      <c r="B103" s="7">
        <v>3</v>
      </c>
      <c r="C103" s="7">
        <v>0</v>
      </c>
      <c r="D103" s="7">
        <v>1</v>
      </c>
      <c r="E103" s="7">
        <v>1</v>
      </c>
      <c r="F103" s="129">
        <v>11</v>
      </c>
      <c r="G103" s="129">
        <v>5</v>
      </c>
      <c r="H103" s="7">
        <v>24.5</v>
      </c>
      <c r="I103">
        <v>23.96</v>
      </c>
      <c r="J103" s="7">
        <v>33.25</v>
      </c>
      <c r="K103" s="7">
        <v>8.01</v>
      </c>
      <c r="L103" s="7">
        <v>14.96</v>
      </c>
      <c r="M103" s="7">
        <v>10.95</v>
      </c>
      <c r="N103" s="7">
        <v>12.69</v>
      </c>
      <c r="O103" s="7">
        <v>86.07</v>
      </c>
      <c r="P103" s="7">
        <v>53.18</v>
      </c>
      <c r="Q103">
        <v>59.99</v>
      </c>
      <c r="R103" s="7">
        <v>75.5</v>
      </c>
      <c r="S103" s="7">
        <v>19.07</v>
      </c>
      <c r="T103" s="7">
        <v>50.23</v>
      </c>
      <c r="U103" s="7">
        <v>43.17</v>
      </c>
    </row>
    <row r="104" spans="1:21" ht="14.25" customHeight="1">
      <c r="A104" s="7">
        <v>103</v>
      </c>
      <c r="B104" s="7">
        <v>3</v>
      </c>
      <c r="C104" s="7">
        <v>0</v>
      </c>
      <c r="D104" s="7">
        <v>1</v>
      </c>
      <c r="E104" s="7">
        <v>1</v>
      </c>
      <c r="F104" s="129">
        <v>12</v>
      </c>
      <c r="G104" s="129">
        <v>6</v>
      </c>
      <c r="H104" s="7">
        <v>27.83</v>
      </c>
      <c r="I104">
        <v>16.21</v>
      </c>
      <c r="J104" s="7">
        <v>31.91</v>
      </c>
      <c r="K104" s="7">
        <v>6.85</v>
      </c>
      <c r="L104" s="7">
        <v>18.09</v>
      </c>
      <c r="M104" s="7">
        <v>13.95</v>
      </c>
      <c r="N104" s="7">
        <v>7.41</v>
      </c>
      <c r="O104" s="7">
        <v>75.510000000000005</v>
      </c>
      <c r="P104" s="7">
        <v>77.03</v>
      </c>
      <c r="Q104">
        <v>17.46</v>
      </c>
      <c r="R104" s="7">
        <v>100.26</v>
      </c>
      <c r="S104" s="7">
        <v>38.1</v>
      </c>
      <c r="T104" s="7">
        <v>58.42</v>
      </c>
      <c r="U104" s="7">
        <v>61.32</v>
      </c>
    </row>
    <row r="105" spans="1:21" ht="14.25" customHeight="1">
      <c r="A105" s="7">
        <v>104</v>
      </c>
      <c r="B105" s="7">
        <v>3</v>
      </c>
      <c r="C105" s="7">
        <v>0</v>
      </c>
      <c r="D105" s="7">
        <v>3</v>
      </c>
      <c r="E105" s="7">
        <v>1</v>
      </c>
      <c r="F105" s="129">
        <v>13</v>
      </c>
      <c r="G105" s="129">
        <v>1</v>
      </c>
      <c r="H105" s="7">
        <v>21.88</v>
      </c>
      <c r="I105">
        <v>46.84</v>
      </c>
      <c r="J105" s="7">
        <v>16.54</v>
      </c>
      <c r="K105" s="7">
        <v>24.96</v>
      </c>
      <c r="L105" s="7">
        <v>28.08</v>
      </c>
      <c r="M105" s="7">
        <v>9.83</v>
      </c>
      <c r="N105" s="7">
        <v>17.11</v>
      </c>
      <c r="O105" s="7">
        <v>102.81</v>
      </c>
      <c r="P105" s="7">
        <v>77.41</v>
      </c>
      <c r="Q105">
        <v>157.91</v>
      </c>
      <c r="R105" s="7">
        <v>51.83</v>
      </c>
      <c r="S105" s="7">
        <v>213.84</v>
      </c>
      <c r="T105" s="7">
        <v>109.42</v>
      </c>
      <c r="U105" s="7">
        <v>261.02999999999997</v>
      </c>
    </row>
    <row r="106" spans="1:21" ht="14.25" customHeight="1">
      <c r="A106" s="7">
        <v>105</v>
      </c>
      <c r="B106" s="7">
        <v>3</v>
      </c>
      <c r="C106" s="7">
        <v>0</v>
      </c>
      <c r="D106" s="7">
        <v>3</v>
      </c>
      <c r="E106" s="7">
        <v>1</v>
      </c>
      <c r="F106" s="129">
        <v>14</v>
      </c>
      <c r="G106" s="129">
        <v>2</v>
      </c>
      <c r="H106" s="7">
        <v>24.59</v>
      </c>
      <c r="I106">
        <v>46.39</v>
      </c>
      <c r="J106" s="7">
        <v>16.3</v>
      </c>
      <c r="K106" s="7">
        <v>19.329999999999998</v>
      </c>
      <c r="L106" s="7">
        <v>19.440000000000001</v>
      </c>
      <c r="M106" s="7">
        <v>11.59</v>
      </c>
      <c r="N106" s="7">
        <v>14.63</v>
      </c>
      <c r="O106" s="7">
        <v>93.5</v>
      </c>
      <c r="P106" s="7">
        <v>58.32</v>
      </c>
      <c r="Q106">
        <v>139.72999999999999</v>
      </c>
      <c r="R106" s="7">
        <v>63.45</v>
      </c>
      <c r="S106" s="7">
        <v>166.58</v>
      </c>
      <c r="T106" s="7">
        <v>117.95</v>
      </c>
      <c r="U106" s="7">
        <v>181.49</v>
      </c>
    </row>
    <row r="107" spans="1:21" ht="14.25" customHeight="1">
      <c r="A107" s="7">
        <v>106</v>
      </c>
      <c r="B107" s="7">
        <v>3</v>
      </c>
      <c r="C107" s="7">
        <v>0</v>
      </c>
      <c r="D107" s="7">
        <v>3</v>
      </c>
      <c r="E107" s="7">
        <v>1</v>
      </c>
      <c r="F107" s="129">
        <v>15</v>
      </c>
      <c r="G107" s="129">
        <v>3</v>
      </c>
      <c r="H107" s="7">
        <v>28.68</v>
      </c>
      <c r="I107">
        <v>43.73</v>
      </c>
      <c r="J107" s="7">
        <v>20.16</v>
      </c>
      <c r="K107" s="7">
        <v>24.59</v>
      </c>
      <c r="L107" s="7">
        <v>27.16</v>
      </c>
      <c r="M107" s="7">
        <v>11.94</v>
      </c>
      <c r="N107" s="7">
        <v>14.87</v>
      </c>
      <c r="O107" s="7">
        <v>113.62</v>
      </c>
      <c r="P107" s="7">
        <v>59.37</v>
      </c>
      <c r="Q107">
        <v>146.72</v>
      </c>
      <c r="R107" s="7">
        <v>86.6</v>
      </c>
      <c r="S107" s="7">
        <v>159.34</v>
      </c>
      <c r="T107" s="7">
        <v>145.37</v>
      </c>
      <c r="U107" s="7">
        <v>174.4</v>
      </c>
    </row>
    <row r="108" spans="1:21" ht="14.25" customHeight="1">
      <c r="A108" s="7">
        <v>107</v>
      </c>
      <c r="B108" s="7">
        <v>3</v>
      </c>
      <c r="C108" s="7">
        <v>0</v>
      </c>
      <c r="D108" s="7">
        <v>3</v>
      </c>
      <c r="E108" s="7">
        <v>1</v>
      </c>
      <c r="F108" s="129">
        <v>16</v>
      </c>
      <c r="G108" s="129">
        <v>4</v>
      </c>
      <c r="H108" s="7">
        <v>30.66</v>
      </c>
      <c r="I108">
        <v>47.33</v>
      </c>
      <c r="J108" s="7">
        <v>19.16</v>
      </c>
      <c r="K108" s="7">
        <v>25.06</v>
      </c>
      <c r="L108" s="7">
        <v>36.880000000000003</v>
      </c>
      <c r="M108" s="7">
        <v>11.49</v>
      </c>
      <c r="N108" s="7">
        <v>25.68</v>
      </c>
      <c r="O108" s="7">
        <v>119.62</v>
      </c>
      <c r="P108" s="7">
        <v>61.84</v>
      </c>
      <c r="Q108">
        <v>152.91</v>
      </c>
      <c r="R108" s="7">
        <v>101.91</v>
      </c>
      <c r="S108" s="7">
        <v>114.98</v>
      </c>
      <c r="T108" s="7">
        <v>152.74</v>
      </c>
      <c r="U108" s="7">
        <v>149.1</v>
      </c>
    </row>
    <row r="109" spans="1:21" ht="14.25" customHeight="1">
      <c r="A109" s="7">
        <v>108</v>
      </c>
      <c r="B109" s="7">
        <v>3</v>
      </c>
      <c r="C109" s="7">
        <v>0</v>
      </c>
      <c r="D109" s="7">
        <v>3</v>
      </c>
      <c r="E109" s="7">
        <v>1</v>
      </c>
      <c r="F109" s="129">
        <v>17</v>
      </c>
      <c r="G109" s="129">
        <v>5</v>
      </c>
      <c r="H109" s="7">
        <v>22.8</v>
      </c>
      <c r="I109">
        <v>43.69</v>
      </c>
      <c r="J109" s="7">
        <v>15.36</v>
      </c>
      <c r="K109" s="7">
        <v>25.53</v>
      </c>
      <c r="L109" s="7">
        <v>34.520000000000003</v>
      </c>
      <c r="M109" s="7">
        <v>12.73</v>
      </c>
      <c r="N109" s="7">
        <v>21.08</v>
      </c>
      <c r="O109" s="7">
        <v>97.12</v>
      </c>
      <c r="P109" s="7">
        <v>65.94</v>
      </c>
      <c r="Q109">
        <v>133.81</v>
      </c>
      <c r="R109" s="7">
        <v>73.819999999999993</v>
      </c>
      <c r="S109" s="7">
        <v>171.27</v>
      </c>
      <c r="T109" s="7">
        <v>144.66</v>
      </c>
      <c r="U109" s="7">
        <v>189.73</v>
      </c>
    </row>
    <row r="110" spans="1:21" ht="14.25" customHeight="1">
      <c r="A110" s="7">
        <v>109</v>
      </c>
      <c r="B110" s="7">
        <v>3</v>
      </c>
      <c r="C110" s="7">
        <v>0</v>
      </c>
      <c r="D110" s="7">
        <v>3</v>
      </c>
      <c r="E110" s="7">
        <v>1</v>
      </c>
      <c r="F110" s="129">
        <v>18</v>
      </c>
      <c r="G110" s="129">
        <v>6</v>
      </c>
      <c r="H110" s="7">
        <v>23.93</v>
      </c>
      <c r="I110">
        <v>44.66</v>
      </c>
      <c r="J110" s="7">
        <v>14.51</v>
      </c>
      <c r="K110" s="7">
        <v>22.39</v>
      </c>
      <c r="L110" s="7">
        <v>32.380000000000003</v>
      </c>
      <c r="M110" s="7">
        <v>9.32</v>
      </c>
      <c r="N110" s="7">
        <v>24.43</v>
      </c>
      <c r="O110" s="7">
        <v>127.2</v>
      </c>
      <c r="P110" s="7">
        <v>44.49</v>
      </c>
      <c r="Q110">
        <v>151.97</v>
      </c>
      <c r="R110" s="7">
        <v>50.77</v>
      </c>
      <c r="S110" s="7">
        <v>171.73</v>
      </c>
      <c r="T110" s="7">
        <v>124.84</v>
      </c>
      <c r="U110" s="7">
        <v>196.33</v>
      </c>
    </row>
    <row r="111" spans="1:21" ht="14.25" customHeight="1">
      <c r="A111" s="7">
        <v>110</v>
      </c>
      <c r="B111" s="7">
        <v>3</v>
      </c>
      <c r="C111" s="7">
        <v>0</v>
      </c>
      <c r="D111" s="7">
        <v>2</v>
      </c>
      <c r="E111" s="7">
        <v>1</v>
      </c>
      <c r="F111" s="129">
        <v>19</v>
      </c>
      <c r="G111" s="129">
        <v>1</v>
      </c>
      <c r="H111" s="7">
        <v>27.54</v>
      </c>
      <c r="I111">
        <v>43.71</v>
      </c>
      <c r="J111" s="7">
        <v>19.829999999999998</v>
      </c>
      <c r="K111" s="7">
        <v>16.25</v>
      </c>
      <c r="L111" s="7">
        <v>7.28</v>
      </c>
      <c r="M111" s="7">
        <v>10.91</v>
      </c>
      <c r="N111" s="7">
        <v>5.45</v>
      </c>
      <c r="O111" s="7">
        <v>123.33</v>
      </c>
      <c r="P111" s="7">
        <v>41.84</v>
      </c>
      <c r="Q111">
        <v>134.53</v>
      </c>
      <c r="R111" s="7">
        <v>33.74</v>
      </c>
      <c r="S111" s="7">
        <v>190.22</v>
      </c>
      <c r="T111" s="7">
        <v>96.83</v>
      </c>
      <c r="U111" s="7">
        <v>235.16</v>
      </c>
    </row>
    <row r="112" spans="1:21" ht="14.25" customHeight="1">
      <c r="A112" s="7">
        <v>111</v>
      </c>
      <c r="B112" s="7">
        <v>3</v>
      </c>
      <c r="C112" s="7">
        <v>0</v>
      </c>
      <c r="D112" s="7">
        <v>2</v>
      </c>
      <c r="E112" s="7">
        <v>1</v>
      </c>
      <c r="F112" s="129">
        <v>20</v>
      </c>
      <c r="G112" s="129">
        <v>2</v>
      </c>
      <c r="H112" s="7">
        <v>26.99</v>
      </c>
      <c r="I112">
        <v>57.42</v>
      </c>
      <c r="J112" s="7">
        <v>30.24</v>
      </c>
      <c r="K112" s="7">
        <v>25.02</v>
      </c>
      <c r="L112" s="7">
        <v>18.68</v>
      </c>
      <c r="M112" s="7">
        <v>10.199999999999999</v>
      </c>
      <c r="N112" s="7">
        <v>7.18</v>
      </c>
      <c r="O112" s="7">
        <v>117.94</v>
      </c>
      <c r="P112" s="7">
        <v>92.06</v>
      </c>
      <c r="Q112">
        <v>150.28</v>
      </c>
      <c r="R112" s="7">
        <v>60.23</v>
      </c>
      <c r="S112" s="7">
        <v>221.26</v>
      </c>
      <c r="T112" s="7">
        <v>106.65</v>
      </c>
      <c r="U112" s="7">
        <v>285.88</v>
      </c>
    </row>
    <row r="113" spans="1:21" ht="14.25" customHeight="1">
      <c r="A113" s="7">
        <v>112</v>
      </c>
      <c r="B113" s="7">
        <v>3</v>
      </c>
      <c r="C113" s="7">
        <v>0</v>
      </c>
      <c r="D113" s="7">
        <v>2</v>
      </c>
      <c r="E113" s="7">
        <v>1</v>
      </c>
      <c r="F113" s="129">
        <v>21</v>
      </c>
      <c r="G113" s="129">
        <v>3</v>
      </c>
      <c r="H113" s="7">
        <v>24.01</v>
      </c>
      <c r="I113">
        <v>56.96</v>
      </c>
      <c r="J113" s="7">
        <v>30.29</v>
      </c>
      <c r="K113" s="7">
        <v>23.47</v>
      </c>
      <c r="L113" s="7">
        <v>9.15</v>
      </c>
      <c r="M113" s="7">
        <v>14.13</v>
      </c>
      <c r="N113" s="7">
        <v>10.23</v>
      </c>
      <c r="O113" s="7">
        <v>98.34</v>
      </c>
      <c r="P113" s="7">
        <v>44.19</v>
      </c>
      <c r="Q113">
        <v>138.06</v>
      </c>
      <c r="R113" s="7">
        <v>85.11</v>
      </c>
      <c r="S113" s="7">
        <v>155.88999999999999</v>
      </c>
      <c r="T113" s="7">
        <v>148.08000000000001</v>
      </c>
      <c r="U113" s="7">
        <v>137.4</v>
      </c>
    </row>
    <row r="114" spans="1:21" ht="14.25" customHeight="1">
      <c r="A114" s="7">
        <v>113</v>
      </c>
      <c r="B114" s="7">
        <v>3</v>
      </c>
      <c r="C114" s="7">
        <v>0</v>
      </c>
      <c r="D114" s="7">
        <v>2</v>
      </c>
      <c r="E114" s="7">
        <v>1</v>
      </c>
      <c r="F114" s="129">
        <v>22</v>
      </c>
      <c r="G114" s="129">
        <v>4</v>
      </c>
      <c r="H114" s="7">
        <v>27.92</v>
      </c>
      <c r="I114">
        <v>56.06</v>
      </c>
      <c r="J114" s="7">
        <v>31.84</v>
      </c>
      <c r="K114" s="7">
        <v>26.58</v>
      </c>
      <c r="L114" s="7">
        <v>11.95</v>
      </c>
      <c r="M114" s="7">
        <v>7.08</v>
      </c>
      <c r="N114" s="7">
        <v>8.6</v>
      </c>
      <c r="O114" s="7">
        <v>112.29</v>
      </c>
      <c r="P114" s="7">
        <v>33.71</v>
      </c>
      <c r="Q114">
        <v>135.77000000000001</v>
      </c>
      <c r="R114" s="7">
        <v>54.32</v>
      </c>
      <c r="S114" s="7">
        <v>126.93</v>
      </c>
      <c r="T114" s="7">
        <v>113.98</v>
      </c>
      <c r="U114" s="7">
        <v>79.72</v>
      </c>
    </row>
    <row r="115" spans="1:21" ht="14.25" customHeight="1">
      <c r="A115" s="7">
        <v>114</v>
      </c>
      <c r="B115" s="7">
        <v>3</v>
      </c>
      <c r="C115" s="7">
        <v>0</v>
      </c>
      <c r="D115" s="7">
        <v>2</v>
      </c>
      <c r="E115" s="7">
        <v>1</v>
      </c>
      <c r="F115" s="129">
        <v>23</v>
      </c>
      <c r="G115" s="129">
        <v>5</v>
      </c>
      <c r="H115" s="7">
        <v>27.8</v>
      </c>
      <c r="I115">
        <v>46.06</v>
      </c>
      <c r="J115" s="7">
        <v>20.63</v>
      </c>
      <c r="K115" s="7">
        <v>22.65</v>
      </c>
      <c r="L115" s="7">
        <v>12.4</v>
      </c>
      <c r="M115" s="7">
        <v>10.54</v>
      </c>
      <c r="N115" s="7">
        <v>12.33</v>
      </c>
      <c r="O115" s="7">
        <v>108.33</v>
      </c>
      <c r="P115" s="7">
        <v>42.25</v>
      </c>
      <c r="Q115">
        <v>142.27000000000001</v>
      </c>
      <c r="R115" s="7">
        <v>81.99</v>
      </c>
      <c r="S115" s="7">
        <v>146.78</v>
      </c>
      <c r="T115" s="7">
        <v>155.84</v>
      </c>
      <c r="U115" s="7">
        <v>128.21</v>
      </c>
    </row>
    <row r="116" spans="1:21" ht="14.25" customHeight="1">
      <c r="A116" s="7">
        <v>115</v>
      </c>
      <c r="B116" s="7">
        <v>3</v>
      </c>
      <c r="C116" s="7">
        <v>0</v>
      </c>
      <c r="D116" s="7">
        <v>2</v>
      </c>
      <c r="E116" s="7">
        <v>1</v>
      </c>
      <c r="F116" s="129">
        <v>24</v>
      </c>
      <c r="G116" s="129">
        <v>6</v>
      </c>
      <c r="H116" s="7">
        <v>25.77</v>
      </c>
      <c r="I116">
        <v>49.27</v>
      </c>
      <c r="J116" s="7">
        <v>27.74</v>
      </c>
      <c r="K116" s="7">
        <v>23.86</v>
      </c>
      <c r="L116" s="7">
        <v>15.59</v>
      </c>
      <c r="M116" s="7">
        <v>9.1199999999999992</v>
      </c>
      <c r="N116" s="7">
        <v>11.23</v>
      </c>
      <c r="O116" s="7">
        <v>101.82</v>
      </c>
      <c r="P116" s="7">
        <v>28.62</v>
      </c>
      <c r="Q116">
        <v>132.24</v>
      </c>
      <c r="R116" s="7">
        <v>61.19</v>
      </c>
      <c r="S116" s="7">
        <v>142.97</v>
      </c>
      <c r="T116" s="7">
        <v>130.19999999999999</v>
      </c>
      <c r="U116" s="7">
        <v>112.18</v>
      </c>
    </row>
    <row r="117" spans="1:21" ht="14.25" customHeight="1">
      <c r="A117" s="7">
        <v>116</v>
      </c>
      <c r="B117" s="7">
        <v>3</v>
      </c>
      <c r="C117" s="7">
        <v>0</v>
      </c>
      <c r="D117" s="7">
        <v>4</v>
      </c>
      <c r="E117" s="7">
        <v>0</v>
      </c>
      <c r="F117" s="129">
        <v>26</v>
      </c>
      <c r="G117" s="129">
        <v>1</v>
      </c>
      <c r="H117" s="7">
        <v>13.19</v>
      </c>
      <c r="I117">
        <v>119.75</v>
      </c>
      <c r="J117" s="7">
        <v>116.8</v>
      </c>
      <c r="K117" s="7">
        <v>116.4</v>
      </c>
      <c r="L117" s="7">
        <v>116.85</v>
      </c>
      <c r="M117" s="7">
        <v>39.909999999999997</v>
      </c>
      <c r="N117" s="7">
        <v>43.12</v>
      </c>
      <c r="O117" s="7">
        <v>143.02000000000001</v>
      </c>
      <c r="P117" s="7">
        <v>68.08</v>
      </c>
      <c r="Q117">
        <v>95.53</v>
      </c>
      <c r="R117" s="7">
        <v>33.700000000000003</v>
      </c>
      <c r="S117" s="7">
        <v>60.72</v>
      </c>
      <c r="T117" s="7">
        <v>43.45</v>
      </c>
      <c r="U117" s="7">
        <v>60.14</v>
      </c>
    </row>
    <row r="118" spans="1:21" ht="14.25" customHeight="1">
      <c r="A118" s="7">
        <v>117</v>
      </c>
      <c r="B118" s="7">
        <v>3</v>
      </c>
      <c r="C118" s="7">
        <v>0</v>
      </c>
      <c r="D118" s="7">
        <v>4</v>
      </c>
      <c r="E118" s="7">
        <v>0</v>
      </c>
      <c r="F118" s="129">
        <v>27</v>
      </c>
      <c r="G118" s="129">
        <v>2</v>
      </c>
      <c r="H118" s="7">
        <v>17.149999999999999</v>
      </c>
      <c r="I118">
        <v>118.45</v>
      </c>
      <c r="J118" s="7">
        <v>115.78</v>
      </c>
      <c r="K118" s="7">
        <v>119.77</v>
      </c>
      <c r="L118" s="7">
        <v>119.46</v>
      </c>
      <c r="M118" s="7">
        <v>41.78</v>
      </c>
      <c r="N118" s="7">
        <v>44.04</v>
      </c>
      <c r="O118" s="7">
        <v>125.63</v>
      </c>
      <c r="P118" s="7">
        <v>65.17</v>
      </c>
      <c r="Q118">
        <v>89.24</v>
      </c>
      <c r="R118" s="7">
        <v>44.59</v>
      </c>
      <c r="S118" s="7">
        <v>62.31</v>
      </c>
      <c r="T118" s="7">
        <v>44.3</v>
      </c>
      <c r="U118" s="7">
        <v>53.95</v>
      </c>
    </row>
    <row r="119" spans="1:21" ht="14.25" customHeight="1">
      <c r="A119" s="7">
        <v>118</v>
      </c>
      <c r="B119" s="7">
        <v>3</v>
      </c>
      <c r="C119" s="7">
        <v>0</v>
      </c>
      <c r="D119" s="7">
        <v>4</v>
      </c>
      <c r="E119" s="7">
        <v>0</v>
      </c>
      <c r="F119" s="129">
        <v>28</v>
      </c>
      <c r="G119" s="129">
        <v>3</v>
      </c>
      <c r="H119" s="7">
        <v>15.7</v>
      </c>
      <c r="I119">
        <v>117.31</v>
      </c>
      <c r="J119" s="7">
        <v>116.27</v>
      </c>
      <c r="K119" s="7">
        <v>118.04</v>
      </c>
      <c r="L119" s="7">
        <v>117.48</v>
      </c>
      <c r="M119" s="7">
        <v>41.19</v>
      </c>
      <c r="N119" s="7">
        <v>42.52</v>
      </c>
      <c r="O119" s="7">
        <v>133.03</v>
      </c>
      <c r="P119" s="7">
        <v>65.599999999999994</v>
      </c>
      <c r="Q119">
        <v>92.01</v>
      </c>
      <c r="R119" s="7">
        <v>41.48</v>
      </c>
      <c r="S119" s="7">
        <v>57.56</v>
      </c>
      <c r="T119" s="7">
        <v>43.88</v>
      </c>
      <c r="U119" s="7">
        <v>54.48</v>
      </c>
    </row>
    <row r="120" spans="1:21" ht="14.25" customHeight="1">
      <c r="A120" s="7">
        <v>119</v>
      </c>
      <c r="B120" s="7">
        <v>3</v>
      </c>
      <c r="C120" s="7">
        <v>0</v>
      </c>
      <c r="D120" s="7">
        <v>4</v>
      </c>
      <c r="E120" s="7">
        <v>0</v>
      </c>
      <c r="F120" s="129">
        <v>29</v>
      </c>
      <c r="G120" s="129">
        <v>4</v>
      </c>
      <c r="H120" s="7">
        <v>17.86</v>
      </c>
      <c r="I120">
        <v>117.37</v>
      </c>
      <c r="J120" s="7">
        <v>115.71</v>
      </c>
      <c r="K120" s="7">
        <v>119.64</v>
      </c>
      <c r="L120" s="7">
        <v>119.42</v>
      </c>
      <c r="M120" s="7">
        <v>42.21</v>
      </c>
      <c r="N120" s="7">
        <v>44.99</v>
      </c>
      <c r="O120" s="7">
        <v>131.30000000000001</v>
      </c>
      <c r="P120" s="7">
        <v>60.4</v>
      </c>
      <c r="Q120">
        <v>97.28</v>
      </c>
      <c r="R120" s="7">
        <v>39.89</v>
      </c>
      <c r="S120" s="7">
        <v>65.86</v>
      </c>
      <c r="T120" s="7">
        <v>41.22</v>
      </c>
      <c r="U120" s="7">
        <v>54.82</v>
      </c>
    </row>
    <row r="121" spans="1:21" ht="14.25" customHeight="1">
      <c r="A121" s="7">
        <v>120</v>
      </c>
      <c r="B121" s="7">
        <v>3</v>
      </c>
      <c r="C121" s="7">
        <v>0</v>
      </c>
      <c r="D121" s="7">
        <v>4</v>
      </c>
      <c r="E121" s="7">
        <v>0</v>
      </c>
      <c r="F121" s="129">
        <v>30</v>
      </c>
      <c r="G121" s="129">
        <v>5</v>
      </c>
      <c r="H121" s="7">
        <v>20.350000000000001</v>
      </c>
      <c r="I121">
        <v>119.55</v>
      </c>
      <c r="J121" s="7">
        <v>118.08</v>
      </c>
      <c r="K121" s="7">
        <v>117.3</v>
      </c>
      <c r="L121" s="7">
        <v>116.43</v>
      </c>
      <c r="M121" s="7">
        <v>39.68</v>
      </c>
      <c r="N121" s="7">
        <v>40.76</v>
      </c>
      <c r="O121" s="7">
        <v>133.71</v>
      </c>
      <c r="P121" s="7">
        <v>65.069999999999993</v>
      </c>
      <c r="Q121">
        <v>92.47</v>
      </c>
      <c r="R121" s="7">
        <v>44.99</v>
      </c>
      <c r="S121" s="7">
        <v>64.739999999999995</v>
      </c>
      <c r="T121" s="7">
        <v>37.28</v>
      </c>
      <c r="U121" s="7">
        <v>52.74</v>
      </c>
    </row>
    <row r="122" spans="1:21" ht="14.25" customHeight="1">
      <c r="A122" s="7">
        <v>121</v>
      </c>
      <c r="B122" s="7">
        <v>3</v>
      </c>
      <c r="C122" s="7">
        <v>0</v>
      </c>
      <c r="D122" s="7">
        <v>1</v>
      </c>
      <c r="E122" s="7">
        <v>0</v>
      </c>
      <c r="F122" s="129">
        <v>31</v>
      </c>
      <c r="G122" s="129">
        <v>1</v>
      </c>
      <c r="H122" s="7">
        <v>15.95</v>
      </c>
      <c r="I122">
        <v>51.97</v>
      </c>
      <c r="J122" s="7">
        <v>53.85</v>
      </c>
      <c r="K122" s="7">
        <v>22.85</v>
      </c>
      <c r="L122" s="7">
        <v>22.8</v>
      </c>
      <c r="M122" s="7">
        <v>14.96</v>
      </c>
      <c r="N122" s="7">
        <v>16.23</v>
      </c>
      <c r="O122" s="7">
        <v>119.23</v>
      </c>
      <c r="P122" s="7">
        <v>69.010000000000005</v>
      </c>
      <c r="Q122">
        <v>86.78</v>
      </c>
      <c r="R122" s="7">
        <v>55.99</v>
      </c>
      <c r="S122" s="7">
        <v>28.43</v>
      </c>
      <c r="T122" s="7">
        <v>50.38</v>
      </c>
      <c r="U122" s="7">
        <v>51.06</v>
      </c>
    </row>
    <row r="123" spans="1:21" ht="14.25" customHeight="1">
      <c r="A123" s="7">
        <v>122</v>
      </c>
      <c r="B123" s="7">
        <v>3</v>
      </c>
      <c r="C123" s="7">
        <v>0</v>
      </c>
      <c r="D123" s="7">
        <v>1</v>
      </c>
      <c r="E123" s="7">
        <v>0</v>
      </c>
      <c r="F123" s="129">
        <v>32</v>
      </c>
      <c r="G123" s="129">
        <v>2</v>
      </c>
      <c r="H123" s="7">
        <v>13.47</v>
      </c>
      <c r="I123">
        <v>58.45</v>
      </c>
      <c r="J123" s="7">
        <v>61.21</v>
      </c>
      <c r="K123" s="7">
        <v>24.28</v>
      </c>
      <c r="L123" s="7">
        <v>33.35</v>
      </c>
      <c r="M123" s="7">
        <v>7.55</v>
      </c>
      <c r="N123" s="7">
        <v>6.7</v>
      </c>
      <c r="O123" s="7">
        <v>130.72999999999999</v>
      </c>
      <c r="P123" s="7">
        <v>58.24</v>
      </c>
      <c r="Q123">
        <v>89.22</v>
      </c>
      <c r="R123" s="7">
        <v>36.450000000000003</v>
      </c>
      <c r="S123" s="7">
        <v>33.299999999999997</v>
      </c>
      <c r="T123" s="7">
        <v>22.62</v>
      </c>
      <c r="U123" s="7">
        <v>31.65</v>
      </c>
    </row>
    <row r="124" spans="1:21" ht="14.25" customHeight="1">
      <c r="A124" s="7">
        <v>123</v>
      </c>
      <c r="B124" s="7">
        <v>3</v>
      </c>
      <c r="C124" s="7">
        <v>0</v>
      </c>
      <c r="D124" s="7">
        <v>1</v>
      </c>
      <c r="E124" s="7">
        <v>0</v>
      </c>
      <c r="F124" s="129">
        <v>33</v>
      </c>
      <c r="G124" s="129">
        <v>3</v>
      </c>
      <c r="H124" s="7">
        <v>18.559999999999999</v>
      </c>
      <c r="I124">
        <v>69.61</v>
      </c>
      <c r="J124" s="7">
        <v>69.69</v>
      </c>
      <c r="K124" s="7">
        <v>53.6</v>
      </c>
      <c r="L124" s="7">
        <v>54.75</v>
      </c>
      <c r="M124" s="7">
        <v>17.600000000000001</v>
      </c>
      <c r="N124" s="7">
        <v>18.18</v>
      </c>
      <c r="O124" s="7">
        <v>118.27</v>
      </c>
      <c r="P124" s="7">
        <v>70.72</v>
      </c>
      <c r="Q124">
        <v>60.3</v>
      </c>
      <c r="R124" s="7">
        <v>37.479999999999997</v>
      </c>
      <c r="S124" s="7">
        <v>43.02</v>
      </c>
      <c r="T124" s="7">
        <v>29.2</v>
      </c>
      <c r="U124" s="7">
        <v>50.3</v>
      </c>
    </row>
    <row r="125" spans="1:21" ht="14.25" customHeight="1">
      <c r="A125" s="7">
        <v>124</v>
      </c>
      <c r="B125" s="7">
        <v>3</v>
      </c>
      <c r="C125" s="7">
        <v>0</v>
      </c>
      <c r="D125" s="7">
        <v>1</v>
      </c>
      <c r="E125" s="7">
        <v>0</v>
      </c>
      <c r="F125" s="129">
        <v>34</v>
      </c>
      <c r="G125" s="129">
        <v>4</v>
      </c>
      <c r="H125" s="7">
        <v>16.8</v>
      </c>
      <c r="I125">
        <v>52.56</v>
      </c>
      <c r="J125" s="7">
        <v>52.68</v>
      </c>
      <c r="K125" s="7">
        <v>25.01</v>
      </c>
      <c r="L125" s="7">
        <v>22.58</v>
      </c>
      <c r="M125" s="7">
        <v>6.9</v>
      </c>
      <c r="N125" s="7">
        <v>8.5500000000000007</v>
      </c>
      <c r="O125" s="7">
        <v>120.99</v>
      </c>
      <c r="P125" s="7">
        <v>68.23</v>
      </c>
      <c r="Q125">
        <v>91.33</v>
      </c>
      <c r="R125" s="7">
        <v>35.71</v>
      </c>
      <c r="S125" s="7">
        <v>20.440000000000001</v>
      </c>
      <c r="T125" s="7">
        <v>34.96</v>
      </c>
      <c r="U125" s="7">
        <v>47.04</v>
      </c>
    </row>
    <row r="126" spans="1:21" ht="14.25" customHeight="1">
      <c r="A126" s="7">
        <v>125</v>
      </c>
      <c r="B126" s="7">
        <v>3</v>
      </c>
      <c r="C126" s="7">
        <v>0</v>
      </c>
      <c r="D126" s="7">
        <v>1</v>
      </c>
      <c r="E126" s="7">
        <v>0</v>
      </c>
      <c r="F126" s="129">
        <v>35</v>
      </c>
      <c r="G126" s="129">
        <v>5</v>
      </c>
      <c r="H126" s="7">
        <v>18.8</v>
      </c>
      <c r="I126">
        <v>65.67</v>
      </c>
      <c r="J126" s="7">
        <v>64.94</v>
      </c>
      <c r="K126" s="7">
        <v>43.73</v>
      </c>
      <c r="L126" s="7">
        <v>49.9</v>
      </c>
      <c r="M126" s="7">
        <v>11.51</v>
      </c>
      <c r="N126" s="7">
        <v>17.53</v>
      </c>
      <c r="O126" s="7">
        <v>122.56</v>
      </c>
      <c r="P126" s="7">
        <v>83.25</v>
      </c>
      <c r="Q126">
        <v>54.84</v>
      </c>
      <c r="R126" s="7">
        <v>32.020000000000003</v>
      </c>
      <c r="S126" s="7">
        <v>33.86</v>
      </c>
      <c r="T126" s="7">
        <v>20.13</v>
      </c>
      <c r="U126" s="7">
        <v>31.08</v>
      </c>
    </row>
    <row r="127" spans="1:21" ht="14.25" customHeight="1">
      <c r="A127" s="7">
        <v>126</v>
      </c>
      <c r="B127" s="7">
        <v>3</v>
      </c>
      <c r="C127" s="7">
        <v>0</v>
      </c>
      <c r="D127" s="7">
        <v>1</v>
      </c>
      <c r="E127" s="7">
        <v>0</v>
      </c>
      <c r="F127" s="129">
        <v>36</v>
      </c>
      <c r="G127" s="129">
        <v>6</v>
      </c>
      <c r="H127" s="7">
        <v>16.100000000000001</v>
      </c>
      <c r="I127">
        <v>65.27</v>
      </c>
      <c r="J127" s="7">
        <v>63.95</v>
      </c>
      <c r="K127" s="7">
        <v>56.68</v>
      </c>
      <c r="L127" s="7">
        <v>56.46</v>
      </c>
      <c r="M127" s="7">
        <v>21.72</v>
      </c>
      <c r="N127" s="7">
        <v>22.16</v>
      </c>
      <c r="O127" s="7">
        <v>115.23</v>
      </c>
      <c r="P127" s="7">
        <v>70.040000000000006</v>
      </c>
      <c r="Q127">
        <v>54.67</v>
      </c>
      <c r="R127" s="7">
        <v>28.93</v>
      </c>
      <c r="S127" s="7">
        <v>47.3</v>
      </c>
      <c r="T127" s="7">
        <v>25.57</v>
      </c>
      <c r="U127" s="7">
        <v>24.77</v>
      </c>
    </row>
    <row r="128" spans="1:21" ht="14.25" customHeight="1">
      <c r="A128" s="7">
        <v>127</v>
      </c>
      <c r="B128" s="7">
        <v>3</v>
      </c>
      <c r="C128" s="7">
        <v>0</v>
      </c>
      <c r="D128" s="7">
        <v>3</v>
      </c>
      <c r="E128" s="7">
        <v>0</v>
      </c>
      <c r="F128" s="129">
        <v>37</v>
      </c>
      <c r="G128" s="129">
        <v>1</v>
      </c>
      <c r="H128" s="7">
        <v>12</v>
      </c>
      <c r="I128">
        <v>65.89</v>
      </c>
      <c r="J128" s="7">
        <v>41.78</v>
      </c>
      <c r="K128" s="7">
        <v>30.34</v>
      </c>
      <c r="L128" s="7">
        <v>29.53</v>
      </c>
      <c r="M128" s="7">
        <v>10.81</v>
      </c>
      <c r="N128" s="7">
        <v>12.83</v>
      </c>
      <c r="O128" s="7">
        <v>118.12</v>
      </c>
      <c r="P128" s="7">
        <v>34.69</v>
      </c>
      <c r="Q128">
        <v>175.5</v>
      </c>
      <c r="R128" s="7">
        <v>70.760000000000005</v>
      </c>
      <c r="S128" s="7">
        <v>87.76</v>
      </c>
      <c r="T128" s="7">
        <v>134.81</v>
      </c>
      <c r="U128" s="7">
        <v>145.72999999999999</v>
      </c>
    </row>
    <row r="129" spans="1:21" ht="14.25" customHeight="1">
      <c r="A129" s="7">
        <v>128</v>
      </c>
      <c r="B129" s="7">
        <v>3</v>
      </c>
      <c r="C129" s="7">
        <v>0</v>
      </c>
      <c r="D129" s="7">
        <v>3</v>
      </c>
      <c r="E129" s="7">
        <v>0</v>
      </c>
      <c r="F129" s="129">
        <v>38</v>
      </c>
      <c r="G129" s="129">
        <v>2</v>
      </c>
      <c r="H129" s="7">
        <v>11.42</v>
      </c>
      <c r="I129">
        <v>75.180000000000007</v>
      </c>
      <c r="J129" s="7">
        <v>48.68</v>
      </c>
      <c r="K129" s="7">
        <v>39.33</v>
      </c>
      <c r="L129" s="7">
        <v>31.26</v>
      </c>
      <c r="M129" s="7">
        <v>14.67</v>
      </c>
      <c r="N129" s="7">
        <v>29.5</v>
      </c>
      <c r="O129" s="7">
        <v>136.37</v>
      </c>
      <c r="P129" s="7">
        <v>49.19</v>
      </c>
      <c r="Q129">
        <v>182.8</v>
      </c>
      <c r="R129" s="7">
        <v>81.790000000000006</v>
      </c>
      <c r="S129" s="7">
        <v>117.7</v>
      </c>
      <c r="T129" s="7">
        <v>156.47999999999999</v>
      </c>
      <c r="U129" s="7">
        <v>172.35</v>
      </c>
    </row>
    <row r="130" spans="1:21" ht="14.25" customHeight="1">
      <c r="A130" s="7">
        <v>129</v>
      </c>
      <c r="B130" s="7">
        <v>3</v>
      </c>
      <c r="C130" s="7">
        <v>0</v>
      </c>
      <c r="D130" s="7">
        <v>3</v>
      </c>
      <c r="E130" s="7">
        <v>0</v>
      </c>
      <c r="F130" s="129">
        <v>39</v>
      </c>
      <c r="G130" s="129">
        <v>3</v>
      </c>
      <c r="H130" s="7">
        <v>12.25</v>
      </c>
      <c r="I130">
        <v>75.260000000000005</v>
      </c>
      <c r="J130" s="7">
        <v>47.52</v>
      </c>
      <c r="K130" s="7">
        <v>40.950000000000003</v>
      </c>
      <c r="L130" s="7">
        <v>39.619999999999997</v>
      </c>
      <c r="M130" s="7">
        <v>20</v>
      </c>
      <c r="N130" s="7">
        <v>19.11</v>
      </c>
      <c r="O130" s="7">
        <v>120.22</v>
      </c>
      <c r="P130" s="7">
        <v>55.08</v>
      </c>
      <c r="Q130">
        <v>163.76</v>
      </c>
      <c r="R130" s="7">
        <v>79.87</v>
      </c>
      <c r="S130" s="7">
        <v>158.59</v>
      </c>
      <c r="T130" s="7">
        <v>163.28</v>
      </c>
      <c r="U130" s="7">
        <v>223.14</v>
      </c>
    </row>
    <row r="131" spans="1:21" ht="14.25" customHeight="1">
      <c r="A131" s="7">
        <v>130</v>
      </c>
      <c r="B131" s="7">
        <v>3</v>
      </c>
      <c r="C131" s="7">
        <v>0</v>
      </c>
      <c r="D131" s="7">
        <v>3</v>
      </c>
      <c r="E131" s="7">
        <v>0</v>
      </c>
      <c r="F131" s="129">
        <v>40</v>
      </c>
      <c r="G131" s="129">
        <v>4</v>
      </c>
      <c r="H131" s="7">
        <v>10.95</v>
      </c>
      <c r="I131">
        <v>79.87</v>
      </c>
      <c r="J131" s="7">
        <v>49.72</v>
      </c>
      <c r="K131" s="7">
        <v>40.71</v>
      </c>
      <c r="L131" s="7">
        <v>43.66</v>
      </c>
      <c r="M131" s="7">
        <v>16.22</v>
      </c>
      <c r="N131" s="7">
        <v>26.61</v>
      </c>
      <c r="O131" s="7">
        <v>140.44999999999999</v>
      </c>
      <c r="P131" s="7">
        <v>54.72</v>
      </c>
      <c r="Q131">
        <v>186.84</v>
      </c>
      <c r="R131" s="7">
        <v>73.83</v>
      </c>
      <c r="S131" s="7">
        <v>146.38999999999999</v>
      </c>
      <c r="T131" s="7">
        <v>140.97</v>
      </c>
      <c r="U131" s="7">
        <v>162.97</v>
      </c>
    </row>
    <row r="132" spans="1:21" ht="14.25" customHeight="1">
      <c r="A132" s="7">
        <v>131</v>
      </c>
      <c r="B132" s="7">
        <v>3</v>
      </c>
      <c r="C132" s="7">
        <v>0</v>
      </c>
      <c r="D132" s="7">
        <v>3</v>
      </c>
      <c r="E132" s="7">
        <v>0</v>
      </c>
      <c r="F132" s="129">
        <v>41</v>
      </c>
      <c r="G132" s="129">
        <v>5</v>
      </c>
      <c r="H132" s="7">
        <v>14.51</v>
      </c>
      <c r="I132">
        <v>76.95</v>
      </c>
      <c r="J132" s="7">
        <v>52.8</v>
      </c>
      <c r="K132" s="7">
        <v>41.32</v>
      </c>
      <c r="L132" s="7">
        <v>37.729999999999997</v>
      </c>
      <c r="M132" s="7">
        <v>11.05</v>
      </c>
      <c r="N132" s="7">
        <v>19.23</v>
      </c>
      <c r="O132" s="7">
        <v>120.41</v>
      </c>
      <c r="P132" s="7">
        <v>40.32</v>
      </c>
      <c r="Q132">
        <v>171.76</v>
      </c>
      <c r="R132" s="7">
        <v>50.73</v>
      </c>
      <c r="S132" s="7">
        <v>169.55</v>
      </c>
      <c r="T132" s="7">
        <v>104.81</v>
      </c>
      <c r="U132" s="7">
        <v>330.66</v>
      </c>
    </row>
    <row r="133" spans="1:21" ht="14.25" customHeight="1">
      <c r="A133" s="7">
        <v>132</v>
      </c>
      <c r="B133" s="7">
        <v>3</v>
      </c>
      <c r="C133" s="7">
        <v>0</v>
      </c>
      <c r="D133" s="7">
        <v>3</v>
      </c>
      <c r="E133" s="7">
        <v>0</v>
      </c>
      <c r="F133" s="129">
        <v>42</v>
      </c>
      <c r="G133" s="129">
        <v>6</v>
      </c>
      <c r="H133" s="7">
        <v>14.54</v>
      </c>
      <c r="I133">
        <v>73.459999999999994</v>
      </c>
      <c r="J133" s="7">
        <v>41.62</v>
      </c>
      <c r="K133" s="7">
        <v>45.85</v>
      </c>
      <c r="L133" s="7">
        <v>56.43</v>
      </c>
      <c r="M133" s="7">
        <v>26.25</v>
      </c>
      <c r="N133" s="7">
        <v>31.04</v>
      </c>
      <c r="O133" s="7">
        <v>138.04</v>
      </c>
      <c r="P133" s="7">
        <v>55.63</v>
      </c>
      <c r="Q133">
        <v>182.39</v>
      </c>
      <c r="R133" s="7">
        <v>113.35</v>
      </c>
      <c r="S133" s="7">
        <v>156.74</v>
      </c>
      <c r="T133" s="7">
        <v>221.43</v>
      </c>
      <c r="U133" s="7">
        <v>195.61</v>
      </c>
    </row>
    <row r="134" spans="1:21" ht="14.25" customHeight="1">
      <c r="A134" s="7">
        <v>133</v>
      </c>
      <c r="B134" s="7">
        <v>3</v>
      </c>
      <c r="C134" s="7">
        <v>0</v>
      </c>
      <c r="D134" s="7">
        <v>2</v>
      </c>
      <c r="E134" s="7">
        <v>0</v>
      </c>
      <c r="F134" s="129">
        <v>43</v>
      </c>
      <c r="G134" s="129">
        <v>1</v>
      </c>
      <c r="H134" s="7">
        <v>11.07</v>
      </c>
      <c r="I134">
        <v>72.290000000000006</v>
      </c>
      <c r="J134" s="7">
        <v>49.51</v>
      </c>
      <c r="K134" s="7">
        <v>37.9</v>
      </c>
      <c r="L134" s="7">
        <v>16.72</v>
      </c>
      <c r="M134" s="7">
        <v>7.08</v>
      </c>
      <c r="N134" s="7">
        <v>12.31</v>
      </c>
      <c r="O134" s="7">
        <v>138.55000000000001</v>
      </c>
      <c r="P134" s="7">
        <v>18.34</v>
      </c>
      <c r="Q134">
        <v>182.23</v>
      </c>
      <c r="R134" s="7">
        <v>49.54</v>
      </c>
      <c r="S134" s="7">
        <v>141.61000000000001</v>
      </c>
      <c r="T134" s="7">
        <v>88.67</v>
      </c>
      <c r="U134" s="7">
        <v>142</v>
      </c>
    </row>
    <row r="135" spans="1:21" ht="14.25" customHeight="1">
      <c r="A135" s="7">
        <v>134</v>
      </c>
      <c r="B135" s="7">
        <v>3</v>
      </c>
      <c r="C135" s="7">
        <v>0</v>
      </c>
      <c r="D135" s="7">
        <v>2</v>
      </c>
      <c r="E135" s="7">
        <v>0</v>
      </c>
      <c r="F135" s="129">
        <v>44</v>
      </c>
      <c r="G135" s="129">
        <v>2</v>
      </c>
      <c r="H135" s="7">
        <v>14.01</v>
      </c>
      <c r="I135">
        <v>72.37</v>
      </c>
      <c r="J135" s="7">
        <v>48.63</v>
      </c>
      <c r="K135" s="7">
        <v>35.81</v>
      </c>
      <c r="L135" s="7">
        <v>20.239999999999998</v>
      </c>
      <c r="M135" s="7">
        <v>7.77</v>
      </c>
      <c r="N135" s="7">
        <v>9.94</v>
      </c>
      <c r="O135" s="7">
        <v>146.16</v>
      </c>
      <c r="P135" s="7">
        <v>21.57</v>
      </c>
      <c r="Q135">
        <v>179.33</v>
      </c>
      <c r="R135" s="7">
        <v>54.61</v>
      </c>
      <c r="S135" s="7">
        <v>103.67</v>
      </c>
      <c r="T135" s="7">
        <v>110.1</v>
      </c>
      <c r="U135" s="7">
        <v>111.32</v>
      </c>
    </row>
    <row r="136" spans="1:21" ht="14.25" customHeight="1">
      <c r="A136" s="7">
        <v>135</v>
      </c>
      <c r="B136" s="7">
        <v>3</v>
      </c>
      <c r="C136" s="7">
        <v>0</v>
      </c>
      <c r="D136" s="7">
        <v>2</v>
      </c>
      <c r="E136" s="7">
        <v>0</v>
      </c>
      <c r="F136" s="129">
        <v>45</v>
      </c>
      <c r="G136" s="129">
        <v>3</v>
      </c>
      <c r="H136" s="7">
        <v>13.95</v>
      </c>
      <c r="I136">
        <v>70.2</v>
      </c>
      <c r="J136" s="7">
        <v>45.32</v>
      </c>
      <c r="K136" s="7">
        <v>32.96</v>
      </c>
      <c r="L136" s="7">
        <v>15.45</v>
      </c>
      <c r="M136" s="7">
        <v>7.7</v>
      </c>
      <c r="N136" s="7">
        <v>7.44</v>
      </c>
      <c r="O136" s="7">
        <v>125.32</v>
      </c>
      <c r="P136" s="7">
        <v>17.34</v>
      </c>
      <c r="Q136">
        <v>169.99</v>
      </c>
      <c r="R136" s="7">
        <v>44.75</v>
      </c>
      <c r="S136" s="7">
        <v>62.6</v>
      </c>
      <c r="T136" s="7">
        <v>98.76</v>
      </c>
      <c r="U136" s="7">
        <v>49.46</v>
      </c>
    </row>
    <row r="137" spans="1:21" ht="14.25" customHeight="1">
      <c r="A137" s="7">
        <v>136</v>
      </c>
      <c r="B137" s="7">
        <v>3</v>
      </c>
      <c r="C137" s="7">
        <v>0</v>
      </c>
      <c r="D137" s="7">
        <v>2</v>
      </c>
      <c r="E137" s="7">
        <v>0</v>
      </c>
      <c r="F137" s="129">
        <v>46</v>
      </c>
      <c r="G137" s="129">
        <v>4</v>
      </c>
      <c r="H137" s="7">
        <v>16.2</v>
      </c>
      <c r="I137">
        <v>68.89</v>
      </c>
      <c r="J137" s="7">
        <v>42.93</v>
      </c>
      <c r="K137" s="7">
        <v>36.94</v>
      </c>
      <c r="L137" s="7">
        <v>12.53</v>
      </c>
      <c r="M137" s="7">
        <v>10.220000000000001</v>
      </c>
      <c r="N137" s="7">
        <v>9.2899999999999991</v>
      </c>
      <c r="O137" s="7">
        <v>135.97</v>
      </c>
      <c r="P137" s="7">
        <v>11.38</v>
      </c>
      <c r="Q137">
        <v>169.16</v>
      </c>
      <c r="R137" s="7">
        <v>70.209999999999994</v>
      </c>
      <c r="S137" s="7">
        <v>110.62</v>
      </c>
      <c r="T137" s="7">
        <v>131.91</v>
      </c>
      <c r="U137" s="7">
        <v>110.31</v>
      </c>
    </row>
    <row r="138" spans="1:21" ht="14.25" customHeight="1">
      <c r="A138" s="7">
        <v>137</v>
      </c>
      <c r="B138" s="7">
        <v>3</v>
      </c>
      <c r="C138" s="7">
        <v>0</v>
      </c>
      <c r="D138" s="7">
        <v>2</v>
      </c>
      <c r="E138" s="7">
        <v>0</v>
      </c>
      <c r="F138" s="129">
        <v>47</v>
      </c>
      <c r="G138" s="129">
        <v>5</v>
      </c>
      <c r="H138" s="7">
        <v>11.82</v>
      </c>
      <c r="I138">
        <v>75.27</v>
      </c>
      <c r="J138" s="7">
        <v>48.53</v>
      </c>
      <c r="K138" s="7">
        <v>38.04</v>
      </c>
      <c r="L138" s="7">
        <v>18.2</v>
      </c>
      <c r="M138" s="7">
        <v>7.78</v>
      </c>
      <c r="N138" s="7">
        <v>15.68</v>
      </c>
      <c r="O138" s="7">
        <v>137.58000000000001</v>
      </c>
      <c r="P138" s="7">
        <v>14.23</v>
      </c>
      <c r="Q138">
        <v>184.33</v>
      </c>
      <c r="R138" s="7">
        <v>60.14</v>
      </c>
      <c r="S138" s="7">
        <v>97.21</v>
      </c>
      <c r="T138" s="7">
        <v>126.95</v>
      </c>
      <c r="U138" s="7">
        <v>112.51</v>
      </c>
    </row>
    <row r="139" spans="1:21" ht="14.25" customHeight="1">
      <c r="A139" s="7">
        <v>138</v>
      </c>
      <c r="B139" s="7">
        <v>3</v>
      </c>
      <c r="C139" s="7">
        <v>0</v>
      </c>
      <c r="D139" s="7">
        <v>2</v>
      </c>
      <c r="E139" s="7">
        <v>0</v>
      </c>
      <c r="F139" s="129">
        <v>48</v>
      </c>
      <c r="G139" s="129">
        <v>6</v>
      </c>
      <c r="H139" s="7">
        <v>8.2799999999999994</v>
      </c>
      <c r="I139">
        <v>77.37</v>
      </c>
      <c r="J139" s="7">
        <v>51.77</v>
      </c>
      <c r="K139" s="7">
        <v>49.34</v>
      </c>
      <c r="L139" s="7">
        <v>16.440000000000001</v>
      </c>
      <c r="M139" s="7">
        <v>14.34</v>
      </c>
      <c r="N139" s="7">
        <v>16.739999999999998</v>
      </c>
      <c r="O139" s="7">
        <v>141.88</v>
      </c>
      <c r="P139" s="7">
        <v>14.67</v>
      </c>
      <c r="Q139">
        <v>168.54</v>
      </c>
      <c r="R139" s="7">
        <v>49.76</v>
      </c>
      <c r="S139" s="7">
        <v>107.72</v>
      </c>
      <c r="T139" s="7">
        <v>108.99</v>
      </c>
      <c r="U139" s="7">
        <v>93.98</v>
      </c>
    </row>
    <row r="140" spans="1:21" ht="14.25" customHeight="1">
      <c r="A140" s="7">
        <v>139</v>
      </c>
      <c r="B140" s="7">
        <v>4</v>
      </c>
      <c r="C140" s="7">
        <v>1</v>
      </c>
      <c r="D140" s="7">
        <v>4</v>
      </c>
      <c r="E140" s="7">
        <v>1</v>
      </c>
      <c r="F140" s="129">
        <v>2</v>
      </c>
      <c r="G140" s="129">
        <v>1</v>
      </c>
      <c r="H140" s="7">
        <v>37.21</v>
      </c>
      <c r="I140">
        <v>90.11</v>
      </c>
      <c r="J140" s="7">
        <v>87.47</v>
      </c>
      <c r="K140" s="7">
        <v>98.66</v>
      </c>
      <c r="L140" s="7">
        <v>98.11</v>
      </c>
      <c r="M140" s="7">
        <v>38.630000000000003</v>
      </c>
      <c r="N140" s="7">
        <v>40.200000000000003</v>
      </c>
      <c r="O140" s="7">
        <v>93.35</v>
      </c>
      <c r="P140" s="7">
        <v>64.81</v>
      </c>
      <c r="Q140">
        <v>59.18</v>
      </c>
      <c r="R140" s="7">
        <v>36.619999999999997</v>
      </c>
      <c r="S140" s="7">
        <v>35.17</v>
      </c>
      <c r="T140" s="7">
        <v>50.21</v>
      </c>
      <c r="U140" s="7">
        <v>46.56</v>
      </c>
    </row>
    <row r="141" spans="1:21" ht="14.25" customHeight="1">
      <c r="A141" s="7">
        <v>140</v>
      </c>
      <c r="B141" s="7">
        <v>4</v>
      </c>
      <c r="C141" s="7">
        <v>1</v>
      </c>
      <c r="D141" s="7">
        <v>4</v>
      </c>
      <c r="E141" s="7">
        <v>1</v>
      </c>
      <c r="F141" s="129">
        <v>3</v>
      </c>
      <c r="G141" s="129">
        <v>2</v>
      </c>
      <c r="H141" s="7">
        <v>40.130000000000003</v>
      </c>
      <c r="I141">
        <v>87.15</v>
      </c>
      <c r="J141" s="7">
        <v>86.18</v>
      </c>
      <c r="K141" s="7">
        <v>101.79</v>
      </c>
      <c r="L141" s="7">
        <v>101.79</v>
      </c>
      <c r="M141" s="7">
        <v>40.15</v>
      </c>
      <c r="N141" s="7">
        <v>40.96</v>
      </c>
      <c r="O141" s="7">
        <v>97.14</v>
      </c>
      <c r="P141" s="7">
        <v>65.650000000000006</v>
      </c>
      <c r="Q141">
        <v>57.05</v>
      </c>
      <c r="R141" s="7">
        <v>39.51</v>
      </c>
      <c r="S141" s="7">
        <v>39.659999999999997</v>
      </c>
      <c r="T141" s="7">
        <v>54.03</v>
      </c>
      <c r="U141" s="7">
        <v>51.72</v>
      </c>
    </row>
    <row r="142" spans="1:21" ht="14.25" customHeight="1">
      <c r="A142" s="7">
        <v>141</v>
      </c>
      <c r="B142" s="7">
        <v>4</v>
      </c>
      <c r="C142" s="7">
        <v>1</v>
      </c>
      <c r="D142" s="7">
        <v>4</v>
      </c>
      <c r="E142" s="7">
        <v>1</v>
      </c>
      <c r="F142" s="129">
        <v>4</v>
      </c>
      <c r="G142" s="129">
        <v>3</v>
      </c>
      <c r="H142" s="7">
        <v>41.43</v>
      </c>
      <c r="I142">
        <v>81.7</v>
      </c>
      <c r="J142" s="7">
        <v>80.67</v>
      </c>
      <c r="K142" s="7">
        <v>100.48</v>
      </c>
      <c r="L142" s="7">
        <v>100.44</v>
      </c>
      <c r="M142" s="7">
        <v>41</v>
      </c>
      <c r="N142" s="7">
        <v>42.18</v>
      </c>
      <c r="O142" s="7">
        <v>91.64</v>
      </c>
      <c r="P142" s="7">
        <v>57.09</v>
      </c>
      <c r="Q142">
        <v>56.81</v>
      </c>
      <c r="R142" s="7">
        <v>36.47</v>
      </c>
      <c r="S142" s="7">
        <v>37.78</v>
      </c>
      <c r="T142" s="7">
        <v>54.01</v>
      </c>
      <c r="U142" s="7">
        <v>51.58</v>
      </c>
    </row>
    <row r="143" spans="1:21" ht="14.25" customHeight="1">
      <c r="A143" s="7">
        <v>142</v>
      </c>
      <c r="B143" s="7">
        <v>4</v>
      </c>
      <c r="C143" s="7">
        <v>1</v>
      </c>
      <c r="D143" s="7">
        <v>4</v>
      </c>
      <c r="E143" s="7">
        <v>1</v>
      </c>
      <c r="F143" s="129">
        <v>5</v>
      </c>
      <c r="G143" s="129">
        <v>4</v>
      </c>
      <c r="H143" s="7">
        <v>41.2</v>
      </c>
      <c r="I143">
        <v>80.459999999999994</v>
      </c>
      <c r="J143" s="7">
        <v>79.06</v>
      </c>
      <c r="K143" s="7">
        <v>102.42</v>
      </c>
      <c r="L143" s="7">
        <v>102.62</v>
      </c>
      <c r="M143" s="7">
        <v>41.53</v>
      </c>
      <c r="N143" s="7">
        <v>43.29</v>
      </c>
      <c r="O143" s="7">
        <v>94.39</v>
      </c>
      <c r="P143" s="7">
        <v>63.34</v>
      </c>
      <c r="Q143">
        <v>55.04</v>
      </c>
      <c r="R143" s="7">
        <v>42.35</v>
      </c>
      <c r="S143" s="7">
        <v>48.5</v>
      </c>
      <c r="T143" s="7">
        <v>54.03</v>
      </c>
      <c r="U143" s="7">
        <v>52.19</v>
      </c>
    </row>
    <row r="144" spans="1:21" ht="14.25" customHeight="1">
      <c r="A144" s="7">
        <v>143</v>
      </c>
      <c r="B144" s="7">
        <v>4</v>
      </c>
      <c r="C144" s="7">
        <v>1</v>
      </c>
      <c r="D144" s="7">
        <v>4</v>
      </c>
      <c r="E144" s="7">
        <v>1</v>
      </c>
      <c r="F144" s="129">
        <v>6</v>
      </c>
      <c r="G144" s="129">
        <v>5</v>
      </c>
      <c r="H144" s="7">
        <v>41.02</v>
      </c>
      <c r="I144">
        <v>91.62</v>
      </c>
      <c r="J144" s="7">
        <v>90.75</v>
      </c>
      <c r="K144" s="7">
        <v>100.05</v>
      </c>
      <c r="L144" s="7">
        <v>100.48</v>
      </c>
      <c r="M144" s="7">
        <v>38.090000000000003</v>
      </c>
      <c r="N144" s="7">
        <v>40.32</v>
      </c>
      <c r="O144" s="7">
        <v>97.84</v>
      </c>
      <c r="P144" s="7">
        <v>64.760000000000005</v>
      </c>
      <c r="Q144">
        <v>63.07</v>
      </c>
      <c r="R144" s="7">
        <v>32.57</v>
      </c>
      <c r="S144" s="7">
        <v>37.33</v>
      </c>
      <c r="T144" s="7">
        <v>50.26</v>
      </c>
      <c r="U144" s="7">
        <v>50.38</v>
      </c>
    </row>
    <row r="145" spans="1:21" ht="14.25" customHeight="1">
      <c r="A145" s="7">
        <v>144</v>
      </c>
      <c r="B145" s="7">
        <v>4</v>
      </c>
      <c r="C145" s="7">
        <v>1</v>
      </c>
      <c r="D145" s="7">
        <v>3</v>
      </c>
      <c r="E145" s="7">
        <v>1</v>
      </c>
      <c r="F145" s="129">
        <v>7</v>
      </c>
      <c r="G145" s="129">
        <v>1</v>
      </c>
      <c r="H145" s="7">
        <v>27.64</v>
      </c>
      <c r="I145">
        <v>38.72</v>
      </c>
      <c r="J145" s="7">
        <v>26.07</v>
      </c>
      <c r="K145" s="7">
        <v>26.44</v>
      </c>
      <c r="L145" s="7">
        <v>20.48</v>
      </c>
      <c r="M145" s="7">
        <v>6.34</v>
      </c>
      <c r="N145" s="7">
        <v>7.24</v>
      </c>
      <c r="O145" s="7">
        <v>116.65</v>
      </c>
      <c r="P145" s="7">
        <v>48.69</v>
      </c>
      <c r="Q145">
        <v>169.41</v>
      </c>
      <c r="R145" s="7">
        <v>53.94</v>
      </c>
      <c r="S145" s="7">
        <v>33.04</v>
      </c>
      <c r="T145" s="7">
        <v>103.09</v>
      </c>
      <c r="U145" s="7">
        <v>78.91</v>
      </c>
    </row>
    <row r="146" spans="1:21" ht="14.25" customHeight="1">
      <c r="A146" s="7">
        <v>145</v>
      </c>
      <c r="B146" s="7">
        <v>4</v>
      </c>
      <c r="C146" s="7">
        <v>1</v>
      </c>
      <c r="D146" s="7">
        <v>3</v>
      </c>
      <c r="E146" s="7">
        <v>1</v>
      </c>
      <c r="F146" s="129">
        <v>8</v>
      </c>
      <c r="G146" s="129">
        <v>2</v>
      </c>
      <c r="H146" s="7">
        <v>31.36</v>
      </c>
      <c r="I146">
        <v>49.3</v>
      </c>
      <c r="J146" s="7">
        <v>40.229999999999997</v>
      </c>
      <c r="K146" s="7">
        <v>40.75</v>
      </c>
      <c r="L146" s="7">
        <v>33.549999999999997</v>
      </c>
      <c r="M146" s="7">
        <v>16.28</v>
      </c>
      <c r="N146" s="7">
        <v>12.52</v>
      </c>
      <c r="O146" s="7">
        <v>130.35</v>
      </c>
      <c r="P146" s="7">
        <v>51.71</v>
      </c>
      <c r="Q146">
        <v>179.28</v>
      </c>
      <c r="R146" s="7">
        <v>74.63</v>
      </c>
      <c r="S146" s="7">
        <v>66.760000000000005</v>
      </c>
      <c r="T146" s="7">
        <v>142.5</v>
      </c>
      <c r="U146" s="7">
        <v>104.23</v>
      </c>
    </row>
    <row r="147" spans="1:21" ht="14.25" customHeight="1">
      <c r="A147" s="7">
        <v>146</v>
      </c>
      <c r="B147" s="7">
        <v>4</v>
      </c>
      <c r="C147" s="7">
        <v>1</v>
      </c>
      <c r="D147" s="7">
        <v>3</v>
      </c>
      <c r="E147" s="7">
        <v>1</v>
      </c>
      <c r="F147" s="129">
        <v>9</v>
      </c>
      <c r="G147" s="129">
        <v>3</v>
      </c>
      <c r="H147" s="7">
        <v>28.67</v>
      </c>
      <c r="I147">
        <v>48.81</v>
      </c>
      <c r="J147" s="7">
        <v>37.69</v>
      </c>
      <c r="K147" s="7">
        <v>33.630000000000003</v>
      </c>
      <c r="L147" s="7">
        <v>26.29</v>
      </c>
      <c r="M147" s="7">
        <v>21.55</v>
      </c>
      <c r="N147" s="7">
        <v>5.95</v>
      </c>
      <c r="O147" s="7">
        <v>118.08</v>
      </c>
      <c r="P147" s="7">
        <v>66.66</v>
      </c>
      <c r="Q147">
        <v>179.16</v>
      </c>
      <c r="R147" s="7">
        <v>66.27</v>
      </c>
      <c r="S147" s="7">
        <v>63.89</v>
      </c>
      <c r="T147" s="7">
        <v>113.97</v>
      </c>
      <c r="U147" s="7">
        <v>100.47</v>
      </c>
    </row>
    <row r="148" spans="1:21" ht="14.25" customHeight="1">
      <c r="A148" s="7">
        <v>147</v>
      </c>
      <c r="B148" s="7">
        <v>4</v>
      </c>
      <c r="C148" s="7">
        <v>1</v>
      </c>
      <c r="D148" s="7">
        <v>3</v>
      </c>
      <c r="E148" s="7">
        <v>1</v>
      </c>
      <c r="F148" s="129">
        <v>10</v>
      </c>
      <c r="G148" s="129">
        <v>4</v>
      </c>
      <c r="H148" s="7">
        <v>28.92</v>
      </c>
      <c r="I148">
        <v>49.23</v>
      </c>
      <c r="J148" s="7">
        <v>39.630000000000003</v>
      </c>
      <c r="K148" s="7">
        <v>38.840000000000003</v>
      </c>
      <c r="L148" s="7">
        <v>26.79</v>
      </c>
      <c r="M148" s="7">
        <v>16.61</v>
      </c>
      <c r="N148" s="7">
        <v>11.98</v>
      </c>
      <c r="O148" s="7"/>
      <c r="P148" s="7"/>
      <c r="R148" s="7">
        <v>73.709999999999994</v>
      </c>
      <c r="S148" s="7">
        <v>79.92</v>
      </c>
      <c r="T148" s="7">
        <v>122.42</v>
      </c>
      <c r="U148" s="7">
        <v>182.62</v>
      </c>
    </row>
    <row r="149" spans="1:21" ht="14.25" customHeight="1">
      <c r="A149" s="7">
        <v>148</v>
      </c>
      <c r="B149" s="7">
        <v>4</v>
      </c>
      <c r="C149" s="7">
        <v>1</v>
      </c>
      <c r="D149" s="7">
        <v>3</v>
      </c>
      <c r="E149" s="7">
        <v>1</v>
      </c>
      <c r="F149" s="129">
        <v>11</v>
      </c>
      <c r="G149" s="129">
        <v>5</v>
      </c>
      <c r="H149" s="7">
        <v>28.72</v>
      </c>
      <c r="I149">
        <v>48.21</v>
      </c>
      <c r="J149" s="7">
        <v>35.78</v>
      </c>
      <c r="K149" s="7">
        <v>41.93</v>
      </c>
      <c r="L149" s="7">
        <v>30.48</v>
      </c>
      <c r="M149" s="7">
        <v>12.79</v>
      </c>
      <c r="N149" s="7">
        <v>10.26</v>
      </c>
      <c r="O149" s="7">
        <v>132.94</v>
      </c>
      <c r="P149" s="7">
        <v>43.59</v>
      </c>
      <c r="Q149">
        <v>177.2</v>
      </c>
      <c r="R149" s="7">
        <v>52.58</v>
      </c>
      <c r="S149" s="7">
        <v>79.44</v>
      </c>
      <c r="T149" s="7">
        <v>71.540000000000006</v>
      </c>
      <c r="U149" s="7">
        <v>112.22</v>
      </c>
    </row>
    <row r="150" spans="1:21" ht="14.25" customHeight="1">
      <c r="A150" s="7">
        <v>149</v>
      </c>
      <c r="B150" s="7">
        <v>4</v>
      </c>
      <c r="C150" s="7">
        <v>1</v>
      </c>
      <c r="D150" s="7">
        <v>3</v>
      </c>
      <c r="E150" s="7">
        <v>1</v>
      </c>
      <c r="F150" s="129">
        <v>12</v>
      </c>
      <c r="G150" s="129">
        <v>6</v>
      </c>
      <c r="H150" s="7">
        <v>31.04</v>
      </c>
      <c r="I150">
        <v>47.13</v>
      </c>
      <c r="J150" s="7">
        <v>33.74</v>
      </c>
      <c r="K150" s="7">
        <v>35.79</v>
      </c>
      <c r="L150" s="7">
        <v>25.9</v>
      </c>
      <c r="M150" s="7">
        <v>8.4700000000000006</v>
      </c>
      <c r="N150" s="7">
        <v>7.51</v>
      </c>
      <c r="O150" s="7">
        <v>126.31</v>
      </c>
      <c r="P150" s="7">
        <v>61.61</v>
      </c>
      <c r="Q150">
        <v>171.75</v>
      </c>
      <c r="R150" s="7">
        <v>58.14</v>
      </c>
      <c r="S150" s="7">
        <v>43.2</v>
      </c>
      <c r="T150" s="7">
        <v>111.15</v>
      </c>
      <c r="U150" s="7">
        <v>98.52</v>
      </c>
    </row>
    <row r="151" spans="1:21" ht="14.25" customHeight="1">
      <c r="A151" s="7">
        <v>150</v>
      </c>
      <c r="B151" s="7">
        <v>4</v>
      </c>
      <c r="C151" s="7">
        <v>1</v>
      </c>
      <c r="D151" s="7">
        <v>2</v>
      </c>
      <c r="E151" s="7">
        <v>1</v>
      </c>
      <c r="F151" s="129">
        <v>13</v>
      </c>
      <c r="G151" s="129">
        <v>1</v>
      </c>
      <c r="H151" s="7">
        <v>26.52</v>
      </c>
      <c r="I151">
        <v>49.79</v>
      </c>
      <c r="J151" s="7">
        <v>42.19</v>
      </c>
      <c r="K151" s="7">
        <v>34.03</v>
      </c>
      <c r="L151" s="7">
        <v>30.42</v>
      </c>
      <c r="M151" s="7">
        <v>11.53</v>
      </c>
      <c r="N151" s="7">
        <v>9.06</v>
      </c>
      <c r="O151" s="7">
        <v>120.63</v>
      </c>
      <c r="P151" s="7">
        <v>41.78</v>
      </c>
      <c r="Q151">
        <v>139.22</v>
      </c>
      <c r="R151" s="7">
        <v>76.58</v>
      </c>
      <c r="S151" s="7">
        <v>54.87</v>
      </c>
      <c r="T151" s="7">
        <v>147.15</v>
      </c>
      <c r="U151" s="7">
        <v>94.04</v>
      </c>
    </row>
    <row r="152" spans="1:21" ht="14.25" customHeight="1">
      <c r="A152" s="7">
        <v>151</v>
      </c>
      <c r="B152" s="7">
        <v>4</v>
      </c>
      <c r="C152" s="7">
        <v>1</v>
      </c>
      <c r="D152" s="7">
        <v>2</v>
      </c>
      <c r="E152" s="7">
        <v>1</v>
      </c>
      <c r="F152" s="129">
        <v>14</v>
      </c>
      <c r="G152" s="129">
        <v>2</v>
      </c>
      <c r="H152" s="7">
        <v>27.29</v>
      </c>
      <c r="I152">
        <v>39.619999999999997</v>
      </c>
      <c r="J152" s="7">
        <v>33.24</v>
      </c>
      <c r="K152" s="7">
        <v>31.76</v>
      </c>
      <c r="L152" s="7">
        <v>23.67</v>
      </c>
      <c r="M152" s="7">
        <v>12.41</v>
      </c>
      <c r="N152" s="7">
        <v>6.51</v>
      </c>
      <c r="O152" s="7">
        <v>142.49</v>
      </c>
      <c r="P152" s="7">
        <v>25.86</v>
      </c>
      <c r="Q152">
        <v>155.54</v>
      </c>
      <c r="R152" s="7">
        <v>59.77</v>
      </c>
      <c r="S152" s="7">
        <v>49.12</v>
      </c>
      <c r="T152" s="7">
        <v>115.69</v>
      </c>
      <c r="U152" s="7">
        <v>74.62</v>
      </c>
    </row>
    <row r="153" spans="1:21" ht="14.25" customHeight="1">
      <c r="A153" s="7">
        <v>152</v>
      </c>
      <c r="B153" s="7">
        <v>4</v>
      </c>
      <c r="C153" s="7">
        <v>1</v>
      </c>
      <c r="D153" s="7">
        <v>2</v>
      </c>
      <c r="E153" s="7">
        <v>1</v>
      </c>
      <c r="F153" s="129">
        <v>15</v>
      </c>
      <c r="G153" s="129">
        <v>3</v>
      </c>
      <c r="H153" s="7">
        <v>27.6</v>
      </c>
      <c r="I153">
        <v>45.38</v>
      </c>
      <c r="J153" s="7">
        <v>36.49</v>
      </c>
      <c r="K153" s="7">
        <v>32.79</v>
      </c>
      <c r="L153" s="7">
        <v>22.83</v>
      </c>
      <c r="M153" s="7">
        <v>17.03</v>
      </c>
      <c r="N153" s="7">
        <v>7.68</v>
      </c>
      <c r="O153" s="7">
        <v>150.38999999999999</v>
      </c>
      <c r="P153" s="7">
        <v>32.979999999999997</v>
      </c>
      <c r="Q153">
        <v>156.12</v>
      </c>
      <c r="R153" s="7">
        <v>73.86</v>
      </c>
      <c r="S153" s="7">
        <v>40.880000000000003</v>
      </c>
      <c r="T153" s="7">
        <v>140.29</v>
      </c>
      <c r="U153" s="7">
        <v>80.58</v>
      </c>
    </row>
    <row r="154" spans="1:21" ht="14.25" customHeight="1">
      <c r="A154" s="7">
        <v>153</v>
      </c>
      <c r="B154" s="7">
        <v>4</v>
      </c>
      <c r="C154" s="7">
        <v>1</v>
      </c>
      <c r="D154" s="7">
        <v>2</v>
      </c>
      <c r="E154" s="7">
        <v>1</v>
      </c>
      <c r="F154" s="129">
        <v>16</v>
      </c>
      <c r="G154" s="129">
        <v>4</v>
      </c>
      <c r="H154" s="7">
        <v>26.08</v>
      </c>
      <c r="I154">
        <v>33.86</v>
      </c>
      <c r="J154" s="7">
        <v>27.33</v>
      </c>
      <c r="K154" s="7">
        <v>24.05</v>
      </c>
      <c r="L154" s="7">
        <v>18.91</v>
      </c>
      <c r="M154" s="7">
        <v>19.55</v>
      </c>
      <c r="N154" s="7">
        <v>5.24</v>
      </c>
      <c r="O154" s="7">
        <v>118.06</v>
      </c>
      <c r="P154" s="7">
        <v>36.69</v>
      </c>
      <c r="Q154">
        <v>134.09</v>
      </c>
      <c r="R154" s="7">
        <v>61.66</v>
      </c>
      <c r="S154" s="7">
        <v>48.42</v>
      </c>
      <c r="T154" s="7">
        <v>121.69</v>
      </c>
      <c r="U154" s="7">
        <v>93.09</v>
      </c>
    </row>
    <row r="155" spans="1:21" ht="14.25" customHeight="1">
      <c r="A155" s="7">
        <v>154</v>
      </c>
      <c r="B155" s="7">
        <v>4</v>
      </c>
      <c r="C155" s="7">
        <v>1</v>
      </c>
      <c r="D155" s="7">
        <v>2</v>
      </c>
      <c r="E155" s="7">
        <v>1</v>
      </c>
      <c r="F155" s="129">
        <v>17</v>
      </c>
      <c r="G155" s="129">
        <v>5</v>
      </c>
      <c r="H155" s="7">
        <v>25.76</v>
      </c>
      <c r="I155">
        <v>41.39</v>
      </c>
      <c r="J155" s="7">
        <v>34.76</v>
      </c>
      <c r="K155" s="7">
        <v>30.91</v>
      </c>
      <c r="L155" s="7">
        <v>23.89</v>
      </c>
      <c r="M155" s="7">
        <v>20.329999999999998</v>
      </c>
      <c r="N155" s="7">
        <v>8.81</v>
      </c>
      <c r="O155" s="7">
        <v>142.41</v>
      </c>
      <c r="P155" s="7">
        <v>22.95</v>
      </c>
      <c r="Q155">
        <v>148.83000000000001</v>
      </c>
      <c r="R155" s="7">
        <v>44.07</v>
      </c>
      <c r="S155" s="7">
        <v>63.37</v>
      </c>
      <c r="T155" s="7">
        <v>78</v>
      </c>
      <c r="U155" s="7">
        <v>101.6</v>
      </c>
    </row>
    <row r="156" spans="1:21" ht="14.25" customHeight="1">
      <c r="A156" s="7">
        <v>155</v>
      </c>
      <c r="B156" s="7">
        <v>4</v>
      </c>
      <c r="C156" s="7">
        <v>1</v>
      </c>
      <c r="D156" s="7">
        <v>2</v>
      </c>
      <c r="E156" s="7">
        <v>1</v>
      </c>
      <c r="F156" s="129">
        <v>18</v>
      </c>
      <c r="G156" s="129">
        <v>6</v>
      </c>
      <c r="H156" s="7">
        <v>28.26</v>
      </c>
      <c r="I156">
        <v>45.87</v>
      </c>
      <c r="J156" s="7">
        <v>39.43</v>
      </c>
      <c r="K156" s="7">
        <v>30.42</v>
      </c>
      <c r="L156" s="7">
        <v>25.37</v>
      </c>
      <c r="M156" s="7">
        <v>21.23</v>
      </c>
      <c r="N156" s="7">
        <v>10.15</v>
      </c>
      <c r="O156" s="7">
        <v>128.02000000000001</v>
      </c>
      <c r="P156" s="7">
        <v>39.18</v>
      </c>
      <c r="Q156">
        <v>164.29</v>
      </c>
      <c r="R156" s="7">
        <v>56.47</v>
      </c>
      <c r="S156" s="7">
        <v>50.11</v>
      </c>
      <c r="T156" s="7">
        <v>123.15</v>
      </c>
      <c r="U156" s="7">
        <v>84.51</v>
      </c>
    </row>
    <row r="157" spans="1:21" ht="14.25" customHeight="1">
      <c r="A157" s="7">
        <v>156</v>
      </c>
      <c r="B157" s="7">
        <v>4</v>
      </c>
      <c r="C157" s="7">
        <v>1</v>
      </c>
      <c r="D157" s="7">
        <v>1</v>
      </c>
      <c r="E157" s="7">
        <v>1</v>
      </c>
      <c r="F157" s="129">
        <v>19</v>
      </c>
      <c r="G157" s="129">
        <v>1</v>
      </c>
      <c r="H157" s="7">
        <v>36.76</v>
      </c>
      <c r="I157">
        <v>38.56</v>
      </c>
      <c r="J157" s="7">
        <v>39.36</v>
      </c>
      <c r="K157" s="7">
        <v>55.46</v>
      </c>
      <c r="L157" s="7">
        <v>52.32</v>
      </c>
      <c r="M157" s="7">
        <v>26.72</v>
      </c>
      <c r="N157" s="7">
        <v>22.99</v>
      </c>
      <c r="O157" s="7">
        <v>127.81</v>
      </c>
      <c r="P157" s="7">
        <v>48.21</v>
      </c>
      <c r="Q157">
        <v>69.89</v>
      </c>
      <c r="R157" s="7">
        <v>31.99</v>
      </c>
      <c r="S157" s="7">
        <v>51.17</v>
      </c>
      <c r="T157" s="7">
        <v>41.13</v>
      </c>
      <c r="U157" s="7">
        <v>95.18</v>
      </c>
    </row>
    <row r="158" spans="1:21" ht="14.25" customHeight="1">
      <c r="A158" s="7">
        <v>157</v>
      </c>
      <c r="B158" s="7">
        <v>4</v>
      </c>
      <c r="C158" s="7">
        <v>1</v>
      </c>
      <c r="D158" s="7">
        <v>1</v>
      </c>
      <c r="E158" s="7">
        <v>1</v>
      </c>
      <c r="F158" s="129">
        <v>20</v>
      </c>
      <c r="G158" s="129">
        <v>2</v>
      </c>
      <c r="H158" s="7">
        <v>34.380000000000003</v>
      </c>
      <c r="I158">
        <v>41.6</v>
      </c>
      <c r="J158" s="7">
        <v>40.29</v>
      </c>
      <c r="K158" s="7">
        <v>63.33</v>
      </c>
      <c r="L158" s="7">
        <v>60.91</v>
      </c>
      <c r="M158" s="7">
        <v>30.59</v>
      </c>
      <c r="N158" s="7">
        <v>29.82</v>
      </c>
      <c r="O158" s="7">
        <v>113.38</v>
      </c>
      <c r="P158" s="7">
        <v>31.77</v>
      </c>
      <c r="Q158">
        <v>86.1</v>
      </c>
      <c r="R158" s="7">
        <v>43.33</v>
      </c>
      <c r="S158" s="7">
        <v>54.66</v>
      </c>
      <c r="T158" s="7">
        <v>39.520000000000003</v>
      </c>
      <c r="U158" s="7">
        <v>57.68</v>
      </c>
    </row>
    <row r="159" spans="1:21" ht="14.25" customHeight="1">
      <c r="A159" s="7">
        <v>158</v>
      </c>
      <c r="B159" s="7">
        <v>4</v>
      </c>
      <c r="C159" s="7">
        <v>1</v>
      </c>
      <c r="D159" s="7">
        <v>1</v>
      </c>
      <c r="E159" s="7">
        <v>1</v>
      </c>
      <c r="F159" s="129">
        <v>21</v>
      </c>
      <c r="G159" s="129">
        <v>3</v>
      </c>
      <c r="H159" s="7">
        <v>33.24</v>
      </c>
      <c r="I159">
        <v>38.369999999999997</v>
      </c>
      <c r="J159" s="7">
        <v>37.11</v>
      </c>
      <c r="K159" s="7">
        <v>47.05</v>
      </c>
      <c r="L159" s="7">
        <v>43.67</v>
      </c>
      <c r="M159" s="7">
        <v>22.58</v>
      </c>
      <c r="N159" s="7">
        <v>20.48</v>
      </c>
      <c r="O159" s="7">
        <v>109.83</v>
      </c>
      <c r="P159" s="7">
        <v>64.209999999999994</v>
      </c>
      <c r="Q159">
        <v>83.12</v>
      </c>
      <c r="R159" s="7">
        <v>26.21</v>
      </c>
      <c r="S159" s="7">
        <v>32.51</v>
      </c>
      <c r="T159" s="7">
        <v>49.12</v>
      </c>
      <c r="U159" s="7">
        <v>78.180000000000007</v>
      </c>
    </row>
    <row r="160" spans="1:21" ht="14.25" customHeight="1">
      <c r="A160" s="7">
        <v>159</v>
      </c>
      <c r="B160" s="7">
        <v>4</v>
      </c>
      <c r="C160" s="7">
        <v>1</v>
      </c>
      <c r="D160" s="7">
        <v>1</v>
      </c>
      <c r="E160" s="7">
        <v>1</v>
      </c>
      <c r="F160" s="129">
        <v>22</v>
      </c>
      <c r="G160" s="129">
        <v>4</v>
      </c>
      <c r="H160" s="7">
        <v>31.22</v>
      </c>
      <c r="I160">
        <v>40.770000000000003</v>
      </c>
      <c r="J160" s="7">
        <v>38.28</v>
      </c>
      <c r="K160" s="7">
        <v>55.09</v>
      </c>
      <c r="L160" s="7">
        <v>51.94</v>
      </c>
      <c r="M160" s="7">
        <v>25.84</v>
      </c>
      <c r="N160" s="7">
        <v>25.3</v>
      </c>
      <c r="O160" s="7">
        <v>109.49</v>
      </c>
      <c r="P160" s="7">
        <v>44.46</v>
      </c>
      <c r="Q160">
        <v>68.069999999999993</v>
      </c>
      <c r="R160" s="7">
        <v>43.12</v>
      </c>
      <c r="S160" s="7">
        <v>44.28</v>
      </c>
      <c r="T160" s="7">
        <v>82.04</v>
      </c>
      <c r="U160" s="7">
        <v>55.14</v>
      </c>
    </row>
    <row r="161" spans="1:21" ht="14.25" customHeight="1">
      <c r="A161" s="7">
        <v>160</v>
      </c>
      <c r="B161" s="7">
        <v>4</v>
      </c>
      <c r="C161" s="7">
        <v>1</v>
      </c>
      <c r="D161" s="7">
        <v>1</v>
      </c>
      <c r="E161" s="7">
        <v>1</v>
      </c>
      <c r="F161" s="129">
        <v>23</v>
      </c>
      <c r="G161" s="129">
        <v>5</v>
      </c>
      <c r="H161" s="7">
        <v>28.08</v>
      </c>
      <c r="I161">
        <v>41.16</v>
      </c>
      <c r="J161" s="7">
        <v>39.619999999999997</v>
      </c>
      <c r="K161" s="7">
        <v>51.02</v>
      </c>
      <c r="L161" s="7">
        <v>48.46</v>
      </c>
      <c r="M161" s="7">
        <v>23.44</v>
      </c>
      <c r="N161" s="7">
        <v>23.1</v>
      </c>
      <c r="O161" s="7">
        <v>96.43</v>
      </c>
      <c r="P161" s="7">
        <v>44.14</v>
      </c>
      <c r="Q161">
        <v>55.02</v>
      </c>
      <c r="R161" s="7">
        <v>31.42</v>
      </c>
      <c r="S161" s="7">
        <v>35.130000000000003</v>
      </c>
      <c r="T161" s="7">
        <v>50.66</v>
      </c>
      <c r="U161" s="7">
        <v>76.36</v>
      </c>
    </row>
    <row r="162" spans="1:21" ht="14.25" customHeight="1">
      <c r="A162" s="7">
        <v>161</v>
      </c>
      <c r="B162" s="7">
        <v>4</v>
      </c>
      <c r="C162" s="7">
        <v>1</v>
      </c>
      <c r="D162" s="7">
        <v>1</v>
      </c>
      <c r="E162" s="7">
        <v>1</v>
      </c>
      <c r="F162" s="129">
        <v>24</v>
      </c>
      <c r="G162" s="129">
        <v>6</v>
      </c>
      <c r="H162" s="7">
        <v>28.37</v>
      </c>
      <c r="I162">
        <v>37.75</v>
      </c>
      <c r="J162" s="7">
        <v>36.43</v>
      </c>
      <c r="K162" s="7">
        <v>48.98</v>
      </c>
      <c r="L162" s="7">
        <v>47.07</v>
      </c>
      <c r="M162" s="7">
        <v>23.09</v>
      </c>
      <c r="N162" s="7">
        <v>23.94</v>
      </c>
      <c r="O162" s="7">
        <v>97.57</v>
      </c>
      <c r="P162" s="7">
        <v>45.07</v>
      </c>
      <c r="Q162">
        <v>57.72</v>
      </c>
      <c r="R162" s="7">
        <v>30.27</v>
      </c>
      <c r="S162" s="7">
        <v>31.2</v>
      </c>
      <c r="T162" s="7">
        <v>45.72</v>
      </c>
      <c r="U162" s="7">
        <v>66.53</v>
      </c>
    </row>
    <row r="163" spans="1:21" ht="14.25" customHeight="1">
      <c r="A163" s="7">
        <v>162</v>
      </c>
      <c r="B163" s="7">
        <v>4</v>
      </c>
      <c r="C163" s="7">
        <v>1</v>
      </c>
      <c r="D163" s="7">
        <v>4</v>
      </c>
      <c r="E163" s="7">
        <v>0</v>
      </c>
      <c r="F163" s="129">
        <v>26</v>
      </c>
      <c r="G163" s="129">
        <v>1</v>
      </c>
      <c r="H163" s="7">
        <v>32.08</v>
      </c>
      <c r="I163">
        <v>95.68</v>
      </c>
      <c r="J163" s="7">
        <v>94.61</v>
      </c>
      <c r="K163" s="7">
        <v>109.36</v>
      </c>
      <c r="L163" s="7">
        <v>109.56</v>
      </c>
      <c r="M163" s="7">
        <v>42.1</v>
      </c>
      <c r="N163" s="7">
        <v>43.8</v>
      </c>
      <c r="O163" s="7">
        <v>127.32</v>
      </c>
      <c r="P163" s="7">
        <v>83.67</v>
      </c>
      <c r="Q163">
        <v>92.85</v>
      </c>
      <c r="R163" s="7">
        <v>30.72</v>
      </c>
      <c r="S163" s="7">
        <v>36.869999999999997</v>
      </c>
      <c r="T163" s="7">
        <v>48.22</v>
      </c>
      <c r="U163" s="7">
        <v>55.33</v>
      </c>
    </row>
    <row r="164" spans="1:21" ht="14.25" customHeight="1">
      <c r="A164" s="7">
        <v>163</v>
      </c>
      <c r="B164" s="7">
        <v>4</v>
      </c>
      <c r="C164" s="7">
        <v>1</v>
      </c>
      <c r="D164" s="7">
        <v>4</v>
      </c>
      <c r="E164" s="7">
        <v>0</v>
      </c>
      <c r="F164" s="129">
        <v>27</v>
      </c>
      <c r="G164" s="129">
        <v>2</v>
      </c>
      <c r="H164" s="7">
        <v>31.99</v>
      </c>
      <c r="I164">
        <v>100.55</v>
      </c>
      <c r="J164" s="7">
        <v>98.05</v>
      </c>
      <c r="K164" s="7">
        <v>119.83</v>
      </c>
      <c r="L164" s="7">
        <v>119.67</v>
      </c>
      <c r="M164" s="7">
        <v>43.88</v>
      </c>
      <c r="N164" s="7">
        <v>45.99</v>
      </c>
      <c r="O164" s="7">
        <v>123.66</v>
      </c>
      <c r="P164" s="7">
        <v>84.3</v>
      </c>
      <c r="Q164">
        <v>80.38</v>
      </c>
      <c r="R164" s="7">
        <v>46.23</v>
      </c>
      <c r="S164" s="7">
        <v>45.92</v>
      </c>
      <c r="T164" s="7">
        <v>54.91</v>
      </c>
      <c r="U164" s="7">
        <v>51.31</v>
      </c>
    </row>
    <row r="165" spans="1:21" ht="14.25" customHeight="1">
      <c r="A165" s="7">
        <v>164</v>
      </c>
      <c r="B165" s="7">
        <v>4</v>
      </c>
      <c r="C165" s="7">
        <v>1</v>
      </c>
      <c r="D165" s="7">
        <v>4</v>
      </c>
      <c r="E165" s="7">
        <v>0</v>
      </c>
      <c r="F165" s="129">
        <v>28</v>
      </c>
      <c r="G165" s="129">
        <v>3</v>
      </c>
      <c r="H165" s="7">
        <v>30.01</v>
      </c>
      <c r="I165">
        <v>100.15</v>
      </c>
      <c r="J165" s="7">
        <v>98.36</v>
      </c>
      <c r="K165" s="7">
        <v>114.98</v>
      </c>
      <c r="L165" s="7">
        <v>114.7</v>
      </c>
      <c r="M165" s="7">
        <v>41.36</v>
      </c>
      <c r="N165" s="7">
        <v>43.99</v>
      </c>
      <c r="O165" s="7">
        <v>128.19</v>
      </c>
      <c r="P165" s="7">
        <v>85.75</v>
      </c>
      <c r="Q165">
        <v>82.86</v>
      </c>
      <c r="R165" s="7">
        <v>39.979999999999997</v>
      </c>
      <c r="S165" s="7">
        <v>39.07</v>
      </c>
      <c r="T165" s="7">
        <v>47.66</v>
      </c>
      <c r="U165" s="7">
        <v>47.08</v>
      </c>
    </row>
    <row r="166" spans="1:21" ht="14.25" customHeight="1">
      <c r="A166" s="7">
        <v>165</v>
      </c>
      <c r="B166" s="7">
        <v>4</v>
      </c>
      <c r="C166" s="7">
        <v>1</v>
      </c>
      <c r="D166" s="7">
        <v>4</v>
      </c>
      <c r="E166" s="7">
        <v>0</v>
      </c>
      <c r="F166" s="129">
        <v>29</v>
      </c>
      <c r="G166" s="129">
        <v>4</v>
      </c>
      <c r="H166" s="7">
        <v>31.09</v>
      </c>
      <c r="I166">
        <v>99.69</v>
      </c>
      <c r="J166" s="7">
        <v>96.8</v>
      </c>
      <c r="K166" s="7">
        <v>119.78</v>
      </c>
      <c r="L166" s="7">
        <v>119.83</v>
      </c>
      <c r="M166" s="7">
        <v>44.4</v>
      </c>
      <c r="N166" s="7">
        <v>48.49</v>
      </c>
      <c r="O166" s="7">
        <v>122.05</v>
      </c>
      <c r="P166" s="7">
        <v>80.459999999999994</v>
      </c>
      <c r="Q166">
        <v>79.040000000000006</v>
      </c>
      <c r="R166" s="7">
        <v>45.12</v>
      </c>
      <c r="S166" s="7">
        <v>48.04</v>
      </c>
      <c r="T166" s="7">
        <v>49.7</v>
      </c>
      <c r="U166" s="7">
        <v>49.52</v>
      </c>
    </row>
    <row r="167" spans="1:21" ht="14.25" customHeight="1">
      <c r="A167" s="7">
        <v>166</v>
      </c>
      <c r="B167" s="7">
        <v>4</v>
      </c>
      <c r="C167" s="7">
        <v>1</v>
      </c>
      <c r="D167" s="7">
        <v>4</v>
      </c>
      <c r="E167" s="7">
        <v>0</v>
      </c>
      <c r="F167" s="129">
        <v>30</v>
      </c>
      <c r="G167" s="129">
        <v>5</v>
      </c>
      <c r="H167" s="7">
        <v>29.75</v>
      </c>
      <c r="I167">
        <v>100.12</v>
      </c>
      <c r="J167" s="7">
        <v>98.42</v>
      </c>
      <c r="K167" s="7">
        <v>116.52</v>
      </c>
      <c r="L167" s="7">
        <v>116.9</v>
      </c>
      <c r="M167" s="7">
        <v>42.47</v>
      </c>
      <c r="N167" s="7">
        <v>45.54</v>
      </c>
      <c r="O167" s="7">
        <v>117.04</v>
      </c>
      <c r="P167" s="7">
        <v>83.78</v>
      </c>
      <c r="Q167">
        <v>79.34</v>
      </c>
      <c r="R167" s="7">
        <v>39.74</v>
      </c>
      <c r="S167" s="7">
        <v>43.61</v>
      </c>
      <c r="T167" s="7">
        <v>43.91</v>
      </c>
      <c r="U167" s="7">
        <v>44.18</v>
      </c>
    </row>
    <row r="168" spans="1:21" ht="14.25" customHeight="1">
      <c r="A168" s="7">
        <v>167</v>
      </c>
      <c r="B168" s="7">
        <v>4</v>
      </c>
      <c r="C168" s="7">
        <v>1</v>
      </c>
      <c r="D168" s="7">
        <v>3</v>
      </c>
      <c r="E168" s="7">
        <v>0</v>
      </c>
      <c r="F168" s="129">
        <v>31</v>
      </c>
      <c r="G168" s="129">
        <v>1</v>
      </c>
      <c r="H168" s="7">
        <v>21.42</v>
      </c>
      <c r="I168">
        <v>70.11</v>
      </c>
      <c r="J168" s="7">
        <v>63.32</v>
      </c>
      <c r="K168" s="7">
        <v>49.48</v>
      </c>
      <c r="L168" s="7">
        <v>47.51</v>
      </c>
      <c r="M168" s="7">
        <v>15.77</v>
      </c>
      <c r="N168" s="7">
        <v>19.21</v>
      </c>
      <c r="O168" s="7">
        <v>178.23</v>
      </c>
      <c r="P168" s="7">
        <v>44.55</v>
      </c>
      <c r="Q168">
        <v>211.14</v>
      </c>
      <c r="R168" s="7">
        <v>62.3</v>
      </c>
      <c r="S168" s="7">
        <v>89.51</v>
      </c>
      <c r="T168" s="7">
        <v>78.03</v>
      </c>
      <c r="U168" s="7">
        <v>58.12</v>
      </c>
    </row>
    <row r="169" spans="1:21" ht="14.25" customHeight="1">
      <c r="A169" s="7">
        <v>168</v>
      </c>
      <c r="B169" s="7">
        <v>4</v>
      </c>
      <c r="C169" s="7">
        <v>1</v>
      </c>
      <c r="D169" s="7">
        <v>3</v>
      </c>
      <c r="E169" s="7">
        <v>0</v>
      </c>
      <c r="F169" s="129">
        <v>32</v>
      </c>
      <c r="G169" s="129">
        <v>2</v>
      </c>
      <c r="H169" s="7">
        <v>20.34</v>
      </c>
      <c r="I169">
        <v>58.54</v>
      </c>
      <c r="J169" s="7">
        <v>48.95</v>
      </c>
      <c r="K169" s="7">
        <v>40.840000000000003</v>
      </c>
      <c r="L169" s="7">
        <v>32.840000000000003</v>
      </c>
      <c r="M169" s="7">
        <v>16.53</v>
      </c>
      <c r="N169" s="7">
        <v>10.89</v>
      </c>
      <c r="O169" s="7">
        <v>178.42</v>
      </c>
      <c r="P169" s="7">
        <v>59.07</v>
      </c>
      <c r="Q169">
        <v>195.45</v>
      </c>
      <c r="R169" s="7">
        <v>64.53</v>
      </c>
      <c r="S169" s="7">
        <v>59.48</v>
      </c>
      <c r="T169" s="7">
        <v>72.150000000000006</v>
      </c>
      <c r="U169" s="7">
        <v>64.47</v>
      </c>
    </row>
    <row r="170" spans="1:21" ht="14.25" customHeight="1">
      <c r="A170" s="7">
        <v>169</v>
      </c>
      <c r="B170" s="7">
        <v>4</v>
      </c>
      <c r="C170" s="7">
        <v>1</v>
      </c>
      <c r="D170" s="7">
        <v>3</v>
      </c>
      <c r="E170" s="7">
        <v>0</v>
      </c>
      <c r="F170" s="129">
        <v>33</v>
      </c>
      <c r="G170" s="129">
        <v>3</v>
      </c>
      <c r="H170" s="7">
        <v>19.239999999999998</v>
      </c>
      <c r="I170">
        <v>59.1</v>
      </c>
      <c r="J170" s="7">
        <v>51.53</v>
      </c>
      <c r="K170" s="7">
        <v>42.75</v>
      </c>
      <c r="L170" s="7">
        <v>33.74</v>
      </c>
      <c r="M170" s="7">
        <v>18.84</v>
      </c>
      <c r="N170" s="7">
        <v>13.88</v>
      </c>
      <c r="O170" s="7">
        <v>173.62</v>
      </c>
      <c r="P170" s="7">
        <v>43.49</v>
      </c>
      <c r="Q170">
        <v>217.73</v>
      </c>
      <c r="R170" s="7">
        <v>44.09</v>
      </c>
      <c r="S170" s="7">
        <v>54.47</v>
      </c>
      <c r="T170" s="7">
        <v>35.770000000000003</v>
      </c>
      <c r="U170" s="7">
        <v>69.819999999999993</v>
      </c>
    </row>
    <row r="171" spans="1:21" ht="14.25" customHeight="1">
      <c r="A171" s="7">
        <v>170</v>
      </c>
      <c r="B171" s="7">
        <v>4</v>
      </c>
      <c r="C171" s="7">
        <v>1</v>
      </c>
      <c r="D171" s="7">
        <v>3</v>
      </c>
      <c r="E171" s="7">
        <v>0</v>
      </c>
      <c r="F171" s="129">
        <v>34</v>
      </c>
      <c r="G171" s="129">
        <v>4</v>
      </c>
      <c r="H171" s="7">
        <v>19</v>
      </c>
      <c r="I171">
        <v>59.5</v>
      </c>
      <c r="J171" s="7">
        <v>47.2</v>
      </c>
      <c r="K171" s="7">
        <v>42.96</v>
      </c>
      <c r="L171" s="7">
        <v>27.87</v>
      </c>
      <c r="M171" s="7">
        <v>20.58</v>
      </c>
      <c r="N171" s="7">
        <v>15.3</v>
      </c>
      <c r="O171" s="7">
        <v>161.79</v>
      </c>
      <c r="P171" s="7">
        <v>49.04</v>
      </c>
      <c r="Q171">
        <v>196.34</v>
      </c>
      <c r="R171" s="7">
        <v>53.34</v>
      </c>
      <c r="S171" s="7">
        <v>46.11</v>
      </c>
      <c r="T171" s="7">
        <v>69.239999999999995</v>
      </c>
      <c r="U171" s="7">
        <v>50.65</v>
      </c>
    </row>
    <row r="172" spans="1:21" ht="14.25" customHeight="1">
      <c r="A172" s="7">
        <v>171</v>
      </c>
      <c r="B172" s="7">
        <v>4</v>
      </c>
      <c r="C172" s="7">
        <v>1</v>
      </c>
      <c r="D172" s="7">
        <v>3</v>
      </c>
      <c r="E172" s="7">
        <v>0</v>
      </c>
      <c r="F172" s="129">
        <v>35</v>
      </c>
      <c r="G172" s="129">
        <v>5</v>
      </c>
      <c r="H172" s="7">
        <v>19.16</v>
      </c>
      <c r="I172">
        <v>60.96</v>
      </c>
      <c r="J172" s="7">
        <v>52.33</v>
      </c>
      <c r="K172" s="7">
        <v>36.92</v>
      </c>
      <c r="L172" s="7">
        <v>33.32</v>
      </c>
      <c r="M172" s="7">
        <v>19.29</v>
      </c>
      <c r="N172" s="7">
        <v>17.54</v>
      </c>
      <c r="O172" s="7">
        <v>158.32</v>
      </c>
      <c r="P172" s="7">
        <v>67.7</v>
      </c>
      <c r="Q172">
        <v>200.48</v>
      </c>
      <c r="R172" s="7">
        <v>66.680000000000007</v>
      </c>
      <c r="S172" s="7">
        <v>78.97</v>
      </c>
      <c r="T172" s="7">
        <v>110.42</v>
      </c>
      <c r="U172" s="7">
        <v>55.93</v>
      </c>
    </row>
    <row r="173" spans="1:21" ht="14.25" customHeight="1">
      <c r="A173" s="7">
        <v>172</v>
      </c>
      <c r="B173" s="7">
        <v>4</v>
      </c>
      <c r="C173" s="7">
        <v>1</v>
      </c>
      <c r="D173" s="7">
        <v>3</v>
      </c>
      <c r="E173" s="7">
        <v>0</v>
      </c>
      <c r="F173" s="129">
        <v>36</v>
      </c>
      <c r="G173" s="129">
        <v>6</v>
      </c>
      <c r="H173" s="7">
        <v>18.059999999999999</v>
      </c>
      <c r="I173">
        <v>69.11</v>
      </c>
      <c r="J173" s="7">
        <v>59.04</v>
      </c>
      <c r="K173" s="7">
        <v>45.95</v>
      </c>
      <c r="L173" s="7">
        <v>37.950000000000003</v>
      </c>
      <c r="M173" s="7">
        <v>22.53</v>
      </c>
      <c r="N173" s="7">
        <v>13.4</v>
      </c>
      <c r="O173" s="7">
        <v>157.01</v>
      </c>
      <c r="P173" s="7">
        <v>48.13</v>
      </c>
      <c r="Q173">
        <v>190.6</v>
      </c>
      <c r="R173" s="7">
        <v>63.06</v>
      </c>
      <c r="S173" s="7">
        <v>64.08</v>
      </c>
      <c r="T173" s="7">
        <v>101.2</v>
      </c>
      <c r="U173" s="7">
        <v>62.43</v>
      </c>
    </row>
    <row r="174" spans="1:21" ht="14.25" customHeight="1">
      <c r="A174" s="7">
        <v>173</v>
      </c>
      <c r="B174" s="7">
        <v>4</v>
      </c>
      <c r="C174" s="7">
        <v>1</v>
      </c>
      <c r="D174" s="7">
        <v>2</v>
      </c>
      <c r="E174" s="7">
        <v>0</v>
      </c>
      <c r="F174" s="129">
        <v>37</v>
      </c>
      <c r="G174" s="129">
        <v>1</v>
      </c>
      <c r="H174" s="7">
        <v>17.510000000000002</v>
      </c>
      <c r="I174">
        <v>56.44</v>
      </c>
      <c r="J174" s="7">
        <v>48.06</v>
      </c>
      <c r="K174" s="7">
        <v>35.56</v>
      </c>
      <c r="L174" s="7">
        <v>21.93</v>
      </c>
      <c r="M174" s="7">
        <v>12.95</v>
      </c>
      <c r="N174" s="7">
        <v>10.66</v>
      </c>
      <c r="O174" s="7">
        <v>169.08</v>
      </c>
      <c r="P174" s="7">
        <v>15.24</v>
      </c>
      <c r="Q174">
        <v>170.7</v>
      </c>
      <c r="R174" s="7">
        <v>35.44</v>
      </c>
      <c r="S174" s="7">
        <v>113.37</v>
      </c>
      <c r="T174" s="7">
        <v>67.47</v>
      </c>
      <c r="U174" s="7">
        <v>50.66</v>
      </c>
    </row>
    <row r="175" spans="1:21" ht="14.25" customHeight="1">
      <c r="A175" s="7">
        <v>174</v>
      </c>
      <c r="B175" s="7">
        <v>4</v>
      </c>
      <c r="C175" s="7">
        <v>1</v>
      </c>
      <c r="D175" s="7">
        <v>2</v>
      </c>
      <c r="E175" s="7">
        <v>0</v>
      </c>
      <c r="F175" s="129">
        <v>38</v>
      </c>
      <c r="G175" s="129">
        <v>2</v>
      </c>
      <c r="H175" s="7">
        <v>17.649999999999999</v>
      </c>
      <c r="I175">
        <v>58.04</v>
      </c>
      <c r="J175" s="7">
        <v>51.16</v>
      </c>
      <c r="K175" s="7">
        <v>38.03</v>
      </c>
      <c r="L175" s="7">
        <v>28.16</v>
      </c>
      <c r="M175" s="7">
        <v>14.11</v>
      </c>
      <c r="N175" s="7">
        <v>7.16</v>
      </c>
      <c r="O175" s="7">
        <v>154.78</v>
      </c>
      <c r="P175" s="7">
        <v>24.11</v>
      </c>
      <c r="Q175">
        <v>160.69</v>
      </c>
      <c r="R175" s="7">
        <v>56.13</v>
      </c>
      <c r="S175" s="7">
        <v>44.79</v>
      </c>
      <c r="T175" s="7">
        <v>106.2</v>
      </c>
      <c r="U175" s="7">
        <v>82.26</v>
      </c>
    </row>
    <row r="176" spans="1:21" ht="14.25" customHeight="1">
      <c r="A176" s="7">
        <v>175</v>
      </c>
      <c r="B176" s="7">
        <v>4</v>
      </c>
      <c r="C176" s="7">
        <v>1</v>
      </c>
      <c r="D176" s="7">
        <v>2</v>
      </c>
      <c r="E176" s="7">
        <v>0</v>
      </c>
      <c r="F176" s="129">
        <v>39</v>
      </c>
      <c r="G176" s="129">
        <v>3</v>
      </c>
      <c r="H176" s="7">
        <v>19.37</v>
      </c>
      <c r="I176">
        <v>58.63</v>
      </c>
      <c r="J176" s="7">
        <v>52.6</v>
      </c>
      <c r="K176" s="7">
        <v>38.61</v>
      </c>
      <c r="L176" s="7">
        <v>29.22</v>
      </c>
      <c r="M176" s="7">
        <v>15.15</v>
      </c>
      <c r="N176" s="7">
        <v>11.55</v>
      </c>
      <c r="O176" s="7">
        <v>150.06</v>
      </c>
      <c r="P176" s="7">
        <v>28.99</v>
      </c>
      <c r="Q176">
        <v>161.34</v>
      </c>
      <c r="R176" s="7">
        <v>20.190000000000001</v>
      </c>
      <c r="S176" s="7">
        <v>87.94</v>
      </c>
      <c r="T176" s="7">
        <v>37.21</v>
      </c>
      <c r="U176" s="7">
        <v>44.71</v>
      </c>
    </row>
    <row r="177" spans="1:21" ht="14.25" customHeight="1">
      <c r="A177" s="7">
        <v>176</v>
      </c>
      <c r="B177" s="7">
        <v>4</v>
      </c>
      <c r="C177" s="7">
        <v>1</v>
      </c>
      <c r="D177" s="7">
        <v>2</v>
      </c>
      <c r="E177" s="7">
        <v>0</v>
      </c>
      <c r="F177" s="129">
        <v>40</v>
      </c>
      <c r="G177" s="129">
        <v>4</v>
      </c>
      <c r="H177" s="7">
        <v>16.690000000000001</v>
      </c>
      <c r="I177">
        <v>58.63</v>
      </c>
      <c r="J177" s="7">
        <v>52.11</v>
      </c>
      <c r="K177" s="7">
        <v>43.7</v>
      </c>
      <c r="L177" s="7">
        <v>29.96</v>
      </c>
      <c r="M177" s="7">
        <v>18.829999999999998</v>
      </c>
      <c r="N177" s="7">
        <v>8.4600000000000009</v>
      </c>
      <c r="O177" s="7">
        <v>151.78</v>
      </c>
      <c r="P177" s="7">
        <v>17</v>
      </c>
      <c r="Q177">
        <v>156.13999999999999</v>
      </c>
      <c r="R177" s="7">
        <v>21.56</v>
      </c>
      <c r="S177" s="7">
        <v>53.87</v>
      </c>
      <c r="T177" s="7">
        <v>49.61</v>
      </c>
      <c r="U177" s="7">
        <v>56.04</v>
      </c>
    </row>
    <row r="178" spans="1:21" ht="14.25" customHeight="1">
      <c r="A178" s="7">
        <v>177</v>
      </c>
      <c r="B178" s="7">
        <v>4</v>
      </c>
      <c r="C178" s="7">
        <v>1</v>
      </c>
      <c r="D178" s="7">
        <v>2</v>
      </c>
      <c r="E178" s="7">
        <v>0</v>
      </c>
      <c r="F178" s="129">
        <v>41</v>
      </c>
      <c r="G178" s="129">
        <v>5</v>
      </c>
      <c r="H178" s="7">
        <v>18.38</v>
      </c>
      <c r="I178">
        <v>62.03</v>
      </c>
      <c r="J178" s="7">
        <v>55.39</v>
      </c>
      <c r="K178" s="7">
        <v>47.08</v>
      </c>
      <c r="L178" s="7">
        <v>38.83</v>
      </c>
      <c r="M178" s="7">
        <v>17.34</v>
      </c>
      <c r="N178" s="7">
        <v>14</v>
      </c>
      <c r="O178" s="7">
        <v>153.16</v>
      </c>
      <c r="P178" s="7">
        <v>30.13</v>
      </c>
      <c r="Q178">
        <v>169.65</v>
      </c>
      <c r="R178" s="7">
        <v>40.659999999999997</v>
      </c>
      <c r="S178" s="7">
        <v>73.66</v>
      </c>
      <c r="T178" s="7">
        <v>63.21</v>
      </c>
      <c r="U178" s="7">
        <v>58.73</v>
      </c>
    </row>
    <row r="179" spans="1:21" ht="14.25" customHeight="1">
      <c r="A179" s="7">
        <v>178</v>
      </c>
      <c r="B179" s="7">
        <v>4</v>
      </c>
      <c r="C179" s="7">
        <v>1</v>
      </c>
      <c r="D179" s="7">
        <v>2</v>
      </c>
      <c r="E179" s="7">
        <v>0</v>
      </c>
      <c r="F179" s="129">
        <v>42</v>
      </c>
      <c r="G179" s="129">
        <v>6</v>
      </c>
      <c r="H179" s="7">
        <v>17.98</v>
      </c>
      <c r="I179">
        <v>51.73</v>
      </c>
      <c r="J179" s="7">
        <v>45.91</v>
      </c>
      <c r="K179" s="7">
        <v>39.479999999999997</v>
      </c>
      <c r="L179" s="7">
        <v>26.83</v>
      </c>
      <c r="M179" s="7">
        <v>17.89</v>
      </c>
      <c r="N179" s="7">
        <v>9.1300000000000008</v>
      </c>
      <c r="O179" s="7">
        <v>152.32</v>
      </c>
      <c r="P179" s="7">
        <v>28.43</v>
      </c>
      <c r="Q179">
        <v>153.44</v>
      </c>
      <c r="R179" s="7">
        <v>15.79</v>
      </c>
      <c r="S179" s="7">
        <v>63.76</v>
      </c>
      <c r="T179" s="7">
        <v>40.61</v>
      </c>
      <c r="U179" s="7">
        <v>40.01</v>
      </c>
    </row>
    <row r="180" spans="1:21" ht="14.25" customHeight="1">
      <c r="A180" s="7">
        <v>179</v>
      </c>
      <c r="B180" s="7">
        <v>4</v>
      </c>
      <c r="C180" s="7">
        <v>1</v>
      </c>
      <c r="D180" s="7">
        <v>1</v>
      </c>
      <c r="E180" s="7">
        <v>0</v>
      </c>
      <c r="F180" s="129">
        <v>43</v>
      </c>
      <c r="G180" s="129">
        <v>1</v>
      </c>
      <c r="H180" s="7">
        <v>18.5</v>
      </c>
      <c r="I180">
        <v>59.05</v>
      </c>
      <c r="J180" s="7">
        <v>56.63</v>
      </c>
      <c r="K180" s="7">
        <v>56.35</v>
      </c>
      <c r="L180" s="7">
        <v>54.56</v>
      </c>
      <c r="M180" s="7">
        <v>26.24</v>
      </c>
      <c r="N180" s="7">
        <v>26.93</v>
      </c>
      <c r="O180" s="7">
        <v>120.56</v>
      </c>
      <c r="P180" s="7">
        <v>57.91</v>
      </c>
      <c r="Q180">
        <v>82.9</v>
      </c>
      <c r="R180" s="7">
        <v>29.65</v>
      </c>
      <c r="S180" s="7">
        <v>32.590000000000003</v>
      </c>
      <c r="T180" s="7">
        <v>42.39</v>
      </c>
      <c r="U180" s="7">
        <v>44.01</v>
      </c>
    </row>
    <row r="181" spans="1:21" ht="14.25" customHeight="1">
      <c r="A181" s="7">
        <v>180</v>
      </c>
      <c r="B181" s="7">
        <v>4</v>
      </c>
      <c r="C181" s="7">
        <v>1</v>
      </c>
      <c r="D181" s="7">
        <v>1</v>
      </c>
      <c r="E181" s="7">
        <v>0</v>
      </c>
      <c r="F181" s="129">
        <v>44</v>
      </c>
      <c r="G181" s="129">
        <v>2</v>
      </c>
      <c r="H181" s="7">
        <v>19.34</v>
      </c>
      <c r="I181">
        <v>60.35</v>
      </c>
      <c r="J181" s="7">
        <v>61.87</v>
      </c>
      <c r="K181" s="7">
        <v>61.14</v>
      </c>
      <c r="L181" s="7">
        <v>61.87</v>
      </c>
      <c r="M181" s="7">
        <v>28.5</v>
      </c>
      <c r="N181" s="7">
        <v>29.04</v>
      </c>
      <c r="O181" s="7">
        <v>131.91999999999999</v>
      </c>
      <c r="P181" s="7">
        <v>65.39</v>
      </c>
      <c r="Q181">
        <v>79.040000000000006</v>
      </c>
      <c r="R181" s="7">
        <v>34.43</v>
      </c>
      <c r="S181" s="7">
        <v>51.4</v>
      </c>
      <c r="T181" s="7">
        <v>41.62</v>
      </c>
      <c r="U181" s="7">
        <v>60.09</v>
      </c>
    </row>
    <row r="182" spans="1:21" ht="14.25" customHeight="1">
      <c r="A182" s="7">
        <v>181</v>
      </c>
      <c r="B182" s="7">
        <v>4</v>
      </c>
      <c r="C182" s="7">
        <v>1</v>
      </c>
      <c r="D182" s="7">
        <v>1</v>
      </c>
      <c r="E182" s="7">
        <v>0</v>
      </c>
      <c r="F182" s="129">
        <v>45</v>
      </c>
      <c r="G182" s="129">
        <v>3</v>
      </c>
      <c r="H182" s="7">
        <v>16.29</v>
      </c>
      <c r="I182">
        <v>59.75</v>
      </c>
      <c r="J182" s="7">
        <v>59.64</v>
      </c>
      <c r="K182" s="7">
        <v>59.43</v>
      </c>
      <c r="L182" s="7">
        <v>58.29</v>
      </c>
      <c r="M182" s="7">
        <v>27.05</v>
      </c>
      <c r="N182" s="7">
        <v>27.12</v>
      </c>
      <c r="O182" s="7">
        <v>142.38999999999999</v>
      </c>
      <c r="P182" s="7">
        <v>63.38</v>
      </c>
      <c r="Q182">
        <v>74.430000000000007</v>
      </c>
      <c r="R182" s="7">
        <v>31.49</v>
      </c>
      <c r="S182" s="7">
        <v>39.450000000000003</v>
      </c>
      <c r="T182" s="7">
        <v>34.979999999999997</v>
      </c>
      <c r="U182" s="7">
        <v>46.99</v>
      </c>
    </row>
    <row r="183" spans="1:21" ht="14.25" customHeight="1">
      <c r="A183" s="7">
        <v>182</v>
      </c>
      <c r="B183" s="7">
        <v>4</v>
      </c>
      <c r="C183" s="7">
        <v>1</v>
      </c>
      <c r="D183" s="7">
        <v>1</v>
      </c>
      <c r="E183" s="7">
        <v>0</v>
      </c>
      <c r="F183" s="129">
        <v>46</v>
      </c>
      <c r="G183" s="129">
        <v>4</v>
      </c>
      <c r="H183" s="7">
        <v>18.41</v>
      </c>
      <c r="I183">
        <v>60.3</v>
      </c>
      <c r="J183" s="7">
        <v>60.23</v>
      </c>
      <c r="K183" s="7">
        <v>63.66</v>
      </c>
      <c r="L183" s="7">
        <v>62.63</v>
      </c>
      <c r="M183" s="7">
        <v>30.2</v>
      </c>
      <c r="N183" s="7">
        <v>30.1</v>
      </c>
      <c r="O183" s="7">
        <v>121.68</v>
      </c>
      <c r="P183" s="7">
        <v>60.9</v>
      </c>
      <c r="Q183">
        <v>76.19</v>
      </c>
      <c r="R183" s="7">
        <v>32.79</v>
      </c>
      <c r="S183" s="7">
        <v>38.54</v>
      </c>
      <c r="T183" s="7">
        <v>36.33</v>
      </c>
      <c r="U183" s="7">
        <v>39.19</v>
      </c>
    </row>
    <row r="184" spans="1:21" ht="14.25" customHeight="1">
      <c r="A184" s="7">
        <v>183</v>
      </c>
      <c r="B184" s="7">
        <v>4</v>
      </c>
      <c r="C184" s="7">
        <v>1</v>
      </c>
      <c r="D184" s="7">
        <v>1</v>
      </c>
      <c r="E184" s="7">
        <v>0</v>
      </c>
      <c r="F184" s="129">
        <v>47</v>
      </c>
      <c r="G184" s="129">
        <v>5</v>
      </c>
      <c r="H184" s="7">
        <v>19.46</v>
      </c>
      <c r="I184">
        <v>54.25</v>
      </c>
      <c r="J184" s="7">
        <v>55.83</v>
      </c>
      <c r="K184" s="7">
        <v>61.72</v>
      </c>
      <c r="L184" s="7">
        <v>61.05</v>
      </c>
      <c r="M184" s="7">
        <v>29.92</v>
      </c>
      <c r="N184" s="7">
        <v>28.8</v>
      </c>
      <c r="O184" s="7">
        <v>140.94</v>
      </c>
      <c r="P184" s="7">
        <v>66.13</v>
      </c>
      <c r="Q184">
        <v>89.74</v>
      </c>
      <c r="R184" s="7">
        <v>42.36</v>
      </c>
      <c r="S184" s="7">
        <v>54.53</v>
      </c>
      <c r="T184" s="7">
        <v>34.68</v>
      </c>
      <c r="U184" s="7">
        <v>58.29</v>
      </c>
    </row>
    <row r="185" spans="1:21" ht="14.25" customHeight="1">
      <c r="A185" s="7">
        <v>184</v>
      </c>
      <c r="B185" s="7">
        <v>4</v>
      </c>
      <c r="C185" s="7">
        <v>1</v>
      </c>
      <c r="D185" s="7">
        <v>1</v>
      </c>
      <c r="E185" s="7">
        <v>0</v>
      </c>
      <c r="F185" s="129">
        <v>48</v>
      </c>
      <c r="G185" s="129">
        <v>6</v>
      </c>
      <c r="H185" s="7">
        <v>17.04</v>
      </c>
      <c r="I185">
        <v>59.17</v>
      </c>
      <c r="J185" s="7">
        <v>60.25</v>
      </c>
      <c r="K185" s="7">
        <v>63.38</v>
      </c>
      <c r="L185" s="7">
        <v>62.73</v>
      </c>
      <c r="M185" s="7">
        <v>29.87</v>
      </c>
      <c r="N185" s="7">
        <v>29.52</v>
      </c>
      <c r="O185" s="7">
        <v>124.14</v>
      </c>
      <c r="P185" s="7">
        <v>69.349999999999994</v>
      </c>
      <c r="Q185">
        <v>66.56</v>
      </c>
      <c r="R185" s="7">
        <v>29.49</v>
      </c>
      <c r="S185" s="7">
        <v>37.21</v>
      </c>
      <c r="T185" s="7">
        <v>38.47</v>
      </c>
      <c r="U185" s="7">
        <v>57.72</v>
      </c>
    </row>
    <row r="186" spans="1:21" ht="14.25" customHeight="1">
      <c r="A186" s="7">
        <v>185</v>
      </c>
      <c r="B186" s="7">
        <v>5</v>
      </c>
      <c r="C186" s="7">
        <v>0</v>
      </c>
      <c r="D186" s="7">
        <v>4</v>
      </c>
      <c r="E186" s="7">
        <v>0</v>
      </c>
      <c r="F186" s="129">
        <v>2</v>
      </c>
      <c r="G186" s="129">
        <v>1</v>
      </c>
      <c r="H186" s="7">
        <v>25.91</v>
      </c>
      <c r="I186">
        <v>107.25</v>
      </c>
      <c r="J186" s="7">
        <v>105.51</v>
      </c>
      <c r="K186" s="7">
        <v>102.85</v>
      </c>
      <c r="L186" s="7">
        <v>103.83</v>
      </c>
      <c r="M186" s="7">
        <v>29.89</v>
      </c>
      <c r="N186" s="7">
        <v>33.6</v>
      </c>
      <c r="O186" s="7">
        <v>172.38</v>
      </c>
      <c r="P186" s="7">
        <v>74.7</v>
      </c>
      <c r="Q186">
        <v>108</v>
      </c>
      <c r="R186" s="7">
        <v>45.58</v>
      </c>
      <c r="S186" s="7">
        <v>53.4</v>
      </c>
      <c r="T186" s="7">
        <v>39.090000000000003</v>
      </c>
      <c r="U186" s="7">
        <v>61.24</v>
      </c>
    </row>
    <row r="187" spans="1:21" ht="14.25" customHeight="1">
      <c r="A187" s="7">
        <v>186</v>
      </c>
      <c r="B187" s="7">
        <v>5</v>
      </c>
      <c r="C187" s="7">
        <v>0</v>
      </c>
      <c r="D187" s="7">
        <v>4</v>
      </c>
      <c r="E187" s="7">
        <v>0</v>
      </c>
      <c r="F187" s="129">
        <v>3</v>
      </c>
      <c r="G187" s="129">
        <v>2</v>
      </c>
      <c r="H187" s="7">
        <v>27.27</v>
      </c>
      <c r="I187">
        <v>101.77</v>
      </c>
      <c r="J187" s="7">
        <v>100.17</v>
      </c>
      <c r="K187" s="7">
        <v>91.65</v>
      </c>
      <c r="L187" s="7">
        <v>91.72</v>
      </c>
      <c r="M187" s="7">
        <v>28.12</v>
      </c>
      <c r="N187" s="7">
        <v>30.77</v>
      </c>
      <c r="O187" s="7">
        <v>178.78</v>
      </c>
      <c r="P187" s="7">
        <v>83.93</v>
      </c>
      <c r="Q187">
        <v>96.49</v>
      </c>
      <c r="R187" s="7">
        <v>34.36</v>
      </c>
      <c r="S187" s="7">
        <v>49.93</v>
      </c>
      <c r="T187" s="7">
        <v>49.97</v>
      </c>
      <c r="U187" s="7">
        <v>61.63</v>
      </c>
    </row>
    <row r="188" spans="1:21" ht="14.25" customHeight="1">
      <c r="A188" s="7">
        <v>187</v>
      </c>
      <c r="B188" s="7">
        <v>5</v>
      </c>
      <c r="C188" s="7">
        <v>0</v>
      </c>
      <c r="D188" s="7">
        <v>4</v>
      </c>
      <c r="E188" s="7">
        <v>0</v>
      </c>
      <c r="F188" s="129">
        <v>4</v>
      </c>
      <c r="G188" s="129">
        <v>3</v>
      </c>
      <c r="H188" s="7">
        <v>23.67</v>
      </c>
      <c r="I188">
        <v>108.85</v>
      </c>
      <c r="J188" s="7">
        <v>107.16</v>
      </c>
      <c r="K188" s="7">
        <v>94.37</v>
      </c>
      <c r="L188" s="7">
        <v>95.12</v>
      </c>
      <c r="M188" s="7">
        <v>25.99</v>
      </c>
      <c r="N188" s="7">
        <v>29.18</v>
      </c>
      <c r="O188" s="7">
        <v>154.72999999999999</v>
      </c>
      <c r="P188" s="7">
        <v>75.37</v>
      </c>
      <c r="Q188">
        <v>91.73</v>
      </c>
      <c r="R188" s="7">
        <v>34.200000000000003</v>
      </c>
      <c r="S188" s="7">
        <v>38.56</v>
      </c>
      <c r="T188" s="7">
        <v>38.31</v>
      </c>
      <c r="U188" s="7">
        <v>52.39</v>
      </c>
    </row>
    <row r="189" spans="1:21" ht="14.25" customHeight="1">
      <c r="A189" s="7">
        <v>188</v>
      </c>
      <c r="B189" s="7">
        <v>5</v>
      </c>
      <c r="C189" s="7">
        <v>0</v>
      </c>
      <c r="D189" s="7">
        <v>4</v>
      </c>
      <c r="E189" s="7">
        <v>0</v>
      </c>
      <c r="F189" s="129">
        <v>5</v>
      </c>
      <c r="G189" s="129">
        <v>4</v>
      </c>
      <c r="H189" s="7">
        <v>25.78</v>
      </c>
      <c r="I189">
        <v>105.53</v>
      </c>
      <c r="J189" s="7">
        <v>104.73</v>
      </c>
      <c r="K189" s="7">
        <v>110.56</v>
      </c>
      <c r="L189" s="7">
        <v>111.87</v>
      </c>
      <c r="M189" s="7">
        <v>33.42</v>
      </c>
      <c r="N189" s="7">
        <v>36.340000000000003</v>
      </c>
      <c r="O189" s="7">
        <v>137.68</v>
      </c>
      <c r="P189" s="7">
        <v>69.95</v>
      </c>
      <c r="Q189">
        <v>88.79</v>
      </c>
      <c r="R189" s="7">
        <v>45.93</v>
      </c>
      <c r="S189" s="7">
        <v>56.72</v>
      </c>
      <c r="T189" s="7">
        <v>31.35</v>
      </c>
      <c r="U189" s="7">
        <v>45.39</v>
      </c>
    </row>
    <row r="190" spans="1:21" ht="14.25" customHeight="1">
      <c r="A190" s="7">
        <v>189</v>
      </c>
      <c r="B190" s="7">
        <v>5</v>
      </c>
      <c r="C190" s="7">
        <v>0</v>
      </c>
      <c r="D190" s="7">
        <v>4</v>
      </c>
      <c r="E190" s="7">
        <v>0</v>
      </c>
      <c r="F190" s="129">
        <v>6</v>
      </c>
      <c r="G190" s="129">
        <v>5</v>
      </c>
      <c r="H190" s="7">
        <v>23.46</v>
      </c>
      <c r="I190">
        <v>112.77</v>
      </c>
      <c r="J190" s="7">
        <v>109.86</v>
      </c>
      <c r="K190" s="7">
        <v>119.9</v>
      </c>
      <c r="L190" s="7">
        <v>119.93</v>
      </c>
      <c r="M190" s="7">
        <v>37.83</v>
      </c>
      <c r="N190" s="7">
        <v>41.44</v>
      </c>
      <c r="O190" s="7">
        <v>130.5</v>
      </c>
      <c r="P190" s="7">
        <v>75.260000000000005</v>
      </c>
      <c r="Q190">
        <v>81.02</v>
      </c>
      <c r="R190" s="7">
        <v>54.71</v>
      </c>
      <c r="S190" s="7">
        <v>59.63</v>
      </c>
      <c r="T190" s="7">
        <v>29.16</v>
      </c>
      <c r="U190" s="7">
        <v>39.49</v>
      </c>
    </row>
    <row r="191" spans="1:21" ht="14.25" customHeight="1">
      <c r="A191" s="7">
        <v>190</v>
      </c>
      <c r="B191" s="7">
        <v>5</v>
      </c>
      <c r="C191" s="7">
        <v>0</v>
      </c>
      <c r="D191" s="7">
        <v>3</v>
      </c>
      <c r="E191" s="7">
        <v>0</v>
      </c>
      <c r="F191" s="129">
        <v>7</v>
      </c>
      <c r="G191" s="129">
        <v>1</v>
      </c>
      <c r="H191" s="7">
        <v>25.76</v>
      </c>
      <c r="I191">
        <v>58.23</v>
      </c>
      <c r="J191" s="7">
        <v>41.88</v>
      </c>
      <c r="K191" s="7">
        <v>39.83</v>
      </c>
      <c r="L191" s="7">
        <v>51.23</v>
      </c>
      <c r="M191" s="7">
        <v>13.92</v>
      </c>
      <c r="N191" s="7">
        <v>56.42</v>
      </c>
      <c r="O191" s="7">
        <v>148.79</v>
      </c>
      <c r="P191" s="7">
        <v>40.119999999999997</v>
      </c>
      <c r="Q191">
        <v>175.25</v>
      </c>
      <c r="R191" s="7">
        <v>96.6</v>
      </c>
      <c r="S191" s="7">
        <v>199.18</v>
      </c>
      <c r="T191" s="7">
        <v>129.33000000000001</v>
      </c>
      <c r="U191" s="7">
        <v>253.45</v>
      </c>
    </row>
    <row r="192" spans="1:21" ht="14.25" customHeight="1">
      <c r="A192" s="7">
        <v>191</v>
      </c>
      <c r="B192" s="7">
        <v>5</v>
      </c>
      <c r="C192" s="7">
        <v>0</v>
      </c>
      <c r="D192" s="7">
        <v>3</v>
      </c>
      <c r="E192" s="7">
        <v>0</v>
      </c>
      <c r="F192" s="129">
        <v>8</v>
      </c>
      <c r="G192" s="129">
        <v>2</v>
      </c>
      <c r="H192" s="7">
        <v>27.21</v>
      </c>
      <c r="I192">
        <v>69.150000000000006</v>
      </c>
      <c r="J192" s="7">
        <v>52.92</v>
      </c>
      <c r="K192" s="7">
        <v>53.28</v>
      </c>
      <c r="L192" s="7">
        <v>47.7</v>
      </c>
      <c r="M192" s="7">
        <v>19.940000000000001</v>
      </c>
      <c r="N192" s="7">
        <v>59.24</v>
      </c>
      <c r="O192" s="7">
        <v>190.95</v>
      </c>
      <c r="P192" s="7">
        <v>42.57</v>
      </c>
      <c r="Q192">
        <v>198.33</v>
      </c>
      <c r="R192" s="7">
        <v>70.239999999999995</v>
      </c>
      <c r="S192" s="7">
        <v>235.27</v>
      </c>
      <c r="T192" s="7">
        <v>115.49</v>
      </c>
      <c r="U192" s="7">
        <v>276.64999999999998</v>
      </c>
    </row>
    <row r="193" spans="1:21" ht="14.25" customHeight="1">
      <c r="A193" s="7">
        <v>192</v>
      </c>
      <c r="B193" s="7">
        <v>5</v>
      </c>
      <c r="C193" s="7">
        <v>0</v>
      </c>
      <c r="D193" s="7">
        <v>3</v>
      </c>
      <c r="E193" s="7">
        <v>0</v>
      </c>
      <c r="F193" s="129">
        <v>9</v>
      </c>
      <c r="G193" s="129">
        <v>3</v>
      </c>
      <c r="H193" s="7">
        <v>18.98</v>
      </c>
      <c r="I193">
        <v>67.19</v>
      </c>
      <c r="J193" s="7">
        <v>44.36</v>
      </c>
      <c r="K193" s="7">
        <v>48.27</v>
      </c>
      <c r="L193" s="7">
        <v>53.33</v>
      </c>
      <c r="M193" s="7">
        <v>17.579999999999998</v>
      </c>
      <c r="N193" s="7">
        <v>51.64</v>
      </c>
      <c r="O193" s="7">
        <v>206.55</v>
      </c>
      <c r="P193" s="7">
        <v>55.69</v>
      </c>
      <c r="Q193">
        <v>190.65</v>
      </c>
      <c r="R193" s="7">
        <v>60.53</v>
      </c>
      <c r="S193" s="7">
        <v>225.34</v>
      </c>
      <c r="T193" s="7">
        <v>109.39</v>
      </c>
      <c r="U193" s="7">
        <v>268.49</v>
      </c>
    </row>
    <row r="194" spans="1:21" ht="14.25" customHeight="1">
      <c r="A194" s="7">
        <v>193</v>
      </c>
      <c r="B194" s="7">
        <v>5</v>
      </c>
      <c r="C194" s="7">
        <v>0</v>
      </c>
      <c r="D194" s="7">
        <v>3</v>
      </c>
      <c r="E194" s="7">
        <v>0</v>
      </c>
      <c r="F194" s="129">
        <v>10</v>
      </c>
      <c r="G194" s="129">
        <v>4</v>
      </c>
      <c r="H194" s="7">
        <v>17.149999999999999</v>
      </c>
      <c r="I194">
        <v>65.150000000000006</v>
      </c>
      <c r="J194" s="7">
        <v>36.700000000000003</v>
      </c>
      <c r="K194" s="7">
        <v>33.47</v>
      </c>
      <c r="L194" s="7">
        <v>44.74</v>
      </c>
      <c r="M194" s="7">
        <v>14.07</v>
      </c>
      <c r="N194" s="7">
        <v>52.8</v>
      </c>
      <c r="O194" s="7">
        <v>173.96</v>
      </c>
      <c r="P194" s="7">
        <v>65.94</v>
      </c>
      <c r="Q194">
        <v>184.12</v>
      </c>
      <c r="R194" s="7">
        <v>96.81</v>
      </c>
      <c r="S194" s="7">
        <v>157.36000000000001</v>
      </c>
      <c r="T194" s="7">
        <v>175.36</v>
      </c>
      <c r="U194" s="7">
        <v>192.02</v>
      </c>
    </row>
    <row r="195" spans="1:21" ht="14.25" customHeight="1">
      <c r="A195" s="7">
        <v>194</v>
      </c>
      <c r="B195" s="7">
        <v>5</v>
      </c>
      <c r="C195" s="7">
        <v>0</v>
      </c>
      <c r="D195" s="7">
        <v>3</v>
      </c>
      <c r="E195" s="7">
        <v>0</v>
      </c>
      <c r="F195" s="129">
        <v>11</v>
      </c>
      <c r="G195" s="129">
        <v>5</v>
      </c>
      <c r="H195" s="7">
        <v>14.63</v>
      </c>
      <c r="I195">
        <v>76.22</v>
      </c>
      <c r="J195" s="7">
        <v>38.18</v>
      </c>
      <c r="K195" s="7">
        <v>37.08</v>
      </c>
      <c r="L195" s="7">
        <v>58.05</v>
      </c>
      <c r="M195" s="7">
        <v>15.97</v>
      </c>
      <c r="N195" s="7">
        <v>52.96</v>
      </c>
      <c r="O195" s="7">
        <v>184.61</v>
      </c>
      <c r="P195" s="7">
        <v>21.44</v>
      </c>
      <c r="Q195">
        <v>208.09</v>
      </c>
      <c r="R195" s="7">
        <v>75.7</v>
      </c>
      <c r="S195" s="7">
        <v>166.34</v>
      </c>
      <c r="T195" s="7">
        <v>170.55</v>
      </c>
      <c r="U195" s="7">
        <v>209.08</v>
      </c>
    </row>
    <row r="196" spans="1:21" ht="14.25" customHeight="1">
      <c r="A196" s="7">
        <v>195</v>
      </c>
      <c r="B196" s="7">
        <v>5</v>
      </c>
      <c r="C196" s="7">
        <v>0</v>
      </c>
      <c r="D196" s="7">
        <v>3</v>
      </c>
      <c r="E196" s="7">
        <v>0</v>
      </c>
      <c r="F196" s="129">
        <v>12</v>
      </c>
      <c r="G196" s="129">
        <v>6</v>
      </c>
      <c r="H196" s="7">
        <v>17.489999999999998</v>
      </c>
      <c r="I196">
        <v>69.38</v>
      </c>
      <c r="J196" s="7">
        <v>43.69</v>
      </c>
      <c r="K196" s="7">
        <v>33.869999999999997</v>
      </c>
      <c r="L196" s="7">
        <v>39.57</v>
      </c>
      <c r="M196" s="7">
        <v>12.82</v>
      </c>
      <c r="N196" s="7">
        <v>52.72</v>
      </c>
      <c r="O196" s="7">
        <v>168.98</v>
      </c>
      <c r="P196" s="7">
        <v>30.68</v>
      </c>
      <c r="Q196">
        <v>220.37</v>
      </c>
      <c r="R196" s="7">
        <v>83.78</v>
      </c>
      <c r="S196" s="7">
        <v>174.68</v>
      </c>
      <c r="T196" s="7">
        <v>166.01</v>
      </c>
      <c r="U196" s="7">
        <v>227.53</v>
      </c>
    </row>
    <row r="197" spans="1:21" ht="14.25" customHeight="1">
      <c r="A197" s="7">
        <v>196</v>
      </c>
      <c r="B197" s="7">
        <v>5</v>
      </c>
      <c r="C197" s="7">
        <v>0</v>
      </c>
      <c r="D197" s="7">
        <v>2</v>
      </c>
      <c r="E197" s="7">
        <v>0</v>
      </c>
      <c r="F197" s="129">
        <v>13</v>
      </c>
      <c r="G197" s="129">
        <v>1</v>
      </c>
      <c r="H197" s="7">
        <v>15.12</v>
      </c>
      <c r="I197">
        <v>52.66</v>
      </c>
      <c r="J197" s="7">
        <v>38.380000000000003</v>
      </c>
      <c r="K197" s="7">
        <v>31.63</v>
      </c>
      <c r="L197" s="7">
        <v>18.02</v>
      </c>
      <c r="M197" s="7">
        <v>9.0399999999999991</v>
      </c>
      <c r="N197" s="7">
        <v>16.62</v>
      </c>
      <c r="O197" s="7">
        <v>118.93</v>
      </c>
      <c r="P197" s="7">
        <v>45.38</v>
      </c>
      <c r="Q197">
        <v>128.79</v>
      </c>
      <c r="R197" s="7">
        <v>65.56</v>
      </c>
      <c r="S197" s="7">
        <v>34.1</v>
      </c>
      <c r="T197" s="7">
        <v>122.57</v>
      </c>
      <c r="U197" s="7">
        <v>65.44</v>
      </c>
    </row>
    <row r="198" spans="1:21" ht="14.25" customHeight="1">
      <c r="A198" s="7">
        <v>197</v>
      </c>
      <c r="B198" s="7">
        <v>5</v>
      </c>
      <c r="C198" s="7">
        <v>0</v>
      </c>
      <c r="D198" s="7">
        <v>2</v>
      </c>
      <c r="E198" s="7">
        <v>0</v>
      </c>
      <c r="F198" s="129">
        <v>14</v>
      </c>
      <c r="G198" s="129">
        <v>2</v>
      </c>
      <c r="H198" s="7">
        <v>14.28</v>
      </c>
      <c r="I198">
        <v>35.090000000000003</v>
      </c>
      <c r="J198" s="7">
        <v>23.21</v>
      </c>
      <c r="K198" s="7">
        <v>39.81</v>
      </c>
      <c r="L198" s="7">
        <v>23.61</v>
      </c>
      <c r="M198" s="7">
        <v>16.62</v>
      </c>
      <c r="N198" s="7">
        <v>12.42</v>
      </c>
      <c r="O198" s="7">
        <v>125.41</v>
      </c>
      <c r="P198" s="7">
        <v>55.06</v>
      </c>
      <c r="Q198">
        <v>116.48</v>
      </c>
      <c r="R198" s="7">
        <v>87.99</v>
      </c>
      <c r="S198" s="7">
        <v>60.65</v>
      </c>
      <c r="T198" s="7">
        <v>100.29</v>
      </c>
      <c r="U198" s="7">
        <v>75.38</v>
      </c>
    </row>
    <row r="199" spans="1:21" ht="14.25" customHeight="1">
      <c r="A199" s="7">
        <v>198</v>
      </c>
      <c r="B199" s="7">
        <v>5</v>
      </c>
      <c r="C199" s="7">
        <v>0</v>
      </c>
      <c r="D199" s="7">
        <v>2</v>
      </c>
      <c r="E199" s="7">
        <v>0</v>
      </c>
      <c r="F199" s="129">
        <v>15</v>
      </c>
      <c r="G199" s="129">
        <v>3</v>
      </c>
      <c r="H199" s="7">
        <v>15.57</v>
      </c>
      <c r="I199">
        <v>33.909999999999997</v>
      </c>
      <c r="J199" s="7">
        <v>24.25</v>
      </c>
      <c r="K199" s="7">
        <v>36.6</v>
      </c>
      <c r="L199" s="7">
        <v>27.71</v>
      </c>
      <c r="M199" s="7">
        <v>17.38</v>
      </c>
      <c r="N199" s="7">
        <v>13.57</v>
      </c>
      <c r="O199" s="7">
        <v>124.17</v>
      </c>
      <c r="P199" s="7">
        <v>56.25</v>
      </c>
      <c r="Q199">
        <v>117.76</v>
      </c>
      <c r="R199" s="7">
        <v>72.8</v>
      </c>
      <c r="S199" s="7">
        <v>43</v>
      </c>
      <c r="T199" s="7">
        <v>123.65</v>
      </c>
      <c r="U199" s="7">
        <v>52.15</v>
      </c>
    </row>
    <row r="200" spans="1:21" ht="14.25" customHeight="1">
      <c r="A200" s="7">
        <v>199</v>
      </c>
      <c r="B200" s="7">
        <v>5</v>
      </c>
      <c r="C200" s="7">
        <v>0</v>
      </c>
      <c r="D200" s="7">
        <v>2</v>
      </c>
      <c r="E200" s="7">
        <v>0</v>
      </c>
      <c r="F200" s="129">
        <v>16</v>
      </c>
      <c r="G200" s="129">
        <v>4</v>
      </c>
      <c r="H200" s="7">
        <v>14.38</v>
      </c>
      <c r="I200">
        <v>35.29</v>
      </c>
      <c r="J200" s="7">
        <v>22.01</v>
      </c>
      <c r="K200" s="7">
        <v>36.369999999999997</v>
      </c>
      <c r="L200" s="7">
        <v>21.68</v>
      </c>
      <c r="M200" s="7">
        <v>14.55</v>
      </c>
      <c r="N200" s="7">
        <v>18.41</v>
      </c>
      <c r="O200" s="7">
        <v>141.53</v>
      </c>
      <c r="P200" s="7">
        <v>63.2</v>
      </c>
      <c r="Q200">
        <v>110.03</v>
      </c>
      <c r="R200" s="7">
        <v>90.08</v>
      </c>
      <c r="S200" s="7">
        <v>24.08</v>
      </c>
      <c r="T200" s="7">
        <v>125.58</v>
      </c>
      <c r="U200" s="7">
        <v>44.97</v>
      </c>
    </row>
    <row r="201" spans="1:21" ht="14.25" customHeight="1">
      <c r="A201" s="7">
        <v>200</v>
      </c>
      <c r="B201" s="7">
        <v>5</v>
      </c>
      <c r="C201" s="7">
        <v>0</v>
      </c>
      <c r="D201" s="7">
        <v>2</v>
      </c>
      <c r="E201" s="7">
        <v>0</v>
      </c>
      <c r="F201" s="129">
        <v>17</v>
      </c>
      <c r="G201" s="129">
        <v>5</v>
      </c>
      <c r="H201" s="7">
        <v>12.19</v>
      </c>
      <c r="I201">
        <v>29.5</v>
      </c>
      <c r="J201" s="7">
        <v>20.059999999999999</v>
      </c>
      <c r="K201" s="7">
        <v>30.32</v>
      </c>
      <c r="L201" s="7">
        <v>18.22</v>
      </c>
      <c r="M201" s="7">
        <v>15.85</v>
      </c>
      <c r="N201" s="7">
        <v>10.44</v>
      </c>
      <c r="O201" s="7">
        <v>120.45</v>
      </c>
      <c r="P201" s="7">
        <v>85.49</v>
      </c>
      <c r="Q201">
        <v>105.19</v>
      </c>
      <c r="R201" s="7">
        <v>23.44</v>
      </c>
      <c r="S201" s="7">
        <v>49.76</v>
      </c>
      <c r="T201" s="7">
        <v>63.84</v>
      </c>
      <c r="U201" s="7">
        <v>46.04</v>
      </c>
    </row>
    <row r="202" spans="1:21" ht="14.25" customHeight="1">
      <c r="A202" s="7">
        <v>201</v>
      </c>
      <c r="B202" s="7">
        <v>5</v>
      </c>
      <c r="C202" s="7">
        <v>0</v>
      </c>
      <c r="D202" s="7">
        <v>2</v>
      </c>
      <c r="E202" s="7">
        <v>0</v>
      </c>
      <c r="F202" s="129">
        <v>18</v>
      </c>
      <c r="G202" s="129">
        <v>6</v>
      </c>
      <c r="H202" s="7">
        <v>11.13</v>
      </c>
      <c r="I202">
        <v>40.86</v>
      </c>
      <c r="J202" s="7">
        <v>21.36</v>
      </c>
      <c r="K202" s="7">
        <v>35.25</v>
      </c>
      <c r="L202" s="7">
        <v>13.16</v>
      </c>
      <c r="M202" s="7">
        <v>15.26</v>
      </c>
      <c r="N202" s="7">
        <v>20.83</v>
      </c>
      <c r="O202" s="7">
        <v>124.26</v>
      </c>
      <c r="P202" s="7">
        <v>46.72</v>
      </c>
      <c r="Q202">
        <v>115.3</v>
      </c>
      <c r="R202" s="7">
        <v>94</v>
      </c>
      <c r="S202" s="7">
        <v>69.09</v>
      </c>
      <c r="T202" s="7">
        <v>123.95</v>
      </c>
      <c r="U202" s="7">
        <v>49.83</v>
      </c>
    </row>
    <row r="203" spans="1:21" ht="14.25" customHeight="1">
      <c r="A203" s="7">
        <v>202</v>
      </c>
      <c r="B203" s="7">
        <v>5</v>
      </c>
      <c r="C203" s="7">
        <v>0</v>
      </c>
      <c r="D203" s="7">
        <v>1</v>
      </c>
      <c r="E203" s="7">
        <v>0</v>
      </c>
      <c r="F203" s="129">
        <v>19</v>
      </c>
      <c r="G203" s="129">
        <v>1</v>
      </c>
      <c r="H203" s="7">
        <v>17.23</v>
      </c>
      <c r="I203">
        <v>49.59</v>
      </c>
      <c r="J203" s="7">
        <v>50.21</v>
      </c>
      <c r="K203" s="7">
        <v>21.66</v>
      </c>
      <c r="L203" s="7">
        <v>19.670000000000002</v>
      </c>
      <c r="M203" s="7">
        <v>20.329999999999998</v>
      </c>
      <c r="N203" s="7">
        <v>13.08</v>
      </c>
      <c r="O203" s="7">
        <v>142.31</v>
      </c>
      <c r="P203" s="7">
        <v>84.78</v>
      </c>
      <c r="Q203">
        <v>71</v>
      </c>
      <c r="R203" s="7">
        <v>50.41</v>
      </c>
      <c r="S203" s="7">
        <v>28.01</v>
      </c>
      <c r="T203" s="7">
        <v>93.27</v>
      </c>
      <c r="U203" s="7">
        <v>40.76</v>
      </c>
    </row>
    <row r="204" spans="1:21" ht="14.25" customHeight="1">
      <c r="A204" s="7">
        <v>203</v>
      </c>
      <c r="B204" s="7">
        <v>5</v>
      </c>
      <c r="C204" s="7">
        <v>0</v>
      </c>
      <c r="D204" s="7">
        <v>1</v>
      </c>
      <c r="E204" s="7">
        <v>0</v>
      </c>
      <c r="F204" s="129">
        <v>20</v>
      </c>
      <c r="G204" s="129">
        <v>2</v>
      </c>
      <c r="H204" s="7">
        <v>20.12</v>
      </c>
      <c r="I204">
        <v>51.12</v>
      </c>
      <c r="J204" s="7">
        <v>50.42</v>
      </c>
      <c r="K204" s="7">
        <v>31.91</v>
      </c>
      <c r="L204" s="7">
        <v>33.950000000000003</v>
      </c>
      <c r="M204" s="7">
        <v>29.62</v>
      </c>
      <c r="N204" s="7">
        <v>21.08</v>
      </c>
      <c r="O204" s="7">
        <v>177.03</v>
      </c>
      <c r="P204" s="7">
        <v>82.07</v>
      </c>
      <c r="Q204">
        <v>83.53</v>
      </c>
      <c r="R204" s="7">
        <v>34.840000000000003</v>
      </c>
      <c r="S204" s="7">
        <v>25.75</v>
      </c>
      <c r="T204" s="7">
        <v>40.18</v>
      </c>
      <c r="U204" s="7">
        <v>22.02</v>
      </c>
    </row>
    <row r="205" spans="1:21" ht="14.25" customHeight="1">
      <c r="A205" s="7">
        <v>204</v>
      </c>
      <c r="B205" s="7">
        <v>5</v>
      </c>
      <c r="C205" s="7">
        <v>0</v>
      </c>
      <c r="D205" s="7">
        <v>1</v>
      </c>
      <c r="E205" s="7">
        <v>0</v>
      </c>
      <c r="F205" s="129">
        <v>21</v>
      </c>
      <c r="G205" s="129">
        <v>3</v>
      </c>
      <c r="H205" s="7">
        <v>21.54</v>
      </c>
      <c r="I205">
        <v>55.77</v>
      </c>
      <c r="J205" s="7">
        <v>56.64</v>
      </c>
      <c r="K205" s="7">
        <v>32.92</v>
      </c>
      <c r="L205" s="7">
        <v>32.880000000000003</v>
      </c>
      <c r="M205" s="7">
        <v>25.41</v>
      </c>
      <c r="N205" s="7">
        <v>15.84</v>
      </c>
      <c r="O205" s="7">
        <v>158.15</v>
      </c>
      <c r="P205" s="7">
        <v>80.25</v>
      </c>
      <c r="Q205">
        <v>82.76</v>
      </c>
      <c r="R205" s="7">
        <v>46.48</v>
      </c>
      <c r="S205" s="7">
        <v>22.84</v>
      </c>
      <c r="T205" s="7">
        <v>76.540000000000006</v>
      </c>
      <c r="U205" s="7">
        <v>44.98</v>
      </c>
    </row>
    <row r="206" spans="1:21" ht="14.25" customHeight="1">
      <c r="A206" s="7">
        <v>205</v>
      </c>
      <c r="B206" s="7">
        <v>5</v>
      </c>
      <c r="C206" s="7">
        <v>0</v>
      </c>
      <c r="D206" s="7">
        <v>1</v>
      </c>
      <c r="E206" s="7">
        <v>0</v>
      </c>
      <c r="F206" s="129">
        <v>22</v>
      </c>
      <c r="G206" s="129">
        <v>4</v>
      </c>
      <c r="H206" s="7">
        <v>20</v>
      </c>
      <c r="I206">
        <v>52.53</v>
      </c>
      <c r="J206" s="7">
        <v>50.3</v>
      </c>
      <c r="K206" s="7">
        <v>31.12</v>
      </c>
      <c r="L206" s="7">
        <v>32.049999999999997</v>
      </c>
      <c r="M206" s="7">
        <v>25.37</v>
      </c>
      <c r="N206" s="7">
        <v>16.489999999999998</v>
      </c>
      <c r="O206" s="7">
        <v>190.6</v>
      </c>
      <c r="P206" s="7">
        <v>69.900000000000006</v>
      </c>
      <c r="Q206">
        <v>75.17</v>
      </c>
      <c r="R206" s="7">
        <v>53.53</v>
      </c>
      <c r="S206" s="7">
        <v>34.479999999999997</v>
      </c>
      <c r="T206" s="7">
        <v>101.53</v>
      </c>
      <c r="U206" s="7">
        <v>31.93</v>
      </c>
    </row>
    <row r="207" spans="1:21" ht="14.25" customHeight="1">
      <c r="A207" s="7">
        <v>206</v>
      </c>
      <c r="B207" s="7">
        <v>5</v>
      </c>
      <c r="C207" s="7">
        <v>0</v>
      </c>
      <c r="D207" s="7">
        <v>1</v>
      </c>
      <c r="E207" s="7">
        <v>0</v>
      </c>
      <c r="F207" s="129">
        <v>23</v>
      </c>
      <c r="G207" s="129">
        <v>5</v>
      </c>
      <c r="H207" s="7">
        <v>20.239999999999998</v>
      </c>
      <c r="I207">
        <v>52.05</v>
      </c>
      <c r="J207" s="7">
        <v>51</v>
      </c>
      <c r="K207" s="7">
        <v>32.43</v>
      </c>
      <c r="L207" s="7">
        <v>31.82</v>
      </c>
      <c r="M207" s="7">
        <v>29.24</v>
      </c>
      <c r="N207" s="7">
        <v>19.77</v>
      </c>
      <c r="O207" s="7">
        <v>147.22999999999999</v>
      </c>
      <c r="P207" s="7">
        <v>79.02</v>
      </c>
      <c r="Q207">
        <v>71.63</v>
      </c>
      <c r="R207" s="7">
        <v>59.19</v>
      </c>
      <c r="S207" s="7">
        <v>20.25</v>
      </c>
      <c r="T207" s="7">
        <v>111.46</v>
      </c>
      <c r="U207" s="7">
        <v>42.14</v>
      </c>
    </row>
    <row r="208" spans="1:21" ht="14.25" customHeight="1">
      <c r="A208" s="7">
        <v>207</v>
      </c>
      <c r="B208" s="7">
        <v>5</v>
      </c>
      <c r="C208" s="7">
        <v>0</v>
      </c>
      <c r="D208" s="7">
        <v>1</v>
      </c>
      <c r="E208" s="7">
        <v>0</v>
      </c>
      <c r="F208" s="129">
        <v>24</v>
      </c>
      <c r="G208" s="129">
        <v>6</v>
      </c>
      <c r="H208" s="7">
        <v>17.86</v>
      </c>
      <c r="I208">
        <v>58.35</v>
      </c>
      <c r="J208" s="7">
        <v>55.43</v>
      </c>
      <c r="K208" s="7">
        <v>50.03</v>
      </c>
      <c r="L208" s="7">
        <v>49.21</v>
      </c>
      <c r="M208" s="7">
        <v>32.950000000000003</v>
      </c>
      <c r="N208" s="7">
        <v>22.52</v>
      </c>
      <c r="O208" s="7">
        <v>150.72</v>
      </c>
      <c r="P208" s="7">
        <v>88.24</v>
      </c>
      <c r="Q208">
        <v>54.81</v>
      </c>
      <c r="R208" s="7">
        <v>66.400000000000006</v>
      </c>
      <c r="S208" s="7">
        <v>20.82</v>
      </c>
      <c r="T208" s="7">
        <v>121.75</v>
      </c>
      <c r="U208" s="7">
        <v>33.21</v>
      </c>
    </row>
    <row r="209" spans="1:21" ht="14.25" customHeight="1">
      <c r="A209" s="7">
        <v>208</v>
      </c>
      <c r="B209" s="7">
        <v>5</v>
      </c>
      <c r="C209" s="7">
        <v>0</v>
      </c>
      <c r="D209" s="7">
        <v>4</v>
      </c>
      <c r="E209" s="7">
        <v>1</v>
      </c>
      <c r="F209" s="129">
        <v>26</v>
      </c>
      <c r="G209" s="129">
        <v>1</v>
      </c>
      <c r="H209" s="7">
        <v>41.09</v>
      </c>
      <c r="I209">
        <v>88.58</v>
      </c>
      <c r="J209" s="7">
        <v>86.63</v>
      </c>
      <c r="K209" s="7">
        <v>98.81</v>
      </c>
      <c r="L209" s="7">
        <v>101.44</v>
      </c>
      <c r="M209" s="7">
        <v>39.700000000000003</v>
      </c>
      <c r="N209" s="7">
        <v>44.95</v>
      </c>
      <c r="O209" s="7">
        <v>123.91</v>
      </c>
      <c r="P209" s="7">
        <v>52.6</v>
      </c>
      <c r="Q209">
        <v>57.08</v>
      </c>
      <c r="R209" s="7">
        <v>46.86</v>
      </c>
      <c r="S209" s="7">
        <v>60.15</v>
      </c>
      <c r="T209" s="7">
        <v>63.94</v>
      </c>
      <c r="U209" s="7">
        <v>68.290000000000006</v>
      </c>
    </row>
    <row r="210" spans="1:21" ht="14.25" customHeight="1">
      <c r="A210" s="7">
        <v>209</v>
      </c>
      <c r="B210" s="7">
        <v>5</v>
      </c>
      <c r="C210" s="7">
        <v>0</v>
      </c>
      <c r="D210" s="7">
        <v>4</v>
      </c>
      <c r="E210" s="7">
        <v>1</v>
      </c>
      <c r="F210" s="129">
        <v>27</v>
      </c>
      <c r="G210" s="129">
        <v>2</v>
      </c>
      <c r="H210" s="7">
        <v>38.57</v>
      </c>
      <c r="I210">
        <v>105.53</v>
      </c>
      <c r="J210" s="7">
        <v>105.43</v>
      </c>
      <c r="K210" s="7">
        <v>80.22</v>
      </c>
      <c r="L210" s="7">
        <v>83.4</v>
      </c>
      <c r="M210" s="7">
        <v>28.98</v>
      </c>
      <c r="N210" s="7">
        <v>34.03</v>
      </c>
      <c r="O210" s="7">
        <v>102.05</v>
      </c>
      <c r="P210" s="7">
        <v>56.17</v>
      </c>
      <c r="Q210">
        <v>64.78</v>
      </c>
      <c r="R210" s="7">
        <v>26.49</v>
      </c>
      <c r="S210" s="7">
        <v>41</v>
      </c>
      <c r="T210" s="7">
        <v>54.38</v>
      </c>
      <c r="U210" s="7">
        <v>59.87</v>
      </c>
    </row>
    <row r="211" spans="1:21" ht="14.25" customHeight="1">
      <c r="A211" s="7">
        <v>210</v>
      </c>
      <c r="B211" s="7">
        <v>5</v>
      </c>
      <c r="C211" s="7">
        <v>0</v>
      </c>
      <c r="D211" s="7">
        <v>4</v>
      </c>
      <c r="E211" s="7">
        <v>1</v>
      </c>
      <c r="F211" s="129">
        <v>28</v>
      </c>
      <c r="G211" s="129">
        <v>3</v>
      </c>
      <c r="H211" s="7">
        <v>38.49</v>
      </c>
      <c r="I211">
        <v>103.31</v>
      </c>
      <c r="J211" s="7">
        <v>102.78</v>
      </c>
      <c r="K211" s="7">
        <v>88.51</v>
      </c>
      <c r="L211" s="7">
        <v>90.86</v>
      </c>
      <c r="M211" s="7">
        <v>32</v>
      </c>
      <c r="N211" s="7">
        <v>36.1</v>
      </c>
      <c r="O211" s="7">
        <v>112.73</v>
      </c>
      <c r="P211" s="7">
        <v>56.03</v>
      </c>
      <c r="Q211">
        <v>53.65</v>
      </c>
      <c r="R211" s="7">
        <v>34.18</v>
      </c>
      <c r="S211" s="7">
        <v>43.07</v>
      </c>
      <c r="T211" s="7">
        <v>57.97</v>
      </c>
      <c r="U211" s="7">
        <v>65.34</v>
      </c>
    </row>
    <row r="212" spans="1:21" ht="14.25" customHeight="1">
      <c r="A212" s="7">
        <v>211</v>
      </c>
      <c r="B212" s="7">
        <v>5</v>
      </c>
      <c r="C212" s="7">
        <v>0</v>
      </c>
      <c r="D212" s="7">
        <v>4</v>
      </c>
      <c r="E212" s="7">
        <v>1</v>
      </c>
      <c r="F212" s="129">
        <v>29</v>
      </c>
      <c r="G212" s="129">
        <v>4</v>
      </c>
      <c r="H212" s="7">
        <v>40.04</v>
      </c>
      <c r="I212">
        <v>99.32</v>
      </c>
      <c r="J212" s="7">
        <v>98.43</v>
      </c>
      <c r="K212" s="7">
        <v>92.02</v>
      </c>
      <c r="L212" s="7">
        <v>93.39</v>
      </c>
      <c r="M212" s="7">
        <v>34.28</v>
      </c>
      <c r="N212" s="7">
        <v>37.67</v>
      </c>
      <c r="O212" s="7">
        <v>122.03</v>
      </c>
      <c r="P212" s="7">
        <v>61.24</v>
      </c>
      <c r="Q212">
        <v>55.64</v>
      </c>
      <c r="R212" s="7">
        <v>37.9</v>
      </c>
      <c r="S212" s="7">
        <v>48.37</v>
      </c>
      <c r="T212" s="7">
        <v>62.13</v>
      </c>
      <c r="U212" s="7">
        <v>63.55</v>
      </c>
    </row>
    <row r="213" spans="1:21" ht="14.25" customHeight="1">
      <c r="A213" s="7">
        <v>212</v>
      </c>
      <c r="B213" s="7">
        <v>5</v>
      </c>
      <c r="C213" s="7">
        <v>0</v>
      </c>
      <c r="D213" s="7">
        <v>4</v>
      </c>
      <c r="E213" s="7">
        <v>1</v>
      </c>
      <c r="F213" s="129">
        <v>30</v>
      </c>
      <c r="G213" s="129">
        <v>5</v>
      </c>
      <c r="H213" s="7">
        <v>40.14</v>
      </c>
      <c r="I213">
        <v>105.83</v>
      </c>
      <c r="J213" s="7">
        <v>104.87</v>
      </c>
      <c r="K213" s="7">
        <v>80.900000000000006</v>
      </c>
      <c r="L213" s="7">
        <v>84.95</v>
      </c>
      <c r="M213" s="7">
        <v>28.49</v>
      </c>
      <c r="N213" s="7">
        <v>34.33</v>
      </c>
      <c r="O213" s="7">
        <v>115.78</v>
      </c>
      <c r="P213" s="7">
        <v>52.96</v>
      </c>
      <c r="Q213">
        <v>68.180000000000007</v>
      </c>
      <c r="R213" s="7">
        <v>25.91</v>
      </c>
      <c r="S213" s="7">
        <v>47.45</v>
      </c>
      <c r="T213" s="7">
        <v>52.31</v>
      </c>
      <c r="U213" s="7">
        <v>67.209999999999994</v>
      </c>
    </row>
    <row r="214" spans="1:21" ht="14.25" customHeight="1">
      <c r="A214" s="7">
        <v>213</v>
      </c>
      <c r="B214" s="7">
        <v>5</v>
      </c>
      <c r="C214" s="7">
        <v>0</v>
      </c>
      <c r="D214" s="7">
        <v>3</v>
      </c>
      <c r="E214" s="7">
        <v>1</v>
      </c>
      <c r="F214" s="129">
        <v>31</v>
      </c>
      <c r="G214" s="129">
        <v>1</v>
      </c>
      <c r="H214" s="7">
        <v>21.16</v>
      </c>
      <c r="I214">
        <v>83.88</v>
      </c>
      <c r="J214" s="7">
        <v>43.17</v>
      </c>
      <c r="K214" s="7">
        <v>30.64</v>
      </c>
      <c r="L214" s="7">
        <v>48.1</v>
      </c>
      <c r="M214" s="7">
        <v>19.13</v>
      </c>
      <c r="N214" s="7">
        <v>26.03</v>
      </c>
      <c r="O214" s="7">
        <v>136.5</v>
      </c>
      <c r="P214" s="7">
        <v>81.41</v>
      </c>
      <c r="Q214">
        <v>194.62</v>
      </c>
      <c r="R214" s="7">
        <v>70.11</v>
      </c>
      <c r="S214" s="7">
        <v>224.49</v>
      </c>
      <c r="T214" s="7">
        <v>137.25</v>
      </c>
      <c r="U214" s="7">
        <v>319.17</v>
      </c>
    </row>
    <row r="215" spans="1:21" ht="14.25" customHeight="1">
      <c r="A215" s="7">
        <v>214</v>
      </c>
      <c r="B215" s="7">
        <v>5</v>
      </c>
      <c r="C215" s="7">
        <v>0</v>
      </c>
      <c r="D215" s="7">
        <v>3</v>
      </c>
      <c r="E215" s="7">
        <v>1</v>
      </c>
      <c r="F215" s="129">
        <v>32</v>
      </c>
      <c r="G215" s="129">
        <v>2</v>
      </c>
      <c r="H215" s="7">
        <v>20.57</v>
      </c>
      <c r="I215">
        <v>92.79</v>
      </c>
      <c r="J215" s="7">
        <v>42.64</v>
      </c>
      <c r="K215" s="7">
        <v>42.45</v>
      </c>
      <c r="L215" s="7">
        <v>46.1</v>
      </c>
      <c r="M215" s="7">
        <v>21.87</v>
      </c>
      <c r="N215" s="7">
        <v>26.29</v>
      </c>
      <c r="O215" s="7">
        <v>144.58000000000001</v>
      </c>
      <c r="P215" s="7">
        <v>90.81</v>
      </c>
      <c r="Q215">
        <v>196.91</v>
      </c>
      <c r="R215" s="7">
        <v>104.13</v>
      </c>
      <c r="S215" s="7">
        <v>274.70999999999998</v>
      </c>
      <c r="T215" s="7">
        <v>192.89</v>
      </c>
      <c r="U215" s="7">
        <v>406.15</v>
      </c>
    </row>
    <row r="216" spans="1:21" ht="14.25" customHeight="1">
      <c r="A216" s="7">
        <v>215</v>
      </c>
      <c r="B216" s="7">
        <v>5</v>
      </c>
      <c r="C216" s="7">
        <v>0</v>
      </c>
      <c r="D216" s="7">
        <v>3</v>
      </c>
      <c r="E216" s="7">
        <v>1</v>
      </c>
      <c r="F216" s="129">
        <v>33</v>
      </c>
      <c r="G216" s="129">
        <v>3</v>
      </c>
      <c r="H216" s="7">
        <v>15.24</v>
      </c>
      <c r="I216">
        <v>87.62</v>
      </c>
      <c r="J216" s="7">
        <v>40.700000000000003</v>
      </c>
      <c r="K216" s="7">
        <v>18.989999999999998</v>
      </c>
      <c r="L216" s="7">
        <v>44.37</v>
      </c>
      <c r="M216" s="7">
        <v>21.91</v>
      </c>
      <c r="N216" s="7">
        <v>32.909999999999997</v>
      </c>
      <c r="O216" s="7">
        <v>133.59</v>
      </c>
      <c r="P216" s="7">
        <v>121.27</v>
      </c>
      <c r="Q216">
        <v>212.46</v>
      </c>
      <c r="R216" s="7">
        <v>90.92</v>
      </c>
      <c r="S216" s="7">
        <v>225.76</v>
      </c>
      <c r="T216" s="7">
        <v>177.32</v>
      </c>
      <c r="U216" s="7">
        <v>359.46</v>
      </c>
    </row>
    <row r="217" spans="1:21" ht="14.25" customHeight="1">
      <c r="A217" s="7">
        <v>216</v>
      </c>
      <c r="B217" s="7">
        <v>5</v>
      </c>
      <c r="C217" s="7">
        <v>0</v>
      </c>
      <c r="D217" s="7">
        <v>3</v>
      </c>
      <c r="E217" s="7">
        <v>1</v>
      </c>
      <c r="F217" s="129">
        <v>34</v>
      </c>
      <c r="G217" s="129">
        <v>4</v>
      </c>
      <c r="H217" s="7">
        <v>15.48</v>
      </c>
      <c r="I217">
        <v>90.76</v>
      </c>
      <c r="J217" s="7">
        <v>40.049999999999997</v>
      </c>
      <c r="K217" s="7">
        <v>27.26</v>
      </c>
      <c r="L217" s="7">
        <v>35.44</v>
      </c>
      <c r="M217" s="7">
        <v>19.68</v>
      </c>
      <c r="N217" s="7">
        <v>48.43</v>
      </c>
      <c r="O217" s="7">
        <v>152.24</v>
      </c>
      <c r="P217" s="7">
        <v>102.21</v>
      </c>
      <c r="Q217">
        <v>216.54</v>
      </c>
      <c r="R217" s="7">
        <v>82.62</v>
      </c>
      <c r="S217" s="7">
        <v>251.76</v>
      </c>
      <c r="T217" s="7">
        <v>167.87</v>
      </c>
      <c r="U217" s="7">
        <v>367.18</v>
      </c>
    </row>
    <row r="218" spans="1:21" ht="14.25" customHeight="1">
      <c r="A218" s="7">
        <v>217</v>
      </c>
      <c r="B218" s="7">
        <v>5</v>
      </c>
      <c r="C218" s="7">
        <v>0</v>
      </c>
      <c r="D218" s="7">
        <v>3</v>
      </c>
      <c r="E218" s="7">
        <v>1</v>
      </c>
      <c r="F218" s="129">
        <v>35</v>
      </c>
      <c r="G218" s="129">
        <v>5</v>
      </c>
      <c r="H218" s="7">
        <v>15.41</v>
      </c>
      <c r="I218">
        <v>87.83</v>
      </c>
      <c r="J218" s="7">
        <v>40.909999999999997</v>
      </c>
      <c r="K218" s="7">
        <v>20.65</v>
      </c>
      <c r="L218" s="7">
        <v>30.6</v>
      </c>
      <c r="M218" s="7">
        <v>14.66</v>
      </c>
      <c r="N218" s="7">
        <v>42.82</v>
      </c>
      <c r="O218" s="7">
        <v>253.23</v>
      </c>
      <c r="P218" s="7">
        <v>73.739999999999995</v>
      </c>
      <c r="Q218">
        <v>214.77</v>
      </c>
      <c r="R218" s="7">
        <v>92.71</v>
      </c>
      <c r="S218" s="7">
        <v>246.79</v>
      </c>
      <c r="T218" s="7">
        <v>171.9</v>
      </c>
      <c r="U218" s="7">
        <v>357.86</v>
      </c>
    </row>
    <row r="219" spans="1:21" ht="14.25" customHeight="1">
      <c r="A219" s="7">
        <v>218</v>
      </c>
      <c r="B219" s="7">
        <v>5</v>
      </c>
      <c r="C219" s="7">
        <v>0</v>
      </c>
      <c r="D219" s="7">
        <v>3</v>
      </c>
      <c r="E219" s="7">
        <v>1</v>
      </c>
      <c r="F219" s="129">
        <v>36</v>
      </c>
      <c r="G219" s="129">
        <v>6</v>
      </c>
      <c r="H219" s="7">
        <v>15.37</v>
      </c>
      <c r="I219">
        <v>89.14</v>
      </c>
      <c r="J219" s="7">
        <v>37.700000000000003</v>
      </c>
      <c r="K219" s="7">
        <v>20.72</v>
      </c>
      <c r="L219" s="7">
        <v>34.450000000000003</v>
      </c>
      <c r="M219" s="7">
        <v>21.54</v>
      </c>
      <c r="N219" s="7">
        <v>24.81</v>
      </c>
      <c r="O219" s="7">
        <v>198.94</v>
      </c>
      <c r="P219" s="7">
        <v>108.42</v>
      </c>
      <c r="Q219">
        <v>210.79</v>
      </c>
      <c r="R219" s="7">
        <v>60.65</v>
      </c>
      <c r="S219" s="7">
        <v>238.45</v>
      </c>
      <c r="T219" s="7">
        <v>137.5</v>
      </c>
      <c r="U219" s="7">
        <v>315.89999999999998</v>
      </c>
    </row>
    <row r="220" spans="1:21" ht="14.25" customHeight="1">
      <c r="A220" s="7">
        <v>219</v>
      </c>
      <c r="B220" s="7">
        <v>5</v>
      </c>
      <c r="C220" s="7">
        <v>0</v>
      </c>
      <c r="D220" s="7">
        <v>2</v>
      </c>
      <c r="E220" s="7">
        <v>1</v>
      </c>
      <c r="F220" s="129">
        <v>37</v>
      </c>
      <c r="G220" s="129">
        <v>1</v>
      </c>
      <c r="H220" s="7">
        <v>26.55</v>
      </c>
      <c r="I220">
        <v>38.47</v>
      </c>
      <c r="J220" s="7">
        <v>17.72</v>
      </c>
      <c r="K220" s="7">
        <v>26.81</v>
      </c>
      <c r="L220" s="7">
        <v>8.26</v>
      </c>
      <c r="M220" s="7">
        <v>11.53</v>
      </c>
      <c r="N220" s="7">
        <v>24.23</v>
      </c>
      <c r="O220" s="7">
        <v>130.13</v>
      </c>
      <c r="P220" s="7">
        <v>41.43</v>
      </c>
      <c r="Q220">
        <v>130.46</v>
      </c>
      <c r="R220" s="7">
        <v>80.97</v>
      </c>
      <c r="S220" s="7">
        <v>55.95</v>
      </c>
      <c r="T220" s="7">
        <v>125.38</v>
      </c>
      <c r="U220" s="7">
        <v>91.3</v>
      </c>
    </row>
    <row r="221" spans="1:21" ht="14.25" customHeight="1">
      <c r="A221" s="7">
        <v>220</v>
      </c>
      <c r="B221" s="7">
        <v>5</v>
      </c>
      <c r="C221" s="7">
        <v>0</v>
      </c>
      <c r="D221" s="7">
        <v>2</v>
      </c>
      <c r="E221" s="7">
        <v>1</v>
      </c>
      <c r="F221" s="129">
        <v>38</v>
      </c>
      <c r="G221" s="129">
        <v>2</v>
      </c>
      <c r="H221" s="7">
        <v>28.84</v>
      </c>
      <c r="I221">
        <v>42.77</v>
      </c>
      <c r="J221" s="7">
        <v>17.100000000000001</v>
      </c>
      <c r="K221" s="7">
        <v>32.51</v>
      </c>
      <c r="L221" s="7">
        <v>14.76</v>
      </c>
      <c r="M221" s="7">
        <v>17.510000000000002</v>
      </c>
      <c r="N221" s="7">
        <v>14.08</v>
      </c>
      <c r="O221" s="7">
        <v>115.38</v>
      </c>
      <c r="P221" s="7">
        <v>47.04</v>
      </c>
      <c r="Q221">
        <v>116.13</v>
      </c>
      <c r="R221" s="7">
        <v>73.61</v>
      </c>
      <c r="S221" s="7">
        <v>62.64</v>
      </c>
      <c r="T221" s="7">
        <v>141.72</v>
      </c>
      <c r="U221" s="7">
        <v>64.97</v>
      </c>
    </row>
    <row r="222" spans="1:21" ht="14.25" customHeight="1">
      <c r="A222" s="7">
        <v>221</v>
      </c>
      <c r="B222" s="7">
        <v>5</v>
      </c>
      <c r="C222" s="7">
        <v>0</v>
      </c>
      <c r="D222" s="7">
        <v>2</v>
      </c>
      <c r="E222" s="7">
        <v>1</v>
      </c>
      <c r="F222" s="129">
        <v>39</v>
      </c>
      <c r="G222" s="129">
        <v>3</v>
      </c>
      <c r="H222" s="7">
        <v>25.61</v>
      </c>
      <c r="I222">
        <v>42.16</v>
      </c>
      <c r="J222" s="7">
        <v>22.23</v>
      </c>
      <c r="K222" s="7">
        <v>28.36</v>
      </c>
      <c r="L222" s="7">
        <v>9.6199999999999992</v>
      </c>
      <c r="M222" s="7">
        <v>16.559999999999999</v>
      </c>
      <c r="N222" s="7">
        <v>15.88</v>
      </c>
      <c r="O222" s="7">
        <v>119.22</v>
      </c>
      <c r="P222" s="7">
        <v>33.17</v>
      </c>
      <c r="Q222">
        <v>101.02</v>
      </c>
      <c r="R222" s="7">
        <v>64.89</v>
      </c>
      <c r="S222" s="7">
        <v>40.24</v>
      </c>
      <c r="T222" s="7">
        <v>136.96</v>
      </c>
      <c r="U222" s="7">
        <v>84.08</v>
      </c>
    </row>
    <row r="223" spans="1:21" ht="14.25" customHeight="1">
      <c r="A223" s="7">
        <v>222</v>
      </c>
      <c r="B223" s="7">
        <v>5</v>
      </c>
      <c r="C223" s="7">
        <v>0</v>
      </c>
      <c r="D223" s="7">
        <v>2</v>
      </c>
      <c r="E223" s="7">
        <v>1</v>
      </c>
      <c r="F223" s="129">
        <v>40</v>
      </c>
      <c r="G223" s="129">
        <v>4</v>
      </c>
      <c r="H223" s="7">
        <v>24.74</v>
      </c>
      <c r="I223">
        <v>44.79</v>
      </c>
      <c r="J223" s="7">
        <v>20.71</v>
      </c>
      <c r="K223" s="7">
        <v>35.07</v>
      </c>
      <c r="L223" s="7">
        <v>9.75</v>
      </c>
      <c r="M223" s="7">
        <v>23.21</v>
      </c>
      <c r="N223" s="7">
        <v>24.44</v>
      </c>
      <c r="O223" s="7">
        <v>114.34</v>
      </c>
      <c r="P223" s="7">
        <v>28.61</v>
      </c>
      <c r="Q223">
        <v>100.58</v>
      </c>
      <c r="R223" s="7">
        <v>28.36</v>
      </c>
      <c r="S223" s="7">
        <v>49.69</v>
      </c>
      <c r="T223" s="7">
        <v>57.07</v>
      </c>
      <c r="U223" s="7">
        <v>45.9</v>
      </c>
    </row>
    <row r="224" spans="1:21" ht="14.25" customHeight="1">
      <c r="A224" s="7">
        <v>223</v>
      </c>
      <c r="B224" s="7">
        <v>5</v>
      </c>
      <c r="C224" s="7">
        <v>0</v>
      </c>
      <c r="D224" s="7">
        <v>2</v>
      </c>
      <c r="E224" s="7">
        <v>1</v>
      </c>
      <c r="F224" s="129">
        <v>41</v>
      </c>
      <c r="G224" s="129">
        <v>5</v>
      </c>
      <c r="H224" s="7">
        <v>23.85</v>
      </c>
      <c r="I224">
        <v>40.15</v>
      </c>
      <c r="J224" s="7">
        <v>20.46</v>
      </c>
      <c r="K224" s="7">
        <v>27.01</v>
      </c>
      <c r="L224" s="7">
        <v>9.49</v>
      </c>
      <c r="M224" s="7">
        <v>25.32</v>
      </c>
      <c r="N224" s="7">
        <v>21.43</v>
      </c>
      <c r="O224" s="7">
        <v>135.06</v>
      </c>
      <c r="P224" s="7">
        <v>30.12</v>
      </c>
      <c r="Q224">
        <v>116.23</v>
      </c>
      <c r="R224" s="7">
        <v>63.25</v>
      </c>
      <c r="S224" s="7">
        <v>53.58</v>
      </c>
      <c r="T224" s="7">
        <v>107.14</v>
      </c>
      <c r="U224" s="7">
        <v>48.58</v>
      </c>
    </row>
    <row r="225" spans="1:21" ht="14.25" customHeight="1">
      <c r="A225" s="7">
        <v>224</v>
      </c>
      <c r="B225" s="7">
        <v>5</v>
      </c>
      <c r="C225" s="7">
        <v>0</v>
      </c>
      <c r="D225" s="7">
        <v>2</v>
      </c>
      <c r="E225" s="7">
        <v>1</v>
      </c>
      <c r="F225" s="129">
        <v>42</v>
      </c>
      <c r="G225" s="129">
        <v>6</v>
      </c>
      <c r="H225" s="7">
        <v>27.39</v>
      </c>
      <c r="I225">
        <v>50.91</v>
      </c>
      <c r="J225" s="7">
        <v>23.03</v>
      </c>
      <c r="K225" s="7">
        <v>36.049999999999997</v>
      </c>
      <c r="L225" s="7">
        <v>9.66</v>
      </c>
      <c r="M225" s="7">
        <v>17.34</v>
      </c>
      <c r="N225" s="7">
        <v>27.03</v>
      </c>
      <c r="O225" s="7">
        <v>120.24</v>
      </c>
      <c r="P225" s="7">
        <v>42.09</v>
      </c>
      <c r="Q225">
        <v>99.54</v>
      </c>
      <c r="R225" s="7">
        <v>69.83</v>
      </c>
      <c r="S225" s="7">
        <v>47.74</v>
      </c>
      <c r="T225" s="7">
        <v>129</v>
      </c>
      <c r="U225" s="7">
        <v>91.8</v>
      </c>
    </row>
    <row r="226" spans="1:21" ht="14.25" customHeight="1">
      <c r="A226" s="7">
        <v>225</v>
      </c>
      <c r="B226" s="7">
        <v>5</v>
      </c>
      <c r="C226" s="7">
        <v>0</v>
      </c>
      <c r="D226" s="7">
        <v>1</v>
      </c>
      <c r="E226" s="7">
        <v>1</v>
      </c>
      <c r="F226" s="129">
        <v>43</v>
      </c>
      <c r="G226" s="129">
        <v>1</v>
      </c>
      <c r="H226" s="7">
        <v>33.700000000000003</v>
      </c>
      <c r="I226">
        <v>26.01</v>
      </c>
      <c r="J226" s="7">
        <v>23.87</v>
      </c>
      <c r="K226" s="7">
        <v>21.54</v>
      </c>
      <c r="L226" s="7">
        <v>14.97</v>
      </c>
      <c r="M226" s="7">
        <v>24.1</v>
      </c>
      <c r="N226" s="7">
        <v>20.14</v>
      </c>
      <c r="O226" s="7">
        <v>90.87</v>
      </c>
      <c r="P226" s="7">
        <v>44.22</v>
      </c>
      <c r="Q226">
        <v>39.450000000000003</v>
      </c>
      <c r="R226" s="7">
        <v>69.77</v>
      </c>
      <c r="S226" s="7">
        <v>41.04</v>
      </c>
      <c r="T226" s="7">
        <v>140.30000000000001</v>
      </c>
      <c r="U226" s="7">
        <v>100.42</v>
      </c>
    </row>
    <row r="227" spans="1:21" ht="14.25" customHeight="1">
      <c r="A227" s="7">
        <v>226</v>
      </c>
      <c r="B227" s="7">
        <v>5</v>
      </c>
      <c r="C227" s="7">
        <v>0</v>
      </c>
      <c r="D227" s="7">
        <v>1</v>
      </c>
      <c r="E227" s="7">
        <v>1</v>
      </c>
      <c r="F227" s="129">
        <v>44</v>
      </c>
      <c r="G227" s="129">
        <v>2</v>
      </c>
      <c r="H227" s="7">
        <v>33.520000000000003</v>
      </c>
      <c r="I227">
        <v>28.8</v>
      </c>
      <c r="J227" s="7">
        <v>28.33</v>
      </c>
      <c r="K227" s="7">
        <v>16.010000000000002</v>
      </c>
      <c r="L227" s="7">
        <v>13.21</v>
      </c>
      <c r="M227" s="7">
        <v>19.309999999999999</v>
      </c>
      <c r="N227" s="7">
        <v>19.18</v>
      </c>
      <c r="O227" s="7">
        <v>98.81</v>
      </c>
      <c r="P227" s="7">
        <v>47.85</v>
      </c>
      <c r="Q227">
        <v>43.74</v>
      </c>
      <c r="R227" s="7">
        <v>52.22</v>
      </c>
      <c r="S227" s="7">
        <v>59.5</v>
      </c>
      <c r="T227" s="7">
        <v>84.71</v>
      </c>
      <c r="U227" s="7">
        <v>75.34</v>
      </c>
    </row>
    <row r="228" spans="1:21" ht="14.25" customHeight="1">
      <c r="A228" s="7">
        <v>227</v>
      </c>
      <c r="B228" s="7">
        <v>5</v>
      </c>
      <c r="C228" s="7">
        <v>0</v>
      </c>
      <c r="D228" s="7">
        <v>1</v>
      </c>
      <c r="E228" s="7">
        <v>1</v>
      </c>
      <c r="F228" s="129">
        <v>45</v>
      </c>
      <c r="G228" s="129">
        <v>3</v>
      </c>
      <c r="H228" s="7">
        <v>32.36</v>
      </c>
      <c r="I228">
        <v>26.21</v>
      </c>
      <c r="J228" s="7">
        <v>18.75</v>
      </c>
      <c r="K228" s="7">
        <v>18.12</v>
      </c>
      <c r="L228" s="7">
        <v>12.31</v>
      </c>
      <c r="M228" s="7">
        <v>19.73</v>
      </c>
      <c r="N228" s="7">
        <v>23.66</v>
      </c>
      <c r="O228" s="7">
        <v>107.32</v>
      </c>
      <c r="P228" s="7">
        <v>46.03</v>
      </c>
      <c r="Q228">
        <v>40.64</v>
      </c>
      <c r="R228" s="7">
        <v>55.1</v>
      </c>
      <c r="S228" s="7">
        <v>47.96</v>
      </c>
      <c r="T228" s="7">
        <v>38.869999999999997</v>
      </c>
      <c r="U228" s="7">
        <v>76.319999999999993</v>
      </c>
    </row>
    <row r="229" spans="1:21" ht="14.25" customHeight="1">
      <c r="A229" s="7">
        <v>228</v>
      </c>
      <c r="B229" s="7">
        <v>5</v>
      </c>
      <c r="C229" s="7">
        <v>0</v>
      </c>
      <c r="D229" s="7">
        <v>1</v>
      </c>
      <c r="E229" s="7">
        <v>1</v>
      </c>
      <c r="F229" s="129">
        <v>46</v>
      </c>
      <c r="G229" s="129">
        <v>4</v>
      </c>
      <c r="H229" s="7">
        <v>32.31</v>
      </c>
      <c r="I229">
        <v>27.2</v>
      </c>
      <c r="J229" s="7">
        <v>22.38</v>
      </c>
      <c r="K229" s="7">
        <v>20.16</v>
      </c>
      <c r="L229" s="7">
        <v>14.75</v>
      </c>
      <c r="M229" s="7">
        <v>22.16</v>
      </c>
      <c r="N229" s="7">
        <v>20.2</v>
      </c>
      <c r="O229" s="7">
        <v>92.84</v>
      </c>
      <c r="P229" s="7">
        <v>41.79</v>
      </c>
      <c r="Q229">
        <v>44.25</v>
      </c>
      <c r="R229" s="7">
        <v>36.159999999999997</v>
      </c>
      <c r="S229" s="7">
        <v>37.26</v>
      </c>
      <c r="T229" s="7">
        <v>86.94</v>
      </c>
      <c r="U229" s="7">
        <v>71.87</v>
      </c>
    </row>
    <row r="230" spans="1:21" ht="14.25" customHeight="1">
      <c r="A230" s="7">
        <v>229</v>
      </c>
      <c r="B230" s="7">
        <v>5</v>
      </c>
      <c r="C230" s="7">
        <v>0</v>
      </c>
      <c r="D230" s="7">
        <v>1</v>
      </c>
      <c r="E230" s="7">
        <v>1</v>
      </c>
      <c r="F230" s="129">
        <v>47</v>
      </c>
      <c r="G230" s="129">
        <v>5</v>
      </c>
      <c r="H230" s="7">
        <v>29.84</v>
      </c>
      <c r="I230">
        <v>34.35</v>
      </c>
      <c r="J230" s="7">
        <v>22.87</v>
      </c>
      <c r="K230" s="7">
        <v>16.79</v>
      </c>
      <c r="L230" s="7">
        <v>9.66</v>
      </c>
      <c r="M230" s="7">
        <v>17.63</v>
      </c>
      <c r="N230" s="7">
        <v>19.399999999999999</v>
      </c>
      <c r="O230" s="7">
        <v>110.3</v>
      </c>
      <c r="P230" s="7">
        <v>44.69</v>
      </c>
      <c r="Q230">
        <v>52.29</v>
      </c>
      <c r="R230" s="7">
        <v>38.86</v>
      </c>
      <c r="S230" s="7">
        <v>47.01</v>
      </c>
      <c r="T230" s="7">
        <v>48.99</v>
      </c>
      <c r="U230" s="7">
        <v>60.39</v>
      </c>
    </row>
    <row r="231" spans="1:21" ht="14.25" customHeight="1">
      <c r="A231" s="7">
        <v>230</v>
      </c>
      <c r="B231" s="7">
        <v>5</v>
      </c>
      <c r="C231" s="7">
        <v>0</v>
      </c>
      <c r="D231" s="7">
        <v>1</v>
      </c>
      <c r="E231" s="7">
        <v>1</v>
      </c>
      <c r="F231" s="129">
        <v>48</v>
      </c>
      <c r="G231" s="129">
        <v>6</v>
      </c>
      <c r="H231" s="7">
        <v>35.14</v>
      </c>
      <c r="I231">
        <v>29.76</v>
      </c>
      <c r="J231" s="7">
        <v>27.53</v>
      </c>
      <c r="K231" s="7">
        <v>13.55</v>
      </c>
      <c r="L231" s="7">
        <v>17.47</v>
      </c>
      <c r="M231" s="7">
        <v>19.5</v>
      </c>
      <c r="N231" s="7">
        <v>11.94</v>
      </c>
      <c r="O231" s="7">
        <v>96.87</v>
      </c>
      <c r="P231" s="7">
        <v>39.51</v>
      </c>
      <c r="Q231">
        <v>42.17</v>
      </c>
      <c r="R231" s="7">
        <v>32.700000000000003</v>
      </c>
      <c r="S231" s="7">
        <v>28.65</v>
      </c>
      <c r="T231" s="7">
        <v>72.150000000000006</v>
      </c>
      <c r="U231" s="7">
        <v>58.9</v>
      </c>
    </row>
    <row r="232" spans="1:21" ht="14.25" customHeight="1">
      <c r="A232" s="7">
        <v>231</v>
      </c>
      <c r="B232" s="7">
        <v>6</v>
      </c>
      <c r="C232" s="7">
        <v>1</v>
      </c>
      <c r="D232" s="7">
        <v>4</v>
      </c>
      <c r="E232" s="7">
        <v>0</v>
      </c>
      <c r="F232" s="129">
        <v>2</v>
      </c>
      <c r="G232" s="129">
        <v>1</v>
      </c>
      <c r="H232" s="7">
        <v>36.130000000000003</v>
      </c>
      <c r="I232">
        <v>92.8</v>
      </c>
      <c r="J232" s="7">
        <v>90.3</v>
      </c>
      <c r="K232" s="7">
        <v>97.36</v>
      </c>
      <c r="L232" s="7">
        <v>96.41</v>
      </c>
      <c r="M232" s="7">
        <v>31.09</v>
      </c>
      <c r="N232" s="7">
        <v>31.73</v>
      </c>
      <c r="O232" s="7">
        <v>163</v>
      </c>
      <c r="P232" s="7">
        <v>109.09</v>
      </c>
      <c r="Q232">
        <v>101.6</v>
      </c>
      <c r="R232" s="7">
        <v>39.94</v>
      </c>
      <c r="S232" s="7">
        <v>36.5</v>
      </c>
      <c r="T232" s="7">
        <v>60.7</v>
      </c>
      <c r="U232" s="7">
        <v>61.91</v>
      </c>
    </row>
    <row r="233" spans="1:21" ht="14.25" customHeight="1">
      <c r="A233" s="7">
        <v>232</v>
      </c>
      <c r="B233" s="7">
        <v>6</v>
      </c>
      <c r="C233" s="7">
        <v>1</v>
      </c>
      <c r="D233" s="7">
        <v>4</v>
      </c>
      <c r="E233" s="7">
        <v>0</v>
      </c>
      <c r="F233" s="129">
        <v>3</v>
      </c>
      <c r="G233" s="129">
        <v>2</v>
      </c>
      <c r="H233" s="7">
        <v>37.659999999999997</v>
      </c>
      <c r="I233">
        <v>88.18</v>
      </c>
      <c r="J233" s="7">
        <v>86.84</v>
      </c>
      <c r="K233" s="7">
        <v>103.64</v>
      </c>
      <c r="L233" s="7">
        <v>103.23</v>
      </c>
      <c r="M233" s="7">
        <v>34</v>
      </c>
      <c r="N233" s="7">
        <v>34.39</v>
      </c>
      <c r="O233" s="7">
        <v>164.42</v>
      </c>
      <c r="P233" s="7">
        <v>109.26</v>
      </c>
      <c r="Q233">
        <v>88.74</v>
      </c>
      <c r="R233" s="7">
        <v>58.4</v>
      </c>
      <c r="S233" s="7">
        <v>36.380000000000003</v>
      </c>
      <c r="T233" s="7">
        <v>63.08</v>
      </c>
      <c r="U233" s="7">
        <v>57.82</v>
      </c>
    </row>
    <row r="234" spans="1:21" ht="14.25" customHeight="1">
      <c r="A234" s="7">
        <v>233</v>
      </c>
      <c r="B234" s="7">
        <v>6</v>
      </c>
      <c r="C234" s="7">
        <v>1</v>
      </c>
      <c r="D234" s="7">
        <v>4</v>
      </c>
      <c r="E234" s="7">
        <v>0</v>
      </c>
      <c r="F234" s="129">
        <v>4</v>
      </c>
      <c r="G234" s="129">
        <v>3</v>
      </c>
      <c r="H234" s="7">
        <v>37.9</v>
      </c>
      <c r="I234">
        <v>87.98</v>
      </c>
      <c r="J234" s="7">
        <v>85.51</v>
      </c>
      <c r="K234" s="7">
        <v>106.01</v>
      </c>
      <c r="L234" s="7">
        <v>104.37</v>
      </c>
      <c r="M234" s="7">
        <v>34.729999999999997</v>
      </c>
      <c r="N234" s="7">
        <v>34.64</v>
      </c>
      <c r="O234" s="7">
        <v>163.16999999999999</v>
      </c>
      <c r="P234" s="7">
        <v>103.97</v>
      </c>
      <c r="Q234">
        <v>92.84</v>
      </c>
      <c r="R234" s="7">
        <v>65.16</v>
      </c>
      <c r="S234" s="7">
        <v>38.42</v>
      </c>
      <c r="T234" s="7">
        <v>59.25</v>
      </c>
      <c r="U234" s="7">
        <v>56.52</v>
      </c>
    </row>
    <row r="235" spans="1:21" ht="14.25" customHeight="1">
      <c r="A235" s="7">
        <v>234</v>
      </c>
      <c r="B235" s="7">
        <v>6</v>
      </c>
      <c r="C235" s="7">
        <v>1</v>
      </c>
      <c r="D235" s="7">
        <v>4</v>
      </c>
      <c r="E235" s="7">
        <v>0</v>
      </c>
      <c r="F235" s="129">
        <v>5</v>
      </c>
      <c r="G235" s="129">
        <v>4</v>
      </c>
      <c r="H235" s="7">
        <v>39.130000000000003</v>
      </c>
      <c r="I235">
        <v>84.32</v>
      </c>
      <c r="J235" s="7">
        <v>82.07</v>
      </c>
      <c r="K235" s="7">
        <v>108.06</v>
      </c>
      <c r="L235" s="7">
        <v>108.04</v>
      </c>
      <c r="M235" s="7">
        <v>36.590000000000003</v>
      </c>
      <c r="N235" s="7">
        <v>35.380000000000003</v>
      </c>
      <c r="O235" s="7">
        <v>151.43</v>
      </c>
      <c r="P235" s="7">
        <v>87.58</v>
      </c>
      <c r="Q235">
        <v>91.41</v>
      </c>
      <c r="R235" s="7">
        <v>65.599999999999994</v>
      </c>
      <c r="S235" s="7">
        <v>46.3</v>
      </c>
      <c r="T235" s="7">
        <v>50.53</v>
      </c>
      <c r="U235" s="7">
        <v>59.65</v>
      </c>
    </row>
    <row r="236" spans="1:21" ht="14.25" customHeight="1">
      <c r="A236" s="7">
        <v>235</v>
      </c>
      <c r="B236" s="7">
        <v>6</v>
      </c>
      <c r="C236" s="7">
        <v>1</v>
      </c>
      <c r="D236" s="7">
        <v>4</v>
      </c>
      <c r="E236" s="7">
        <v>0</v>
      </c>
      <c r="F236" s="129">
        <v>6</v>
      </c>
      <c r="G236" s="129">
        <v>5</v>
      </c>
      <c r="H236" s="7">
        <v>37.979999999999997</v>
      </c>
      <c r="I236">
        <v>88.03</v>
      </c>
      <c r="J236" s="7">
        <v>86.18</v>
      </c>
      <c r="K236" s="7">
        <v>110.09</v>
      </c>
      <c r="L236" s="7">
        <v>110.71</v>
      </c>
      <c r="M236" s="7">
        <v>37.36</v>
      </c>
      <c r="N236" s="7">
        <v>35.6</v>
      </c>
      <c r="O236" s="7">
        <v>159.09</v>
      </c>
      <c r="P236" s="7">
        <v>99.38</v>
      </c>
      <c r="Q236">
        <v>93.36</v>
      </c>
      <c r="R236" s="7">
        <v>62.72</v>
      </c>
      <c r="S236" s="7">
        <v>42.88</v>
      </c>
      <c r="T236" s="7">
        <v>61.95</v>
      </c>
      <c r="U236" s="7">
        <v>61.51</v>
      </c>
    </row>
    <row r="237" spans="1:21" ht="14.25" customHeight="1">
      <c r="A237" s="7">
        <v>236</v>
      </c>
      <c r="B237" s="7">
        <v>6</v>
      </c>
      <c r="C237" s="7">
        <v>1</v>
      </c>
      <c r="D237" s="7">
        <v>1</v>
      </c>
      <c r="E237" s="7">
        <v>0</v>
      </c>
      <c r="F237" s="129">
        <v>7</v>
      </c>
      <c r="G237" s="129">
        <v>1</v>
      </c>
      <c r="H237" s="7">
        <v>27.78</v>
      </c>
      <c r="I237">
        <v>47.38</v>
      </c>
      <c r="J237" s="7">
        <v>43.73</v>
      </c>
      <c r="K237" s="7">
        <v>46.4</v>
      </c>
      <c r="L237" s="7">
        <v>40.26</v>
      </c>
      <c r="M237" s="7">
        <v>13.57</v>
      </c>
      <c r="N237" s="7">
        <v>10.53</v>
      </c>
      <c r="O237" s="7">
        <v>156.31</v>
      </c>
      <c r="P237" s="7">
        <v>73.64</v>
      </c>
      <c r="Q237">
        <v>128.65</v>
      </c>
      <c r="R237" s="7">
        <v>20.67</v>
      </c>
      <c r="S237" s="7">
        <v>58.86</v>
      </c>
      <c r="T237" s="7">
        <v>20.49</v>
      </c>
      <c r="U237" s="7">
        <v>51.14</v>
      </c>
    </row>
    <row r="238" spans="1:21" ht="14.25" customHeight="1">
      <c r="A238" s="7">
        <v>237</v>
      </c>
      <c r="B238" s="7">
        <v>6</v>
      </c>
      <c r="C238" s="7">
        <v>1</v>
      </c>
      <c r="D238" s="7">
        <v>1</v>
      </c>
      <c r="E238" s="7">
        <v>0</v>
      </c>
      <c r="F238" s="129">
        <v>8</v>
      </c>
      <c r="G238" s="129">
        <v>2</v>
      </c>
      <c r="H238" s="7">
        <v>26.88</v>
      </c>
      <c r="I238">
        <v>48.39</v>
      </c>
      <c r="J238" s="7">
        <v>45.93</v>
      </c>
      <c r="K238" s="7">
        <v>46.88</v>
      </c>
      <c r="L238" s="7">
        <v>43.1</v>
      </c>
      <c r="M238" s="7">
        <v>14.4</v>
      </c>
      <c r="N238" s="7">
        <v>12.17</v>
      </c>
      <c r="O238" s="7">
        <v>156.61000000000001</v>
      </c>
      <c r="P238" s="7">
        <v>70.44</v>
      </c>
      <c r="Q238">
        <v>124.92</v>
      </c>
      <c r="R238" s="7">
        <v>21.71</v>
      </c>
      <c r="S238" s="7">
        <v>41.6</v>
      </c>
      <c r="T238" s="7">
        <v>17.93</v>
      </c>
      <c r="U238" s="7">
        <v>43.91</v>
      </c>
    </row>
    <row r="239" spans="1:21" ht="14.25" customHeight="1">
      <c r="A239" s="7">
        <v>238</v>
      </c>
      <c r="B239" s="7">
        <v>6</v>
      </c>
      <c r="C239" s="7">
        <v>1</v>
      </c>
      <c r="D239" s="7">
        <v>1</v>
      </c>
      <c r="E239" s="7">
        <v>0</v>
      </c>
      <c r="F239" s="129">
        <v>9</v>
      </c>
      <c r="G239" s="129">
        <v>3</v>
      </c>
      <c r="H239" s="7">
        <v>28.47</v>
      </c>
      <c r="I239">
        <v>44.1</v>
      </c>
      <c r="J239" s="7">
        <v>40.86</v>
      </c>
      <c r="K239" s="7">
        <v>44.12</v>
      </c>
      <c r="L239" s="7">
        <v>38.25</v>
      </c>
      <c r="M239" s="7">
        <v>14.04</v>
      </c>
      <c r="N239" s="7">
        <v>12.67</v>
      </c>
      <c r="O239" s="7">
        <v>162.91999999999999</v>
      </c>
      <c r="P239" s="7">
        <v>85.84</v>
      </c>
      <c r="Q239">
        <v>128.22999999999999</v>
      </c>
      <c r="R239" s="7">
        <v>19.28</v>
      </c>
      <c r="S239" s="7">
        <v>42.87</v>
      </c>
      <c r="T239" s="7">
        <v>23.15</v>
      </c>
      <c r="U239" s="7">
        <v>38.1</v>
      </c>
    </row>
    <row r="240" spans="1:21" ht="14.25" customHeight="1">
      <c r="A240" s="7">
        <v>239</v>
      </c>
      <c r="B240" s="7">
        <v>6</v>
      </c>
      <c r="C240" s="7">
        <v>1</v>
      </c>
      <c r="D240" s="7">
        <v>1</v>
      </c>
      <c r="E240" s="7">
        <v>0</v>
      </c>
      <c r="F240" s="129">
        <v>10</v>
      </c>
      <c r="G240" s="129">
        <v>4</v>
      </c>
      <c r="H240" s="7">
        <v>29.62</v>
      </c>
      <c r="I240">
        <v>45.41</v>
      </c>
      <c r="J240" s="7">
        <v>43.48</v>
      </c>
      <c r="K240" s="7">
        <v>47.43</v>
      </c>
      <c r="L240" s="7">
        <v>43.62</v>
      </c>
      <c r="M240" s="7">
        <v>14.75</v>
      </c>
      <c r="N240" s="7">
        <v>12.53</v>
      </c>
      <c r="O240" s="7">
        <v>162.31</v>
      </c>
      <c r="P240" s="7">
        <v>86.3</v>
      </c>
      <c r="Q240">
        <v>113.11</v>
      </c>
      <c r="R240" s="7">
        <v>24.81</v>
      </c>
      <c r="S240" s="7">
        <v>26.99</v>
      </c>
      <c r="T240" s="7">
        <v>20.02</v>
      </c>
      <c r="U240" s="7">
        <v>34.5</v>
      </c>
    </row>
    <row r="241" spans="1:21" ht="14.25" customHeight="1">
      <c r="A241" s="7">
        <v>240</v>
      </c>
      <c r="B241" s="7">
        <v>6</v>
      </c>
      <c r="C241" s="7">
        <v>1</v>
      </c>
      <c r="D241" s="7">
        <v>1</v>
      </c>
      <c r="E241" s="7">
        <v>0</v>
      </c>
      <c r="F241" s="129">
        <v>11</v>
      </c>
      <c r="G241" s="129">
        <v>5</v>
      </c>
      <c r="H241" s="7">
        <v>29.14</v>
      </c>
      <c r="I241">
        <v>45.01</v>
      </c>
      <c r="J241" s="7">
        <v>40.76</v>
      </c>
      <c r="K241" s="7">
        <v>45.31</v>
      </c>
      <c r="L241" s="7">
        <v>39.24</v>
      </c>
      <c r="M241" s="7">
        <v>13.66</v>
      </c>
      <c r="N241" s="7">
        <v>10.81</v>
      </c>
      <c r="O241" s="7">
        <v>160.25</v>
      </c>
      <c r="P241" s="7">
        <v>68.650000000000006</v>
      </c>
      <c r="Q241">
        <v>128.07</v>
      </c>
      <c r="R241" s="7">
        <v>17.57</v>
      </c>
      <c r="S241" s="7">
        <v>31.22</v>
      </c>
      <c r="T241" s="7">
        <v>16.850000000000001</v>
      </c>
      <c r="U241" s="7">
        <v>33.19</v>
      </c>
    </row>
    <row r="242" spans="1:21" ht="14.25" customHeight="1">
      <c r="A242" s="7">
        <v>241</v>
      </c>
      <c r="B242" s="7">
        <v>6</v>
      </c>
      <c r="C242" s="7">
        <v>1</v>
      </c>
      <c r="D242" s="7">
        <v>1</v>
      </c>
      <c r="E242" s="7">
        <v>0</v>
      </c>
      <c r="F242" s="129">
        <v>12</v>
      </c>
      <c r="G242" s="129">
        <v>6</v>
      </c>
      <c r="H242" s="7">
        <v>30.05</v>
      </c>
      <c r="I242">
        <v>46.46</v>
      </c>
      <c r="J242" s="7">
        <v>44.05</v>
      </c>
      <c r="K242" s="7">
        <v>48.7</v>
      </c>
      <c r="L242" s="7">
        <v>42.06</v>
      </c>
      <c r="M242" s="7">
        <v>17.05</v>
      </c>
      <c r="N242" s="7">
        <v>11.98</v>
      </c>
      <c r="O242" s="7">
        <v>152.08000000000001</v>
      </c>
      <c r="P242" s="7">
        <v>85.4</v>
      </c>
      <c r="Q242">
        <v>125.64</v>
      </c>
      <c r="R242" s="7">
        <v>22.57</v>
      </c>
      <c r="S242" s="7">
        <v>31.15</v>
      </c>
      <c r="T242" s="7">
        <v>23.67</v>
      </c>
      <c r="U242" s="7">
        <v>37.130000000000003</v>
      </c>
    </row>
    <row r="243" spans="1:21" ht="14.25" customHeight="1">
      <c r="A243" s="7">
        <v>242</v>
      </c>
      <c r="B243" s="7">
        <v>6</v>
      </c>
      <c r="C243" s="7">
        <v>1</v>
      </c>
      <c r="D243" s="7">
        <v>3</v>
      </c>
      <c r="E243" s="7">
        <v>0</v>
      </c>
      <c r="F243" s="129">
        <v>13</v>
      </c>
      <c r="G243" s="129">
        <v>1</v>
      </c>
      <c r="H243" s="7">
        <v>26.94</v>
      </c>
      <c r="I243">
        <v>55.87</v>
      </c>
      <c r="J243" s="7">
        <v>39.61</v>
      </c>
      <c r="K243" s="7">
        <v>45.52</v>
      </c>
      <c r="L243" s="7">
        <v>36.65</v>
      </c>
      <c r="M243" s="7">
        <v>9.1999999999999993</v>
      </c>
      <c r="N243" s="7">
        <v>14.98</v>
      </c>
      <c r="O243" s="7">
        <v>148.38</v>
      </c>
      <c r="P243" s="7">
        <v>46.73</v>
      </c>
      <c r="Q243">
        <v>218.86</v>
      </c>
      <c r="R243" s="7">
        <v>68.06</v>
      </c>
      <c r="S243" s="7">
        <v>56.73</v>
      </c>
      <c r="T243" s="7">
        <v>120.57</v>
      </c>
      <c r="U243" s="7">
        <v>43.8</v>
      </c>
    </row>
    <row r="244" spans="1:21" ht="14.25" customHeight="1">
      <c r="A244" s="7">
        <v>243</v>
      </c>
      <c r="B244" s="7">
        <v>6</v>
      </c>
      <c r="C244" s="7">
        <v>1</v>
      </c>
      <c r="D244" s="7">
        <v>3</v>
      </c>
      <c r="E244" s="7">
        <v>0</v>
      </c>
      <c r="F244" s="129">
        <v>14</v>
      </c>
      <c r="G244" s="129">
        <v>2</v>
      </c>
      <c r="H244" s="7">
        <v>26.95</v>
      </c>
      <c r="I244">
        <v>67.739999999999995</v>
      </c>
      <c r="J244" s="7">
        <v>50.22</v>
      </c>
      <c r="K244" s="7">
        <v>51.22</v>
      </c>
      <c r="L244" s="7">
        <v>40.97</v>
      </c>
      <c r="M244" s="7">
        <v>12.64</v>
      </c>
      <c r="N244" s="7">
        <v>11.62</v>
      </c>
      <c r="O244" s="7">
        <v>161.58000000000001</v>
      </c>
      <c r="P244" s="7">
        <v>50.67</v>
      </c>
      <c r="Q244">
        <v>223.81</v>
      </c>
      <c r="R244" s="7">
        <v>67.7</v>
      </c>
      <c r="S244" s="7">
        <v>63.36</v>
      </c>
      <c r="T244" s="7">
        <v>99.73</v>
      </c>
      <c r="U244" s="7">
        <v>46.35</v>
      </c>
    </row>
    <row r="245" spans="1:21" ht="14.25" customHeight="1">
      <c r="A245" s="7">
        <v>244</v>
      </c>
      <c r="B245" s="7">
        <v>6</v>
      </c>
      <c r="C245" s="7">
        <v>1</v>
      </c>
      <c r="D245" s="7">
        <v>3</v>
      </c>
      <c r="E245" s="7">
        <v>0</v>
      </c>
      <c r="F245" s="129">
        <v>15</v>
      </c>
      <c r="G245" s="129">
        <v>3</v>
      </c>
      <c r="H245" s="7">
        <v>28.12</v>
      </c>
      <c r="I245">
        <v>54.32</v>
      </c>
      <c r="J245" s="7">
        <v>42.19</v>
      </c>
      <c r="K245" s="7">
        <v>45.58</v>
      </c>
      <c r="L245" s="7">
        <v>32.74</v>
      </c>
      <c r="M245" s="7">
        <v>10.26</v>
      </c>
      <c r="N245" s="7">
        <v>9.5</v>
      </c>
      <c r="O245" s="7">
        <v>158.86000000000001</v>
      </c>
      <c r="P245" s="7">
        <v>99.87</v>
      </c>
      <c r="Q245">
        <v>220.24</v>
      </c>
      <c r="R245" s="7">
        <v>25.03</v>
      </c>
      <c r="S245" s="7">
        <v>60.69</v>
      </c>
      <c r="T245" s="7">
        <v>32.64</v>
      </c>
      <c r="U245" s="7">
        <v>48.5</v>
      </c>
    </row>
    <row r="246" spans="1:21" ht="14.25" customHeight="1">
      <c r="A246" s="7">
        <v>245</v>
      </c>
      <c r="B246" s="7">
        <v>6</v>
      </c>
      <c r="C246" s="7">
        <v>1</v>
      </c>
      <c r="D246" s="7">
        <v>3</v>
      </c>
      <c r="E246" s="7">
        <v>0</v>
      </c>
      <c r="F246" s="129">
        <v>16</v>
      </c>
      <c r="G246" s="129">
        <v>4</v>
      </c>
      <c r="H246" s="7">
        <v>26.38</v>
      </c>
      <c r="I246">
        <v>44.36</v>
      </c>
      <c r="J246" s="7">
        <v>32.43</v>
      </c>
      <c r="K246" s="7">
        <v>38.369999999999997</v>
      </c>
      <c r="L246" s="7">
        <v>36.01</v>
      </c>
      <c r="M246" s="7">
        <v>12.95</v>
      </c>
      <c r="N246" s="7">
        <v>12.87</v>
      </c>
      <c r="O246" s="7">
        <v>144.19</v>
      </c>
      <c r="P246" s="7">
        <v>67.61</v>
      </c>
      <c r="Q246">
        <v>209.29</v>
      </c>
      <c r="R246" s="7">
        <v>76.33</v>
      </c>
      <c r="S246" s="7">
        <v>48.07</v>
      </c>
      <c r="T246" s="7">
        <v>122.79</v>
      </c>
      <c r="U246" s="7">
        <v>80.83</v>
      </c>
    </row>
    <row r="247" spans="1:21" ht="14.25" customHeight="1">
      <c r="A247" s="7">
        <v>246</v>
      </c>
      <c r="B247" s="7">
        <v>6</v>
      </c>
      <c r="C247" s="7">
        <v>1</v>
      </c>
      <c r="D247" s="7">
        <v>3</v>
      </c>
      <c r="E247" s="7">
        <v>0</v>
      </c>
      <c r="F247" s="129">
        <v>17</v>
      </c>
      <c r="G247" s="129">
        <v>5</v>
      </c>
      <c r="H247" s="7">
        <v>24.37</v>
      </c>
      <c r="I247">
        <v>49.88</v>
      </c>
      <c r="J247" s="7">
        <v>42.49</v>
      </c>
      <c r="K247" s="7">
        <v>44.01</v>
      </c>
      <c r="L247" s="7">
        <v>38.71</v>
      </c>
      <c r="M247" s="7">
        <v>14.67</v>
      </c>
      <c r="N247" s="7">
        <v>17.600000000000001</v>
      </c>
      <c r="O247" s="7">
        <v>152.69999999999999</v>
      </c>
      <c r="P247" s="7">
        <v>74.52</v>
      </c>
      <c r="Q247">
        <v>214.28</v>
      </c>
      <c r="R247" s="7">
        <v>56.85</v>
      </c>
      <c r="S247" s="7">
        <v>74.19</v>
      </c>
      <c r="T247" s="7">
        <v>55.17</v>
      </c>
      <c r="U247" s="7">
        <v>69.44</v>
      </c>
    </row>
    <row r="248" spans="1:21" ht="14.25" customHeight="1">
      <c r="A248" s="7">
        <v>247</v>
      </c>
      <c r="B248" s="7">
        <v>6</v>
      </c>
      <c r="C248" s="7">
        <v>1</v>
      </c>
      <c r="D248" s="7">
        <v>3</v>
      </c>
      <c r="E248" s="7">
        <v>0</v>
      </c>
      <c r="F248" s="129">
        <v>18</v>
      </c>
      <c r="G248" s="129">
        <v>6</v>
      </c>
      <c r="H248" s="7">
        <v>26.45</v>
      </c>
      <c r="I248">
        <v>51.44</v>
      </c>
      <c r="J248" s="7">
        <v>44.89</v>
      </c>
      <c r="K248" s="7">
        <v>43.34</v>
      </c>
      <c r="L248" s="7">
        <v>48.69</v>
      </c>
      <c r="M248" s="7">
        <v>12.75</v>
      </c>
      <c r="N248" s="7">
        <v>20.420000000000002</v>
      </c>
      <c r="O248" s="7">
        <v>159.26</v>
      </c>
      <c r="P248" s="7">
        <v>79.19</v>
      </c>
      <c r="Q248">
        <v>247.25</v>
      </c>
      <c r="R248" s="7">
        <v>61.98</v>
      </c>
      <c r="S248" s="7">
        <v>66.66</v>
      </c>
      <c r="T248" s="7">
        <v>62.74</v>
      </c>
      <c r="U248" s="7">
        <v>91.91</v>
      </c>
    </row>
    <row r="249" spans="1:21" ht="14.25" customHeight="1">
      <c r="A249" s="7">
        <v>248</v>
      </c>
      <c r="B249" s="7">
        <v>6</v>
      </c>
      <c r="C249" s="7">
        <v>1</v>
      </c>
      <c r="D249" s="7">
        <v>2</v>
      </c>
      <c r="E249" s="7">
        <v>0</v>
      </c>
      <c r="F249" s="129">
        <v>19</v>
      </c>
      <c r="G249" s="129">
        <v>1</v>
      </c>
      <c r="H249" s="7">
        <v>29.62</v>
      </c>
      <c r="I249">
        <v>45.76</v>
      </c>
      <c r="J249" s="7">
        <v>41.09</v>
      </c>
      <c r="K249" s="7">
        <v>42.99</v>
      </c>
      <c r="L249" s="7">
        <v>39.01</v>
      </c>
      <c r="M249" s="7">
        <v>10.48</v>
      </c>
      <c r="N249" s="7">
        <v>8.89</v>
      </c>
      <c r="O249" s="7">
        <v>185.1</v>
      </c>
      <c r="P249" s="7">
        <v>41.31</v>
      </c>
      <c r="Q249">
        <v>192.04</v>
      </c>
      <c r="R249" s="7">
        <v>43.96</v>
      </c>
      <c r="S249" s="7">
        <v>28.37</v>
      </c>
      <c r="T249" s="7">
        <v>54.9</v>
      </c>
      <c r="U249" s="7">
        <v>54.39</v>
      </c>
    </row>
    <row r="250" spans="1:21" ht="14.25" customHeight="1">
      <c r="A250" s="7">
        <v>249</v>
      </c>
      <c r="B250" s="7">
        <v>6</v>
      </c>
      <c r="C250" s="7">
        <v>1</v>
      </c>
      <c r="D250" s="7">
        <v>2</v>
      </c>
      <c r="E250" s="7">
        <v>0</v>
      </c>
      <c r="F250" s="129">
        <v>20</v>
      </c>
      <c r="G250" s="129">
        <v>2</v>
      </c>
      <c r="H250" s="7">
        <v>29.34</v>
      </c>
      <c r="I250">
        <v>55.62</v>
      </c>
      <c r="J250" s="7">
        <v>50.62</v>
      </c>
      <c r="K250" s="7">
        <v>53.34</v>
      </c>
      <c r="L250" s="7">
        <v>51.33</v>
      </c>
      <c r="M250" s="7">
        <v>12.67</v>
      </c>
      <c r="N250" s="7">
        <v>16.82</v>
      </c>
      <c r="O250" s="7">
        <v>179.09</v>
      </c>
      <c r="P250" s="7">
        <v>50.51</v>
      </c>
      <c r="Q250">
        <v>191.11</v>
      </c>
      <c r="R250" s="7">
        <v>36.11</v>
      </c>
      <c r="S250" s="7">
        <v>21.73</v>
      </c>
      <c r="T250" s="7">
        <v>46.97</v>
      </c>
      <c r="U250" s="7">
        <v>39.26</v>
      </c>
    </row>
    <row r="251" spans="1:21" ht="14.25" customHeight="1">
      <c r="A251" s="7">
        <v>250</v>
      </c>
      <c r="B251" s="7">
        <v>6</v>
      </c>
      <c r="C251" s="7">
        <v>1</v>
      </c>
      <c r="D251" s="7">
        <v>2</v>
      </c>
      <c r="E251" s="7">
        <v>0</v>
      </c>
      <c r="F251" s="129">
        <v>21</v>
      </c>
      <c r="G251" s="129">
        <v>3</v>
      </c>
      <c r="H251" s="7">
        <v>31.18</v>
      </c>
      <c r="I251">
        <v>51.66</v>
      </c>
      <c r="J251" s="7">
        <v>46.58</v>
      </c>
      <c r="K251" s="7">
        <v>48.75</v>
      </c>
      <c r="L251" s="7">
        <v>46.6</v>
      </c>
      <c r="M251" s="7">
        <v>12.41</v>
      </c>
      <c r="N251" s="7">
        <v>14.18</v>
      </c>
      <c r="O251" s="7">
        <v>198.03</v>
      </c>
      <c r="P251" s="7">
        <v>58.4</v>
      </c>
      <c r="Q251">
        <v>199.48</v>
      </c>
      <c r="R251" s="7">
        <v>45.82</v>
      </c>
      <c r="S251" s="7">
        <v>23.1</v>
      </c>
      <c r="T251" s="7">
        <v>52.5</v>
      </c>
      <c r="U251" s="7">
        <v>32.93</v>
      </c>
    </row>
    <row r="252" spans="1:21" ht="14.25" customHeight="1">
      <c r="A252" s="7">
        <v>251</v>
      </c>
      <c r="B252" s="7">
        <v>6</v>
      </c>
      <c r="C252" s="7">
        <v>1</v>
      </c>
      <c r="D252" s="7">
        <v>2</v>
      </c>
      <c r="E252" s="7">
        <v>0</v>
      </c>
      <c r="F252" s="129">
        <v>22</v>
      </c>
      <c r="G252" s="129">
        <v>4</v>
      </c>
      <c r="H252" s="7">
        <v>30.15</v>
      </c>
      <c r="I252">
        <v>44.08</v>
      </c>
      <c r="J252" s="7">
        <v>41.36</v>
      </c>
      <c r="K252" s="7">
        <v>43.59</v>
      </c>
      <c r="L252" s="7">
        <v>41.66</v>
      </c>
      <c r="M252" s="7">
        <v>11.58</v>
      </c>
      <c r="N252" s="7">
        <v>11.81</v>
      </c>
      <c r="O252" s="7">
        <v>180.37</v>
      </c>
      <c r="P252" s="7">
        <v>48.63</v>
      </c>
      <c r="Q252">
        <v>177.35</v>
      </c>
      <c r="R252" s="7">
        <v>23.07</v>
      </c>
      <c r="S252" s="7">
        <v>19.149999999999999</v>
      </c>
      <c r="T252" s="7">
        <v>23.81</v>
      </c>
      <c r="U252" s="7">
        <v>38.409999999999997</v>
      </c>
    </row>
    <row r="253" spans="1:21" ht="14.25" customHeight="1">
      <c r="A253" s="7">
        <v>252</v>
      </c>
      <c r="B253" s="7">
        <v>6</v>
      </c>
      <c r="C253" s="7">
        <v>1</v>
      </c>
      <c r="D253" s="7">
        <v>2</v>
      </c>
      <c r="E253" s="7">
        <v>0</v>
      </c>
      <c r="F253" s="129">
        <v>23</v>
      </c>
      <c r="G253" s="129">
        <v>5</v>
      </c>
      <c r="H253" s="7">
        <v>29.57</v>
      </c>
      <c r="I253">
        <v>52.01</v>
      </c>
      <c r="J253" s="7">
        <v>49.16</v>
      </c>
      <c r="K253" s="7">
        <v>50.73</v>
      </c>
      <c r="L253" s="7">
        <v>49.47</v>
      </c>
      <c r="M253" s="7">
        <v>12.23</v>
      </c>
      <c r="N253" s="7">
        <v>15.1</v>
      </c>
      <c r="O253" s="7">
        <v>190.21</v>
      </c>
      <c r="P253" s="7">
        <v>72.510000000000005</v>
      </c>
      <c r="Q253">
        <v>180.44</v>
      </c>
      <c r="R253" s="7">
        <v>26.6</v>
      </c>
      <c r="S253" s="7">
        <v>20.65</v>
      </c>
      <c r="T253" s="7">
        <v>27.83</v>
      </c>
      <c r="U253" s="7">
        <v>39.82</v>
      </c>
    </row>
    <row r="254" spans="1:21" ht="14.25" customHeight="1">
      <c r="A254" s="7">
        <v>253</v>
      </c>
      <c r="B254" s="7">
        <v>6</v>
      </c>
      <c r="C254" s="7">
        <v>1</v>
      </c>
      <c r="D254" s="7">
        <v>2</v>
      </c>
      <c r="E254" s="7">
        <v>0</v>
      </c>
      <c r="F254" s="129">
        <v>24</v>
      </c>
      <c r="G254" s="129">
        <v>6</v>
      </c>
      <c r="H254" s="7">
        <v>31.96</v>
      </c>
      <c r="I254">
        <v>54.92</v>
      </c>
      <c r="J254" s="7">
        <v>52.05</v>
      </c>
      <c r="K254" s="7">
        <v>50.73</v>
      </c>
      <c r="L254" s="7">
        <v>51.76</v>
      </c>
      <c r="M254" s="7">
        <v>12.43</v>
      </c>
      <c r="N254" s="7">
        <v>16.57</v>
      </c>
      <c r="O254" s="7">
        <v>185.64</v>
      </c>
      <c r="P254" s="7">
        <v>61.44</v>
      </c>
      <c r="Q254">
        <v>187.35</v>
      </c>
      <c r="R254" s="7">
        <v>30.63</v>
      </c>
      <c r="S254" s="7">
        <v>23.57</v>
      </c>
      <c r="T254" s="7">
        <v>43.65</v>
      </c>
      <c r="U254" s="7">
        <v>41.34</v>
      </c>
    </row>
    <row r="255" spans="1:21" ht="14.25" customHeight="1">
      <c r="A255" s="7">
        <v>254</v>
      </c>
      <c r="B255" s="7">
        <v>6</v>
      </c>
      <c r="C255" s="7">
        <v>1</v>
      </c>
      <c r="D255" s="7">
        <v>4</v>
      </c>
      <c r="E255" s="7">
        <v>1</v>
      </c>
      <c r="F255" s="129">
        <v>26</v>
      </c>
      <c r="G255" s="129">
        <v>1</v>
      </c>
      <c r="H255" s="7">
        <v>39.06</v>
      </c>
      <c r="I255">
        <v>91.73</v>
      </c>
      <c r="J255" s="7">
        <v>92.15</v>
      </c>
      <c r="K255" s="7">
        <v>79.900000000000006</v>
      </c>
      <c r="L255" s="7">
        <v>78.540000000000006</v>
      </c>
      <c r="M255" s="7">
        <v>27.45</v>
      </c>
      <c r="N255" s="7">
        <v>24.83</v>
      </c>
      <c r="O255" s="7">
        <v>108.92</v>
      </c>
      <c r="P255" s="7">
        <v>76.89</v>
      </c>
      <c r="Q255">
        <v>74.5</v>
      </c>
      <c r="R255" s="7">
        <v>42.17</v>
      </c>
      <c r="S255" s="7">
        <v>26.34</v>
      </c>
      <c r="T255" s="7">
        <v>53.25</v>
      </c>
      <c r="U255" s="7">
        <v>56.8</v>
      </c>
    </row>
    <row r="256" spans="1:21" ht="14.25" customHeight="1">
      <c r="A256" s="7">
        <v>255</v>
      </c>
      <c r="B256" s="7">
        <v>6</v>
      </c>
      <c r="C256" s="7">
        <v>1</v>
      </c>
      <c r="D256" s="7">
        <v>4</v>
      </c>
      <c r="E256" s="7">
        <v>1</v>
      </c>
      <c r="F256" s="129">
        <v>27</v>
      </c>
      <c r="G256" s="129">
        <v>2</v>
      </c>
      <c r="H256" s="7">
        <v>40.18</v>
      </c>
      <c r="I256">
        <v>95.79</v>
      </c>
      <c r="J256" s="7">
        <v>95.26</v>
      </c>
      <c r="K256" s="7">
        <v>86.56</v>
      </c>
      <c r="L256" s="7">
        <v>85.36</v>
      </c>
      <c r="M256" s="7">
        <v>29.83</v>
      </c>
      <c r="N256" s="7">
        <v>28.65</v>
      </c>
      <c r="O256" s="7">
        <v>124.81</v>
      </c>
      <c r="P256" s="7">
        <v>82.08</v>
      </c>
      <c r="Q256">
        <v>73.989999999999995</v>
      </c>
      <c r="R256" s="7">
        <v>42.25</v>
      </c>
      <c r="S256" s="7">
        <v>34.72</v>
      </c>
      <c r="T256" s="7">
        <v>58.58</v>
      </c>
      <c r="U256" s="7">
        <v>57.41</v>
      </c>
    </row>
    <row r="257" spans="1:21" ht="14.25" customHeight="1">
      <c r="A257" s="7">
        <v>256</v>
      </c>
      <c r="B257" s="7">
        <v>6</v>
      </c>
      <c r="C257" s="7">
        <v>1</v>
      </c>
      <c r="D257" s="7">
        <v>4</v>
      </c>
      <c r="E257" s="7">
        <v>1</v>
      </c>
      <c r="F257" s="129">
        <v>28</v>
      </c>
      <c r="G257" s="129">
        <v>3</v>
      </c>
      <c r="H257" s="7">
        <v>40.090000000000003</v>
      </c>
      <c r="I257">
        <v>98.97</v>
      </c>
      <c r="J257" s="7">
        <v>97.9</v>
      </c>
      <c r="K257" s="7">
        <v>87.51</v>
      </c>
      <c r="L257" s="7">
        <v>86.41</v>
      </c>
      <c r="M257" s="7">
        <v>31.17</v>
      </c>
      <c r="N257" s="7">
        <v>29.78</v>
      </c>
      <c r="O257" s="7">
        <v>133.09</v>
      </c>
      <c r="P257" s="7">
        <v>88.79</v>
      </c>
      <c r="Q257">
        <v>72.59</v>
      </c>
      <c r="R257" s="7">
        <v>49.56</v>
      </c>
      <c r="S257" s="7">
        <v>29.47</v>
      </c>
      <c r="T257" s="7">
        <v>59.69</v>
      </c>
      <c r="U257" s="7">
        <v>57.35</v>
      </c>
    </row>
    <row r="258" spans="1:21" ht="14.25" customHeight="1">
      <c r="A258" s="7">
        <v>257</v>
      </c>
      <c r="B258" s="7">
        <v>6</v>
      </c>
      <c r="C258" s="7">
        <v>1</v>
      </c>
      <c r="D258" s="7">
        <v>4</v>
      </c>
      <c r="E258" s="7">
        <v>1</v>
      </c>
      <c r="F258" s="129">
        <v>29</v>
      </c>
      <c r="G258" s="129">
        <v>4</v>
      </c>
      <c r="H258" s="7">
        <v>41.09</v>
      </c>
      <c r="I258">
        <v>93.15</v>
      </c>
      <c r="J258" s="7">
        <v>92.63</v>
      </c>
      <c r="K258" s="7">
        <v>94.96</v>
      </c>
      <c r="L258" s="7">
        <v>94.38</v>
      </c>
      <c r="M258" s="7">
        <v>33.04</v>
      </c>
      <c r="N258" s="7">
        <v>31.73</v>
      </c>
      <c r="O258" s="7">
        <v>118.57</v>
      </c>
      <c r="P258" s="7">
        <v>85.66</v>
      </c>
      <c r="Q258">
        <v>62.71</v>
      </c>
      <c r="R258" s="7">
        <v>54.78</v>
      </c>
      <c r="S258" s="7">
        <v>41.49</v>
      </c>
      <c r="T258" s="7">
        <v>56.57</v>
      </c>
      <c r="U258" s="7">
        <v>51.95</v>
      </c>
    </row>
    <row r="259" spans="1:21" ht="14.25" customHeight="1">
      <c r="A259" s="7">
        <v>258</v>
      </c>
      <c r="B259" s="7">
        <v>6</v>
      </c>
      <c r="C259" s="7">
        <v>1</v>
      </c>
      <c r="D259" s="7">
        <v>4</v>
      </c>
      <c r="E259" s="7">
        <v>1</v>
      </c>
      <c r="F259" s="129">
        <v>30</v>
      </c>
      <c r="G259" s="129">
        <v>5</v>
      </c>
      <c r="H259" s="7">
        <v>40.18</v>
      </c>
      <c r="I259">
        <v>93.39</v>
      </c>
      <c r="J259" s="7">
        <v>92.34</v>
      </c>
      <c r="K259" s="7">
        <v>99.69</v>
      </c>
      <c r="L259" s="7">
        <v>99.63</v>
      </c>
      <c r="M259" s="7">
        <v>34.94</v>
      </c>
      <c r="N259" s="7">
        <v>35.74</v>
      </c>
      <c r="O259" s="7">
        <v>120.9</v>
      </c>
      <c r="P259" s="7">
        <v>75.34</v>
      </c>
      <c r="Q259">
        <v>68.33</v>
      </c>
      <c r="R259" s="7">
        <v>51.23</v>
      </c>
      <c r="S259" s="7">
        <v>46.83</v>
      </c>
      <c r="T259" s="7">
        <v>53.12</v>
      </c>
      <c r="U259" s="7">
        <v>55.7</v>
      </c>
    </row>
    <row r="260" spans="1:21" ht="14.25" customHeight="1">
      <c r="A260" s="7">
        <v>259</v>
      </c>
      <c r="B260" s="7">
        <v>6</v>
      </c>
      <c r="C260" s="7">
        <v>1</v>
      </c>
      <c r="D260" s="7">
        <v>1</v>
      </c>
      <c r="E260" s="7">
        <v>1</v>
      </c>
      <c r="F260" s="129">
        <v>31</v>
      </c>
      <c r="G260" s="129">
        <v>1</v>
      </c>
      <c r="H260" s="7">
        <v>37.69</v>
      </c>
      <c r="I260">
        <v>32.72</v>
      </c>
      <c r="J260" s="7">
        <v>31.67</v>
      </c>
      <c r="K260" s="7">
        <v>48.69</v>
      </c>
      <c r="L260" s="7">
        <v>46.78</v>
      </c>
      <c r="M260" s="7">
        <v>17.309999999999999</v>
      </c>
      <c r="N260" s="7">
        <v>17.190000000000001</v>
      </c>
      <c r="O260" s="7">
        <v>149.61000000000001</v>
      </c>
      <c r="P260" s="7">
        <v>47.7</v>
      </c>
      <c r="Q260">
        <v>113.98</v>
      </c>
      <c r="R260" s="7">
        <v>32.18</v>
      </c>
      <c r="S260" s="7">
        <v>53.5</v>
      </c>
      <c r="T260" s="7">
        <v>34.369999999999997</v>
      </c>
      <c r="U260" s="7">
        <v>37.85</v>
      </c>
    </row>
    <row r="261" spans="1:21" ht="14.25" customHeight="1">
      <c r="A261" s="7">
        <v>260</v>
      </c>
      <c r="B261" s="7">
        <v>6</v>
      </c>
      <c r="C261" s="7">
        <v>1</v>
      </c>
      <c r="D261" s="7">
        <v>1</v>
      </c>
      <c r="E261" s="7">
        <v>1</v>
      </c>
      <c r="F261" s="129">
        <v>32</v>
      </c>
      <c r="G261" s="129">
        <v>2</v>
      </c>
      <c r="H261" s="7">
        <v>37.67</v>
      </c>
      <c r="I261">
        <v>22.52</v>
      </c>
      <c r="J261" s="7">
        <v>21.03</v>
      </c>
      <c r="K261" s="7">
        <v>31.75</v>
      </c>
      <c r="L261" s="7">
        <v>29.28</v>
      </c>
      <c r="M261" s="7">
        <v>9.35</v>
      </c>
      <c r="N261" s="7">
        <v>9.2200000000000006</v>
      </c>
      <c r="O261" s="7">
        <v>128.72</v>
      </c>
      <c r="P261" s="7">
        <v>48.18</v>
      </c>
      <c r="Q261">
        <v>91.66</v>
      </c>
      <c r="R261" s="7">
        <v>32.54</v>
      </c>
      <c r="S261" s="7">
        <v>74.27</v>
      </c>
      <c r="T261" s="7">
        <v>49.23</v>
      </c>
      <c r="U261" s="7">
        <v>108.36</v>
      </c>
    </row>
    <row r="262" spans="1:21" ht="14.25" customHeight="1">
      <c r="A262" s="7">
        <v>261</v>
      </c>
      <c r="B262" s="7">
        <v>6</v>
      </c>
      <c r="C262" s="7">
        <v>1</v>
      </c>
      <c r="D262" s="7">
        <v>1</v>
      </c>
      <c r="E262" s="7">
        <v>1</v>
      </c>
      <c r="F262" s="129">
        <v>33</v>
      </c>
      <c r="G262" s="129">
        <v>3</v>
      </c>
      <c r="H262" s="7">
        <v>39.04</v>
      </c>
      <c r="I262">
        <v>40.19</v>
      </c>
      <c r="J262" s="7">
        <v>39.619999999999997</v>
      </c>
      <c r="K262" s="7">
        <v>54.68</v>
      </c>
      <c r="L262" s="7">
        <v>53.31</v>
      </c>
      <c r="M262" s="7">
        <v>19.57</v>
      </c>
      <c r="N262" s="7">
        <v>19.41</v>
      </c>
      <c r="O262" s="7">
        <v>151.97999999999999</v>
      </c>
      <c r="P262" s="7">
        <v>72.900000000000006</v>
      </c>
      <c r="Q262">
        <v>113.95</v>
      </c>
      <c r="R262" s="7">
        <v>29.61</v>
      </c>
      <c r="S262" s="7">
        <v>51.74</v>
      </c>
      <c r="T262" s="7">
        <v>26.23</v>
      </c>
      <c r="U262" s="7">
        <v>40.270000000000003</v>
      </c>
    </row>
    <row r="263" spans="1:21" ht="14.25" customHeight="1">
      <c r="A263" s="7">
        <v>262</v>
      </c>
      <c r="B263" s="7">
        <v>6</v>
      </c>
      <c r="C263" s="7">
        <v>1</v>
      </c>
      <c r="D263" s="7">
        <v>1</v>
      </c>
      <c r="E263" s="7">
        <v>1</v>
      </c>
      <c r="F263" s="129">
        <v>34</v>
      </c>
      <c r="G263" s="129">
        <v>4</v>
      </c>
      <c r="H263" s="7">
        <v>37.11</v>
      </c>
      <c r="I263">
        <v>36.15</v>
      </c>
      <c r="J263" s="7">
        <v>37.11</v>
      </c>
      <c r="K263" s="7">
        <v>52.33</v>
      </c>
      <c r="L263" s="7">
        <v>52.06</v>
      </c>
      <c r="M263" s="7">
        <v>17.62</v>
      </c>
      <c r="N263" s="7">
        <v>17.93</v>
      </c>
      <c r="O263" s="7">
        <v>133.35</v>
      </c>
      <c r="P263" s="7">
        <v>56.35</v>
      </c>
      <c r="Q263">
        <v>103.12</v>
      </c>
      <c r="R263" s="7">
        <v>45.28</v>
      </c>
      <c r="S263" s="7">
        <v>53.94</v>
      </c>
      <c r="T263" s="7">
        <v>25.21</v>
      </c>
      <c r="U263" s="7">
        <v>39.19</v>
      </c>
    </row>
    <row r="264" spans="1:21" ht="14.25" customHeight="1">
      <c r="A264" s="7">
        <v>263</v>
      </c>
      <c r="B264" s="7">
        <v>6</v>
      </c>
      <c r="C264" s="7">
        <v>1</v>
      </c>
      <c r="D264" s="7">
        <v>1</v>
      </c>
      <c r="E264" s="7">
        <v>1</v>
      </c>
      <c r="F264" s="129">
        <v>35</v>
      </c>
      <c r="G264" s="129">
        <v>5</v>
      </c>
      <c r="H264" s="7">
        <v>41.1</v>
      </c>
      <c r="I264">
        <v>42.6</v>
      </c>
      <c r="J264" s="7">
        <v>42.24</v>
      </c>
      <c r="K264" s="7">
        <v>55.19</v>
      </c>
      <c r="L264" s="7">
        <v>56.55</v>
      </c>
      <c r="M264" s="7">
        <v>18.670000000000002</v>
      </c>
      <c r="N264" s="7">
        <v>21.42</v>
      </c>
      <c r="O264" s="7">
        <v>145.65</v>
      </c>
      <c r="P264" s="7">
        <v>52.28</v>
      </c>
      <c r="Q264">
        <v>113.55</v>
      </c>
      <c r="R264" s="7">
        <v>44.71</v>
      </c>
      <c r="S264" s="7">
        <v>42.31</v>
      </c>
      <c r="T264" s="7">
        <v>29.49</v>
      </c>
      <c r="U264" s="7">
        <v>36.28</v>
      </c>
    </row>
    <row r="265" spans="1:21" ht="14.25" customHeight="1">
      <c r="A265" s="7">
        <v>264</v>
      </c>
      <c r="B265" s="7">
        <v>6</v>
      </c>
      <c r="C265" s="7">
        <v>1</v>
      </c>
      <c r="D265" s="7">
        <v>1</v>
      </c>
      <c r="E265" s="7">
        <v>1</v>
      </c>
      <c r="F265" s="129">
        <v>36</v>
      </c>
      <c r="G265" s="129">
        <v>6</v>
      </c>
      <c r="H265" s="7">
        <v>39.04</v>
      </c>
      <c r="I265">
        <v>40.159999999999997</v>
      </c>
      <c r="J265" s="7">
        <v>40.869999999999997</v>
      </c>
      <c r="K265" s="7">
        <v>62.55</v>
      </c>
      <c r="L265" s="7">
        <v>63.21</v>
      </c>
      <c r="M265" s="7">
        <v>25.42</v>
      </c>
      <c r="N265" s="7">
        <v>26</v>
      </c>
      <c r="O265" s="7">
        <v>138.63</v>
      </c>
      <c r="P265" s="7">
        <v>68.58</v>
      </c>
      <c r="Q265">
        <v>83.67</v>
      </c>
      <c r="R265" s="7">
        <v>46.9</v>
      </c>
      <c r="S265" s="7">
        <v>60.79</v>
      </c>
      <c r="T265" s="7">
        <v>20.18</v>
      </c>
      <c r="U265" s="7">
        <v>34.33</v>
      </c>
    </row>
    <row r="266" spans="1:21" ht="14.25" customHeight="1">
      <c r="A266" s="7">
        <v>265</v>
      </c>
      <c r="B266" s="7">
        <v>6</v>
      </c>
      <c r="C266" s="7">
        <v>1</v>
      </c>
      <c r="D266" s="7">
        <v>3</v>
      </c>
      <c r="E266" s="7">
        <v>1</v>
      </c>
      <c r="F266" s="129">
        <v>37</v>
      </c>
      <c r="G266" s="129">
        <v>1</v>
      </c>
      <c r="H266" s="7">
        <v>33.9</v>
      </c>
      <c r="I266">
        <v>41.18</v>
      </c>
      <c r="J266" s="7">
        <v>38.08</v>
      </c>
      <c r="K266" s="7">
        <v>46.62</v>
      </c>
      <c r="L266" s="7">
        <v>43.88</v>
      </c>
      <c r="M266" s="7">
        <v>14.4</v>
      </c>
      <c r="N266" s="7">
        <v>16.41</v>
      </c>
      <c r="O266" s="7">
        <v>139.12</v>
      </c>
      <c r="P266" s="7">
        <v>86.52</v>
      </c>
      <c r="Q266">
        <v>222.82</v>
      </c>
      <c r="R266" s="7">
        <v>67.03</v>
      </c>
      <c r="S266" s="7">
        <v>43.12</v>
      </c>
      <c r="T266" s="7">
        <v>120.28</v>
      </c>
      <c r="U266" s="7">
        <v>72.290000000000006</v>
      </c>
    </row>
    <row r="267" spans="1:21" ht="14.25" customHeight="1">
      <c r="A267" s="7">
        <v>266</v>
      </c>
      <c r="B267" s="7">
        <v>6</v>
      </c>
      <c r="C267" s="7">
        <v>1</v>
      </c>
      <c r="D267" s="7">
        <v>3</v>
      </c>
      <c r="E267" s="7">
        <v>1</v>
      </c>
      <c r="F267" s="129">
        <v>38</v>
      </c>
      <c r="G267" s="129">
        <v>2</v>
      </c>
      <c r="H267" s="7">
        <v>32.43</v>
      </c>
      <c r="I267">
        <v>47.9</v>
      </c>
      <c r="J267" s="7">
        <v>35.15</v>
      </c>
      <c r="K267" s="7">
        <v>43.25</v>
      </c>
      <c r="L267" s="7">
        <v>35.130000000000003</v>
      </c>
      <c r="M267" s="7">
        <v>11.46</v>
      </c>
      <c r="N267" s="7">
        <v>15.43</v>
      </c>
      <c r="O267" s="7">
        <v>102.55</v>
      </c>
      <c r="P267" s="7">
        <v>85.29</v>
      </c>
      <c r="Q267">
        <v>178.55</v>
      </c>
      <c r="R267" s="7">
        <v>100.45</v>
      </c>
      <c r="S267" s="7">
        <v>52.07</v>
      </c>
      <c r="T267" s="7">
        <v>157.94999999999999</v>
      </c>
      <c r="U267" s="7">
        <v>80.63</v>
      </c>
    </row>
    <row r="268" spans="1:21" ht="14.25" customHeight="1">
      <c r="A268" s="7">
        <v>267</v>
      </c>
      <c r="B268" s="7">
        <v>6</v>
      </c>
      <c r="C268" s="7">
        <v>1</v>
      </c>
      <c r="D268" s="7">
        <v>3</v>
      </c>
      <c r="E268" s="7">
        <v>1</v>
      </c>
      <c r="F268" s="129">
        <v>39</v>
      </c>
      <c r="G268" s="129">
        <v>3</v>
      </c>
      <c r="H268" s="7">
        <v>31.99</v>
      </c>
      <c r="I268">
        <v>38.159999999999997</v>
      </c>
      <c r="J268" s="7">
        <v>32.049999999999997</v>
      </c>
      <c r="K268" s="7">
        <v>45.54</v>
      </c>
      <c r="L268" s="7">
        <v>39.19</v>
      </c>
      <c r="M268" s="7">
        <v>15.13</v>
      </c>
      <c r="N268" s="7">
        <v>14.55</v>
      </c>
      <c r="O268" s="7">
        <v>113.33</v>
      </c>
      <c r="P268" s="7">
        <v>71.58</v>
      </c>
      <c r="Q268">
        <v>188.03</v>
      </c>
      <c r="R268" s="7">
        <v>74.22</v>
      </c>
      <c r="S268" s="7">
        <v>93.98</v>
      </c>
      <c r="T268" s="7">
        <v>62.97</v>
      </c>
      <c r="U268" s="7">
        <v>126.95</v>
      </c>
    </row>
    <row r="269" spans="1:21" ht="14.25" customHeight="1">
      <c r="A269" s="7">
        <v>268</v>
      </c>
      <c r="B269" s="7">
        <v>6</v>
      </c>
      <c r="C269" s="7">
        <v>1</v>
      </c>
      <c r="D269" s="7">
        <v>3</v>
      </c>
      <c r="E269" s="7">
        <v>1</v>
      </c>
      <c r="F269" s="129">
        <v>40</v>
      </c>
      <c r="G269" s="129">
        <v>4</v>
      </c>
      <c r="H269" s="7">
        <v>33.979999999999997</v>
      </c>
      <c r="I269">
        <v>36.5</v>
      </c>
      <c r="J269" s="7">
        <v>30.28</v>
      </c>
      <c r="K269" s="7">
        <v>40.43</v>
      </c>
      <c r="L269" s="7">
        <v>36.299999999999997</v>
      </c>
      <c r="M269" s="7">
        <v>13.8</v>
      </c>
      <c r="N269" s="7">
        <v>16.37</v>
      </c>
      <c r="O269" s="7">
        <v>113.78</v>
      </c>
      <c r="P269" s="7">
        <v>76.44</v>
      </c>
      <c r="Q269">
        <v>178.31</v>
      </c>
      <c r="R269" s="7">
        <v>115.92</v>
      </c>
      <c r="S269" s="7">
        <v>115.66</v>
      </c>
      <c r="T269" s="7">
        <v>164.16</v>
      </c>
      <c r="U269" s="7">
        <v>169.06</v>
      </c>
    </row>
    <row r="270" spans="1:21" ht="14.25" customHeight="1">
      <c r="A270" s="7">
        <v>269</v>
      </c>
      <c r="B270" s="7">
        <v>6</v>
      </c>
      <c r="C270" s="7">
        <v>1</v>
      </c>
      <c r="D270" s="7">
        <v>3</v>
      </c>
      <c r="E270" s="7">
        <v>1</v>
      </c>
      <c r="F270" s="129">
        <v>41</v>
      </c>
      <c r="G270" s="129">
        <v>5</v>
      </c>
      <c r="H270" s="7">
        <v>32.54</v>
      </c>
      <c r="I270">
        <v>37.15</v>
      </c>
      <c r="J270" s="7">
        <v>23.92</v>
      </c>
      <c r="K270" s="7">
        <v>41.74</v>
      </c>
      <c r="L270" s="7">
        <v>35.5</v>
      </c>
      <c r="M270" s="7">
        <v>11.26</v>
      </c>
      <c r="N270" s="7">
        <v>12.6</v>
      </c>
      <c r="O270" s="7">
        <v>115.85</v>
      </c>
      <c r="P270" s="7">
        <v>70.41</v>
      </c>
      <c r="Q270">
        <v>161.97</v>
      </c>
      <c r="R270" s="7">
        <v>68.81</v>
      </c>
      <c r="S270" s="7">
        <v>41.3</v>
      </c>
      <c r="T270" s="7">
        <v>137.57</v>
      </c>
      <c r="U270" s="7">
        <v>60.51</v>
      </c>
    </row>
    <row r="271" spans="1:21" ht="14.25" customHeight="1">
      <c r="A271" s="7">
        <v>270</v>
      </c>
      <c r="B271" s="7">
        <v>6</v>
      </c>
      <c r="C271" s="7">
        <v>1</v>
      </c>
      <c r="D271" s="7">
        <v>3</v>
      </c>
      <c r="E271" s="7">
        <v>1</v>
      </c>
      <c r="F271" s="129">
        <v>42</v>
      </c>
      <c r="G271" s="129">
        <v>6</v>
      </c>
      <c r="H271" s="7">
        <v>36.32</v>
      </c>
      <c r="I271">
        <v>46.94</v>
      </c>
      <c r="J271" s="7">
        <v>35.51</v>
      </c>
      <c r="K271" s="7">
        <v>50.61</v>
      </c>
      <c r="L271" s="7">
        <v>50.23</v>
      </c>
      <c r="M271" s="7">
        <v>12.35</v>
      </c>
      <c r="N271" s="7">
        <v>22.02</v>
      </c>
      <c r="O271" s="7">
        <v>132.41999999999999</v>
      </c>
      <c r="P271" s="7">
        <v>75.77</v>
      </c>
      <c r="Q271">
        <v>184.51</v>
      </c>
      <c r="R271" s="7">
        <v>112.35</v>
      </c>
      <c r="S271" s="7">
        <v>68.14</v>
      </c>
      <c r="T271" s="7">
        <v>180.58</v>
      </c>
      <c r="U271" s="7">
        <v>97.86</v>
      </c>
    </row>
    <row r="272" spans="1:21" ht="14.25" customHeight="1">
      <c r="A272" s="7">
        <v>271</v>
      </c>
      <c r="B272" s="7">
        <v>6</v>
      </c>
      <c r="C272" s="7">
        <v>1</v>
      </c>
      <c r="D272" s="7">
        <v>2</v>
      </c>
      <c r="E272" s="7">
        <v>1</v>
      </c>
      <c r="F272" s="129">
        <v>43</v>
      </c>
      <c r="G272" s="129">
        <v>1</v>
      </c>
      <c r="H272" s="7">
        <v>37.51</v>
      </c>
      <c r="I272">
        <v>47.19</v>
      </c>
      <c r="J272" s="7">
        <v>42.41</v>
      </c>
      <c r="K272" s="7">
        <v>43.45</v>
      </c>
      <c r="L272" s="7">
        <v>40.950000000000003</v>
      </c>
      <c r="M272" s="7">
        <v>9.15</v>
      </c>
      <c r="N272" s="7">
        <v>11.01</v>
      </c>
      <c r="O272" s="7">
        <v>156.80000000000001</v>
      </c>
      <c r="P272" s="7">
        <v>41.02</v>
      </c>
      <c r="Q272">
        <v>176.37</v>
      </c>
      <c r="R272" s="7">
        <v>77.430000000000007</v>
      </c>
      <c r="S272" s="7">
        <v>69.819999999999993</v>
      </c>
      <c r="T272" s="7">
        <v>101.26</v>
      </c>
      <c r="U272" s="7">
        <v>96.96</v>
      </c>
    </row>
    <row r="273" spans="1:21" ht="14.25" customHeight="1">
      <c r="A273" s="7">
        <v>272</v>
      </c>
      <c r="B273" s="7">
        <v>6</v>
      </c>
      <c r="C273" s="7">
        <v>1</v>
      </c>
      <c r="D273" s="7">
        <v>2</v>
      </c>
      <c r="E273" s="7">
        <v>1</v>
      </c>
      <c r="F273" s="129">
        <v>44</v>
      </c>
      <c r="G273" s="129">
        <v>2</v>
      </c>
      <c r="H273" s="7">
        <v>35.340000000000003</v>
      </c>
      <c r="I273">
        <v>54.17</v>
      </c>
      <c r="J273" s="7">
        <v>53.03</v>
      </c>
      <c r="K273" s="7">
        <v>50.19</v>
      </c>
      <c r="L273" s="7">
        <v>53.62</v>
      </c>
      <c r="M273" s="7">
        <v>12.05</v>
      </c>
      <c r="N273" s="7">
        <v>17.489999999999998</v>
      </c>
      <c r="O273" s="7">
        <v>159.85</v>
      </c>
      <c r="P273" s="7">
        <v>44.4</v>
      </c>
      <c r="Q273">
        <v>155.13</v>
      </c>
      <c r="R273" s="7">
        <v>73.08</v>
      </c>
      <c r="S273" s="7">
        <v>64.44</v>
      </c>
      <c r="T273" s="7">
        <v>88.67</v>
      </c>
      <c r="U273" s="7">
        <v>82.07</v>
      </c>
    </row>
    <row r="274" spans="1:21" ht="14.25" customHeight="1">
      <c r="A274" s="7">
        <v>273</v>
      </c>
      <c r="B274" s="7">
        <v>6</v>
      </c>
      <c r="C274" s="7">
        <v>1</v>
      </c>
      <c r="D274" s="7">
        <v>2</v>
      </c>
      <c r="E274" s="7">
        <v>1</v>
      </c>
      <c r="F274" s="129">
        <v>45</v>
      </c>
      <c r="G274" s="129">
        <v>3</v>
      </c>
      <c r="H274" s="7">
        <v>36.49</v>
      </c>
      <c r="I274">
        <v>56.31</v>
      </c>
      <c r="J274" s="7">
        <v>54.78</v>
      </c>
      <c r="K274" s="7">
        <v>56.72</v>
      </c>
      <c r="L274" s="7">
        <v>56.33</v>
      </c>
      <c r="M274" s="7">
        <v>16.95</v>
      </c>
      <c r="N274" s="7">
        <v>19.760000000000002</v>
      </c>
      <c r="O274" s="7">
        <v>158.59</v>
      </c>
      <c r="P274" s="7">
        <v>55.81</v>
      </c>
      <c r="Q274">
        <v>140.1</v>
      </c>
      <c r="R274" s="7">
        <v>33.51</v>
      </c>
      <c r="S274" s="7">
        <v>56.08</v>
      </c>
      <c r="T274" s="7">
        <v>34.54</v>
      </c>
      <c r="U274" s="7">
        <v>76.58</v>
      </c>
    </row>
    <row r="275" spans="1:21" ht="14.25" customHeight="1">
      <c r="A275" s="7">
        <v>274</v>
      </c>
      <c r="B275" s="7">
        <v>6</v>
      </c>
      <c r="C275" s="7">
        <v>1</v>
      </c>
      <c r="D275" s="7">
        <v>2</v>
      </c>
      <c r="E275" s="7">
        <v>1</v>
      </c>
      <c r="F275" s="129">
        <v>46</v>
      </c>
      <c r="G275" s="129">
        <v>4</v>
      </c>
      <c r="H275" s="7">
        <v>37.78</v>
      </c>
      <c r="I275">
        <v>43.16</v>
      </c>
      <c r="J275" s="7">
        <v>41.2</v>
      </c>
      <c r="K275" s="7">
        <v>49.71</v>
      </c>
      <c r="L275" s="7">
        <v>47.08</v>
      </c>
      <c r="M275" s="7">
        <v>16.36</v>
      </c>
      <c r="N275" s="7">
        <v>15.78</v>
      </c>
      <c r="O275" s="7">
        <v>132.38999999999999</v>
      </c>
      <c r="P275" s="7">
        <v>24.29</v>
      </c>
      <c r="Q275">
        <v>146.63999999999999</v>
      </c>
      <c r="R275" s="7">
        <v>25.93</v>
      </c>
      <c r="S275" s="7">
        <v>53.98</v>
      </c>
      <c r="T275" s="7">
        <v>33.380000000000003</v>
      </c>
      <c r="U275" s="7">
        <v>63.02</v>
      </c>
    </row>
    <row r="276" spans="1:21" ht="14.25" customHeight="1">
      <c r="A276" s="7">
        <v>275</v>
      </c>
      <c r="B276" s="7">
        <v>6</v>
      </c>
      <c r="C276" s="7">
        <v>1</v>
      </c>
      <c r="D276" s="7">
        <v>2</v>
      </c>
      <c r="E276" s="7">
        <v>1</v>
      </c>
      <c r="F276" s="129">
        <v>47</v>
      </c>
      <c r="G276" s="129">
        <v>5</v>
      </c>
      <c r="H276" s="7">
        <v>37.54</v>
      </c>
      <c r="I276">
        <v>48.27</v>
      </c>
      <c r="J276" s="7">
        <v>46.17</v>
      </c>
      <c r="K276" s="7">
        <v>62.93</v>
      </c>
      <c r="L276" s="7">
        <v>64.569999999999993</v>
      </c>
      <c r="M276" s="7">
        <v>20.6</v>
      </c>
      <c r="N276" s="7">
        <v>26.3</v>
      </c>
      <c r="O276" s="7">
        <v>138.9</v>
      </c>
      <c r="P276" s="7">
        <v>32.58</v>
      </c>
      <c r="Q276">
        <v>149.72999999999999</v>
      </c>
      <c r="R276" s="7">
        <v>28</v>
      </c>
      <c r="S276" s="7">
        <v>52.27</v>
      </c>
      <c r="T276" s="7">
        <v>31.88</v>
      </c>
      <c r="U276" s="7">
        <v>58.65</v>
      </c>
    </row>
    <row r="277" spans="1:21" ht="14.25" customHeight="1">
      <c r="A277" s="7">
        <v>276</v>
      </c>
      <c r="B277" s="7">
        <v>6</v>
      </c>
      <c r="C277" s="7">
        <v>1</v>
      </c>
      <c r="D277" s="7">
        <v>2</v>
      </c>
      <c r="E277" s="7">
        <v>1</v>
      </c>
      <c r="F277" s="129">
        <v>48</v>
      </c>
      <c r="G277" s="129">
        <v>6</v>
      </c>
      <c r="H277" s="7">
        <v>34.58</v>
      </c>
      <c r="I277">
        <v>50.65</v>
      </c>
      <c r="J277" s="7">
        <v>47.82</v>
      </c>
      <c r="K277" s="7">
        <v>50.06</v>
      </c>
      <c r="L277" s="7">
        <v>50.16</v>
      </c>
      <c r="M277" s="7">
        <v>13.56</v>
      </c>
      <c r="N277" s="7">
        <v>15.93</v>
      </c>
      <c r="O277" s="7">
        <v>146.62</v>
      </c>
      <c r="P277" s="7">
        <v>30.61</v>
      </c>
      <c r="Q277">
        <v>143.99</v>
      </c>
      <c r="R277" s="7">
        <v>74.84</v>
      </c>
      <c r="S277" s="7">
        <v>45.34</v>
      </c>
      <c r="T277" s="7">
        <v>109.2</v>
      </c>
      <c r="U277" s="7">
        <v>72.8</v>
      </c>
    </row>
    <row r="278" spans="1:21" ht="14.25" customHeight="1">
      <c r="A278" s="7">
        <v>277</v>
      </c>
      <c r="B278" s="7">
        <v>7</v>
      </c>
      <c r="C278" s="7">
        <v>0</v>
      </c>
      <c r="D278" s="7">
        <v>4</v>
      </c>
      <c r="E278" s="7">
        <v>0</v>
      </c>
      <c r="F278" s="129">
        <v>2</v>
      </c>
      <c r="G278" s="129">
        <v>1</v>
      </c>
      <c r="H278" s="7">
        <v>13.83</v>
      </c>
      <c r="I278">
        <v>112.31</v>
      </c>
      <c r="J278" s="7">
        <v>108.76</v>
      </c>
      <c r="K278" s="7">
        <v>90.26</v>
      </c>
      <c r="L278" s="7">
        <v>91.31</v>
      </c>
      <c r="M278" s="7">
        <v>20.79</v>
      </c>
      <c r="N278" s="7">
        <v>25.51</v>
      </c>
      <c r="O278" s="7">
        <v>99.78</v>
      </c>
      <c r="P278" s="7">
        <v>61.8</v>
      </c>
      <c r="Q278">
        <v>65.09</v>
      </c>
      <c r="R278" s="7">
        <v>16.75</v>
      </c>
      <c r="S278" s="7">
        <v>28.93</v>
      </c>
      <c r="T278" s="7">
        <v>23.74</v>
      </c>
      <c r="U278" s="7">
        <v>27.64</v>
      </c>
    </row>
    <row r="279" spans="1:21" ht="14.25" customHeight="1">
      <c r="A279" s="7">
        <v>278</v>
      </c>
      <c r="B279" s="7">
        <v>7</v>
      </c>
      <c r="C279" s="7">
        <v>0</v>
      </c>
      <c r="D279" s="7">
        <v>4</v>
      </c>
      <c r="E279" s="7">
        <v>0</v>
      </c>
      <c r="F279" s="129">
        <v>3</v>
      </c>
      <c r="G279" s="129">
        <v>2</v>
      </c>
      <c r="H279" s="7">
        <v>11.6</v>
      </c>
      <c r="I279">
        <v>110.57</v>
      </c>
      <c r="J279" s="7">
        <v>107.7</v>
      </c>
      <c r="K279" s="7">
        <v>84.61</v>
      </c>
      <c r="L279" s="7">
        <v>86.98</v>
      </c>
      <c r="M279" s="7">
        <v>19.53</v>
      </c>
      <c r="N279" s="7">
        <v>24.83</v>
      </c>
      <c r="O279" s="7">
        <v>95.59</v>
      </c>
      <c r="P279" s="7">
        <v>50.82</v>
      </c>
      <c r="Q279">
        <v>75.94</v>
      </c>
      <c r="R279" s="7">
        <v>17.809999999999999</v>
      </c>
      <c r="S279" s="7">
        <v>28.69</v>
      </c>
      <c r="T279" s="7">
        <v>20.62</v>
      </c>
      <c r="U279" s="7">
        <v>32.200000000000003</v>
      </c>
    </row>
    <row r="280" spans="1:21" ht="14.25" customHeight="1">
      <c r="A280" s="7">
        <v>279</v>
      </c>
      <c r="B280" s="7">
        <v>7</v>
      </c>
      <c r="C280" s="7">
        <v>0</v>
      </c>
      <c r="D280" s="7">
        <v>4</v>
      </c>
      <c r="E280" s="7">
        <v>0</v>
      </c>
      <c r="F280" s="129">
        <v>4</v>
      </c>
      <c r="G280" s="129">
        <v>3</v>
      </c>
      <c r="H280" s="7">
        <v>11.37</v>
      </c>
      <c r="I280">
        <v>112.92</v>
      </c>
      <c r="J280" s="7">
        <v>109.47</v>
      </c>
      <c r="K280" s="7">
        <v>85.48</v>
      </c>
      <c r="L280" s="7">
        <v>87.14</v>
      </c>
      <c r="M280" s="7">
        <v>18.82</v>
      </c>
      <c r="N280" s="7">
        <v>23.94</v>
      </c>
      <c r="O280" s="7">
        <v>100.66</v>
      </c>
      <c r="P280" s="7">
        <v>56.61</v>
      </c>
      <c r="Q280">
        <v>72.16</v>
      </c>
      <c r="R280" s="7">
        <v>16.420000000000002</v>
      </c>
      <c r="S280" s="7">
        <v>28.38</v>
      </c>
      <c r="T280" s="7">
        <v>21.7</v>
      </c>
      <c r="U280" s="7">
        <v>30.5</v>
      </c>
    </row>
    <row r="281" spans="1:21" ht="14.25" customHeight="1">
      <c r="A281" s="7">
        <v>280</v>
      </c>
      <c r="B281" s="7">
        <v>7</v>
      </c>
      <c r="C281" s="7">
        <v>0</v>
      </c>
      <c r="D281" s="7">
        <v>4</v>
      </c>
      <c r="E281" s="7">
        <v>0</v>
      </c>
      <c r="F281" s="129">
        <v>5</v>
      </c>
      <c r="G281" s="129">
        <v>4</v>
      </c>
      <c r="H281" s="7">
        <v>11.58</v>
      </c>
      <c r="I281">
        <v>110.32</v>
      </c>
      <c r="J281" s="7">
        <v>107.81</v>
      </c>
      <c r="K281" s="7">
        <v>82.42</v>
      </c>
      <c r="L281" s="7">
        <v>85.05</v>
      </c>
      <c r="M281" s="7">
        <v>19.100000000000001</v>
      </c>
      <c r="N281" s="7">
        <v>24.18</v>
      </c>
      <c r="O281" s="7">
        <v>94.99</v>
      </c>
      <c r="P281" s="7">
        <v>53.07</v>
      </c>
      <c r="Q281">
        <v>72.34</v>
      </c>
      <c r="R281" s="7">
        <v>16.52</v>
      </c>
      <c r="S281" s="7">
        <v>24.47</v>
      </c>
      <c r="T281" s="7">
        <v>24.35</v>
      </c>
      <c r="U281" s="7">
        <v>34.97</v>
      </c>
    </row>
    <row r="282" spans="1:21" ht="14.25" customHeight="1">
      <c r="A282" s="7">
        <v>281</v>
      </c>
      <c r="B282" s="7">
        <v>7</v>
      </c>
      <c r="C282" s="7">
        <v>0</v>
      </c>
      <c r="D282" s="7">
        <v>4</v>
      </c>
      <c r="E282" s="7">
        <v>0</v>
      </c>
      <c r="F282" s="129">
        <v>6</v>
      </c>
      <c r="G282" s="129">
        <v>5</v>
      </c>
      <c r="H282" s="7">
        <v>12.59</v>
      </c>
      <c r="I282">
        <v>112.72</v>
      </c>
      <c r="J282" s="7">
        <v>109.22</v>
      </c>
      <c r="K282" s="7">
        <v>83.44</v>
      </c>
      <c r="L282" s="7">
        <v>83.52</v>
      </c>
      <c r="M282" s="7">
        <v>19.05</v>
      </c>
      <c r="N282" s="7">
        <v>21.94</v>
      </c>
      <c r="O282" s="7">
        <v>102.07</v>
      </c>
      <c r="P282" s="7">
        <v>63.44</v>
      </c>
      <c r="Q282">
        <v>67.72</v>
      </c>
      <c r="R282" s="7">
        <v>16.3</v>
      </c>
      <c r="S282" s="7">
        <v>20.27</v>
      </c>
      <c r="T282" s="7">
        <v>23.81</v>
      </c>
      <c r="U282" s="7">
        <v>29.16</v>
      </c>
    </row>
    <row r="283" spans="1:21" ht="14.25" customHeight="1">
      <c r="A283" s="7">
        <v>282</v>
      </c>
      <c r="B283" s="7">
        <v>7</v>
      </c>
      <c r="C283" s="7">
        <v>0</v>
      </c>
      <c r="D283" s="7">
        <v>2</v>
      </c>
      <c r="E283" s="7">
        <v>0</v>
      </c>
      <c r="F283" s="129">
        <v>7</v>
      </c>
      <c r="G283" s="129">
        <v>1</v>
      </c>
      <c r="H283" s="7">
        <v>10.26</v>
      </c>
      <c r="I283">
        <v>84.11</v>
      </c>
      <c r="J283" s="7">
        <v>60.92</v>
      </c>
      <c r="K283" s="7">
        <v>40.799999999999997</v>
      </c>
      <c r="L283" s="7">
        <v>12.42</v>
      </c>
      <c r="M283" s="7">
        <v>16.36</v>
      </c>
      <c r="N283" s="7">
        <v>24.26</v>
      </c>
      <c r="O283" s="7">
        <v>115.04</v>
      </c>
      <c r="P283" s="7">
        <v>12.1</v>
      </c>
      <c r="Q283">
        <v>141.29</v>
      </c>
      <c r="R283" s="7">
        <v>6.84</v>
      </c>
      <c r="S283" s="7">
        <v>85.28</v>
      </c>
      <c r="T283" s="7">
        <v>10.41</v>
      </c>
      <c r="U283" s="7">
        <v>29.37</v>
      </c>
    </row>
    <row r="284" spans="1:21" ht="14.25" customHeight="1">
      <c r="A284" s="7">
        <v>283</v>
      </c>
      <c r="B284" s="7">
        <v>7</v>
      </c>
      <c r="C284" s="7">
        <v>0</v>
      </c>
      <c r="D284" s="7">
        <v>2</v>
      </c>
      <c r="E284" s="7">
        <v>0</v>
      </c>
      <c r="F284" s="129">
        <v>8</v>
      </c>
      <c r="G284" s="129">
        <v>2</v>
      </c>
      <c r="H284" s="7">
        <v>11.28</v>
      </c>
      <c r="I284">
        <v>65.25</v>
      </c>
      <c r="J284" s="7">
        <v>53.21</v>
      </c>
      <c r="K284" s="7">
        <v>22.4</v>
      </c>
      <c r="L284" s="7">
        <v>11.59</v>
      </c>
      <c r="M284" s="7">
        <v>15.44</v>
      </c>
      <c r="N284" s="7">
        <v>14.84</v>
      </c>
      <c r="O284" s="7">
        <v>105.72</v>
      </c>
      <c r="P284" s="7">
        <v>19.68</v>
      </c>
      <c r="Q284">
        <v>131.63</v>
      </c>
      <c r="R284" s="7">
        <v>7.35</v>
      </c>
      <c r="S284" s="7">
        <v>66.42</v>
      </c>
      <c r="T284" s="7">
        <v>6.87</v>
      </c>
      <c r="U284" s="7">
        <v>15.88</v>
      </c>
    </row>
    <row r="285" spans="1:21" ht="14.25" customHeight="1">
      <c r="A285" s="7">
        <v>284</v>
      </c>
      <c r="B285" s="7">
        <v>7</v>
      </c>
      <c r="C285" s="7">
        <v>0</v>
      </c>
      <c r="D285" s="7">
        <v>2</v>
      </c>
      <c r="E285" s="7">
        <v>0</v>
      </c>
      <c r="F285" s="129">
        <v>9</v>
      </c>
      <c r="G285" s="129">
        <v>3</v>
      </c>
      <c r="H285" s="7">
        <v>10.039999999999999</v>
      </c>
      <c r="I285">
        <v>67.180000000000007</v>
      </c>
      <c r="J285" s="7">
        <v>49.13</v>
      </c>
      <c r="K285" s="7">
        <v>20.48</v>
      </c>
      <c r="L285" s="7">
        <v>12.85</v>
      </c>
      <c r="M285" s="7">
        <v>14.23</v>
      </c>
      <c r="N285" s="7">
        <v>17.22</v>
      </c>
      <c r="O285" s="7">
        <v>126.53</v>
      </c>
      <c r="P285" s="7">
        <v>36.380000000000003</v>
      </c>
      <c r="Q285">
        <v>147.38</v>
      </c>
      <c r="R285" s="7">
        <v>13.28</v>
      </c>
      <c r="S285" s="7">
        <v>118.21</v>
      </c>
      <c r="T285" s="7">
        <v>30.79</v>
      </c>
      <c r="U285" s="7">
        <v>80.650000000000006</v>
      </c>
    </row>
    <row r="286" spans="1:21" ht="14.25" customHeight="1">
      <c r="A286" s="7">
        <v>285</v>
      </c>
      <c r="B286" s="7">
        <v>7</v>
      </c>
      <c r="C286" s="7">
        <v>0</v>
      </c>
      <c r="D286" s="7">
        <v>2</v>
      </c>
      <c r="E286" s="7">
        <v>0</v>
      </c>
      <c r="F286" s="129">
        <v>10</v>
      </c>
      <c r="G286" s="129">
        <v>4</v>
      </c>
      <c r="H286" s="7">
        <v>8.91</v>
      </c>
      <c r="I286">
        <v>64.37</v>
      </c>
      <c r="J286" s="7">
        <v>50.02</v>
      </c>
      <c r="K286" s="7">
        <v>27.7</v>
      </c>
      <c r="L286" s="7">
        <v>22.98</v>
      </c>
      <c r="M286" s="7">
        <v>7.58</v>
      </c>
      <c r="N286" s="7">
        <v>7.53</v>
      </c>
      <c r="O286" s="7">
        <v>60.15</v>
      </c>
      <c r="P286" s="7">
        <v>14.24</v>
      </c>
      <c r="Q286">
        <v>102.56</v>
      </c>
      <c r="R286" s="7">
        <v>9.61</v>
      </c>
      <c r="S286" s="7">
        <v>68.430000000000007</v>
      </c>
      <c r="T286" s="7">
        <v>9.7200000000000006</v>
      </c>
      <c r="U286" s="7">
        <v>65.040000000000006</v>
      </c>
    </row>
    <row r="287" spans="1:21" ht="14.25" customHeight="1">
      <c r="A287" s="7">
        <v>286</v>
      </c>
      <c r="B287" s="7">
        <v>7</v>
      </c>
      <c r="C287" s="7">
        <v>0</v>
      </c>
      <c r="D287" s="7">
        <v>2</v>
      </c>
      <c r="E287" s="7">
        <v>0</v>
      </c>
      <c r="F287" s="129">
        <v>11</v>
      </c>
      <c r="G287" s="129">
        <v>5</v>
      </c>
      <c r="H287" s="7">
        <v>9.56</v>
      </c>
      <c r="I287">
        <v>57.32</v>
      </c>
      <c r="J287" s="7">
        <v>45.74</v>
      </c>
      <c r="K287" s="7">
        <v>19.34</v>
      </c>
      <c r="L287" s="7">
        <v>34.369999999999997</v>
      </c>
      <c r="M287" s="7">
        <v>6.53</v>
      </c>
      <c r="N287" s="7">
        <v>5.8</v>
      </c>
      <c r="O287" s="7">
        <v>102.18</v>
      </c>
      <c r="P287" s="7">
        <v>33.369999999999997</v>
      </c>
      <c r="Q287">
        <v>85.37</v>
      </c>
      <c r="R287" s="7">
        <v>21.53</v>
      </c>
      <c r="S287" s="7">
        <v>37.96</v>
      </c>
      <c r="T287" s="7">
        <v>18.12</v>
      </c>
      <c r="U287" s="7">
        <v>59.6</v>
      </c>
    </row>
    <row r="288" spans="1:21" ht="14.25" customHeight="1">
      <c r="A288" s="7">
        <v>287</v>
      </c>
      <c r="B288" s="7">
        <v>7</v>
      </c>
      <c r="C288" s="7">
        <v>0</v>
      </c>
      <c r="D288" s="7">
        <v>2</v>
      </c>
      <c r="E288" s="7">
        <v>0</v>
      </c>
      <c r="F288" s="129">
        <v>12</v>
      </c>
      <c r="G288" s="129">
        <v>6</v>
      </c>
      <c r="H288" s="7">
        <v>14.87</v>
      </c>
      <c r="I288">
        <v>55.41</v>
      </c>
      <c r="J288" s="7">
        <v>44.14</v>
      </c>
      <c r="K288" s="7">
        <v>22.5</v>
      </c>
      <c r="L288" s="7">
        <v>14.36</v>
      </c>
      <c r="M288" s="7">
        <v>8.81</v>
      </c>
      <c r="N288" s="7">
        <v>6.07</v>
      </c>
      <c r="O288" s="7">
        <v>83.89</v>
      </c>
      <c r="P288" s="7">
        <v>57.41</v>
      </c>
      <c r="Q288">
        <v>104.65</v>
      </c>
      <c r="R288" s="7">
        <v>13.68</v>
      </c>
      <c r="S288" s="7">
        <v>77.12</v>
      </c>
      <c r="T288" s="7">
        <v>31.17</v>
      </c>
      <c r="U288" s="7">
        <v>62.91</v>
      </c>
    </row>
    <row r="289" spans="1:21" ht="14.25" customHeight="1">
      <c r="A289" s="7">
        <v>288</v>
      </c>
      <c r="B289" s="7">
        <v>7</v>
      </c>
      <c r="C289" s="7">
        <v>0</v>
      </c>
      <c r="D289" s="7">
        <v>1</v>
      </c>
      <c r="E289" s="7">
        <v>0</v>
      </c>
      <c r="F289" s="129">
        <v>13</v>
      </c>
      <c r="G289" s="129">
        <v>1</v>
      </c>
      <c r="H289" s="7">
        <v>10.119999999999999</v>
      </c>
      <c r="I289">
        <v>76.739999999999995</v>
      </c>
      <c r="J289" s="7">
        <v>74.86</v>
      </c>
      <c r="K289" s="7">
        <v>54.36</v>
      </c>
      <c r="L289" s="7">
        <v>56.01</v>
      </c>
      <c r="M289" s="7">
        <v>14.19</v>
      </c>
      <c r="N289" s="7">
        <v>16.29</v>
      </c>
      <c r="O289" s="7">
        <v>94.52</v>
      </c>
      <c r="P289" s="7">
        <v>66.790000000000006</v>
      </c>
      <c r="Q289">
        <v>47.58</v>
      </c>
      <c r="R289" s="7">
        <v>34.54</v>
      </c>
      <c r="S289" s="7">
        <v>28.71</v>
      </c>
      <c r="T289" s="7">
        <v>16.95</v>
      </c>
      <c r="U289" s="7">
        <v>16.25</v>
      </c>
    </row>
    <row r="290" spans="1:21" ht="14.25" customHeight="1">
      <c r="A290" s="7">
        <v>289</v>
      </c>
      <c r="B290" s="7">
        <v>7</v>
      </c>
      <c r="C290" s="7">
        <v>0</v>
      </c>
      <c r="D290" s="7">
        <v>1</v>
      </c>
      <c r="E290" s="7">
        <v>0</v>
      </c>
      <c r="F290" s="129">
        <v>14</v>
      </c>
      <c r="G290" s="129">
        <v>2</v>
      </c>
      <c r="H290" s="7">
        <v>10.97</v>
      </c>
      <c r="I290">
        <v>76.42</v>
      </c>
      <c r="J290" s="7">
        <v>73.83</v>
      </c>
      <c r="K290" s="7">
        <v>60.83</v>
      </c>
      <c r="L290" s="7">
        <v>61.86</v>
      </c>
      <c r="M290" s="7">
        <v>17.73</v>
      </c>
      <c r="N290" s="7">
        <v>20.79</v>
      </c>
      <c r="O290" s="7">
        <v>92.57</v>
      </c>
      <c r="P290" s="7">
        <v>64.569999999999993</v>
      </c>
      <c r="Q290">
        <v>53.94</v>
      </c>
      <c r="R290" s="7">
        <v>42.8</v>
      </c>
      <c r="S290" s="7">
        <v>27.97</v>
      </c>
      <c r="T290" s="7">
        <v>26.67</v>
      </c>
      <c r="U290" s="7">
        <v>13.29</v>
      </c>
    </row>
    <row r="291" spans="1:21" ht="14.25" customHeight="1">
      <c r="A291" s="7">
        <v>290</v>
      </c>
      <c r="B291" s="7">
        <v>7</v>
      </c>
      <c r="C291" s="7">
        <v>0</v>
      </c>
      <c r="D291" s="7">
        <v>1</v>
      </c>
      <c r="E291" s="7">
        <v>0</v>
      </c>
      <c r="F291" s="129">
        <v>15</v>
      </c>
      <c r="G291" s="129">
        <v>3</v>
      </c>
      <c r="H291" s="7">
        <v>10.59</v>
      </c>
      <c r="I291">
        <v>73.95</v>
      </c>
      <c r="J291" s="7">
        <v>71.64</v>
      </c>
      <c r="K291" s="7">
        <v>61.62</v>
      </c>
      <c r="L291" s="7">
        <v>63.33</v>
      </c>
      <c r="M291" s="7">
        <v>18.600000000000001</v>
      </c>
      <c r="N291" s="7">
        <v>21.53</v>
      </c>
      <c r="O291" s="7">
        <v>84.31</v>
      </c>
      <c r="P291" s="7">
        <v>55.49</v>
      </c>
      <c r="Q291">
        <v>60.72</v>
      </c>
      <c r="R291" s="7">
        <v>44.52</v>
      </c>
      <c r="S291" s="7">
        <v>27.66</v>
      </c>
      <c r="T291" s="7">
        <v>27.48</v>
      </c>
      <c r="U291" s="7">
        <v>14.83</v>
      </c>
    </row>
    <row r="292" spans="1:21" ht="14.25" customHeight="1">
      <c r="A292" s="7">
        <v>291</v>
      </c>
      <c r="B292" s="7">
        <v>7</v>
      </c>
      <c r="C292" s="7">
        <v>0</v>
      </c>
      <c r="D292" s="7">
        <v>1</v>
      </c>
      <c r="E292" s="7">
        <v>0</v>
      </c>
      <c r="F292" s="129">
        <v>16</v>
      </c>
      <c r="G292" s="129">
        <v>4</v>
      </c>
      <c r="H292" s="7">
        <v>10.18</v>
      </c>
      <c r="I292">
        <v>72.010000000000005</v>
      </c>
      <c r="J292" s="7">
        <v>69.91</v>
      </c>
      <c r="K292" s="7">
        <v>61.78</v>
      </c>
      <c r="L292" s="7">
        <v>64.400000000000006</v>
      </c>
      <c r="M292" s="7">
        <v>19.05</v>
      </c>
      <c r="N292" s="7">
        <v>23.69</v>
      </c>
      <c r="O292" s="7">
        <v>81.099999999999994</v>
      </c>
      <c r="P292" s="7">
        <v>52.29</v>
      </c>
      <c r="Q292">
        <v>41.31</v>
      </c>
      <c r="R292" s="7">
        <v>40.96</v>
      </c>
      <c r="S292" s="7">
        <v>24.22</v>
      </c>
      <c r="T292" s="7">
        <v>25.79</v>
      </c>
      <c r="U292" s="7">
        <v>10.51</v>
      </c>
    </row>
    <row r="293" spans="1:21" ht="14.25" customHeight="1">
      <c r="A293" s="7">
        <v>292</v>
      </c>
      <c r="B293" s="7">
        <v>7</v>
      </c>
      <c r="C293" s="7">
        <v>0</v>
      </c>
      <c r="D293" s="7">
        <v>1</v>
      </c>
      <c r="E293" s="7">
        <v>0</v>
      </c>
      <c r="F293" s="129">
        <v>17</v>
      </c>
      <c r="G293" s="129">
        <v>5</v>
      </c>
      <c r="H293" s="7">
        <v>10.56</v>
      </c>
      <c r="I293">
        <v>71.680000000000007</v>
      </c>
      <c r="J293" s="7">
        <v>69.88</v>
      </c>
      <c r="K293" s="7">
        <v>60.64</v>
      </c>
      <c r="L293" s="7">
        <v>64.59</v>
      </c>
      <c r="M293" s="7">
        <v>19.29</v>
      </c>
      <c r="N293" s="7">
        <v>24.8</v>
      </c>
      <c r="O293" s="7">
        <v>88.05</v>
      </c>
      <c r="P293" s="7">
        <v>60.07</v>
      </c>
      <c r="Q293">
        <v>44.77</v>
      </c>
      <c r="R293" s="7">
        <v>43.42</v>
      </c>
      <c r="S293" s="7">
        <v>22.85</v>
      </c>
      <c r="T293" s="7">
        <v>26.36</v>
      </c>
      <c r="U293" s="7">
        <v>9.5399999999999991</v>
      </c>
    </row>
    <row r="294" spans="1:21" ht="14.25" customHeight="1">
      <c r="A294" s="7">
        <v>293</v>
      </c>
      <c r="B294" s="7">
        <v>7</v>
      </c>
      <c r="C294" s="7">
        <v>0</v>
      </c>
      <c r="D294" s="7">
        <v>1</v>
      </c>
      <c r="E294" s="7">
        <v>0</v>
      </c>
      <c r="F294" s="129">
        <v>18</v>
      </c>
      <c r="G294" s="129">
        <v>6</v>
      </c>
      <c r="H294" s="7">
        <v>9.24</v>
      </c>
      <c r="I294">
        <v>73.569999999999993</v>
      </c>
      <c r="J294" s="7">
        <v>71.69</v>
      </c>
      <c r="K294" s="7">
        <v>61.54</v>
      </c>
      <c r="L294" s="7">
        <v>65.25</v>
      </c>
      <c r="M294" s="7">
        <v>19.54</v>
      </c>
      <c r="N294" s="7">
        <v>24.89</v>
      </c>
      <c r="O294" s="7">
        <v>89.7</v>
      </c>
      <c r="P294" s="7">
        <v>56.66</v>
      </c>
      <c r="Q294">
        <v>61.18</v>
      </c>
      <c r="R294" s="7">
        <v>44.59</v>
      </c>
      <c r="S294" s="7">
        <v>31.81</v>
      </c>
      <c r="T294" s="7">
        <v>21.8</v>
      </c>
      <c r="U294" s="7">
        <v>17.47</v>
      </c>
    </row>
    <row r="295" spans="1:21" ht="14.25" customHeight="1">
      <c r="A295" s="7">
        <v>294</v>
      </c>
      <c r="B295" s="7">
        <v>7</v>
      </c>
      <c r="C295" s="7">
        <v>0</v>
      </c>
      <c r="D295" s="7">
        <v>3</v>
      </c>
      <c r="E295" s="7">
        <v>0</v>
      </c>
      <c r="F295" s="129">
        <v>19</v>
      </c>
      <c r="G295" s="129">
        <v>1</v>
      </c>
      <c r="H295" s="7">
        <v>20.2</v>
      </c>
      <c r="I295">
        <v>75.069999999999993</v>
      </c>
      <c r="J295" s="7">
        <v>53.04</v>
      </c>
      <c r="K295" s="7">
        <v>33.42</v>
      </c>
      <c r="L295" s="7">
        <v>47.37</v>
      </c>
      <c r="M295" s="7">
        <v>27.08</v>
      </c>
      <c r="N295" s="7">
        <v>46.66</v>
      </c>
      <c r="O295" s="7">
        <v>149.44</v>
      </c>
      <c r="P295" s="7">
        <v>65.75</v>
      </c>
      <c r="Q295">
        <v>167.09</v>
      </c>
      <c r="R295" s="7">
        <v>31.21</v>
      </c>
      <c r="S295" s="7">
        <v>116.22</v>
      </c>
      <c r="T295" s="7">
        <v>44.39</v>
      </c>
      <c r="U295" s="7">
        <v>154.54</v>
      </c>
    </row>
    <row r="296" spans="1:21" ht="14.25" customHeight="1">
      <c r="A296" s="7">
        <v>295</v>
      </c>
      <c r="B296" s="7">
        <v>7</v>
      </c>
      <c r="C296" s="7">
        <v>0</v>
      </c>
      <c r="D296" s="7">
        <v>3</v>
      </c>
      <c r="E296" s="7">
        <v>0</v>
      </c>
      <c r="F296" s="129">
        <v>20</v>
      </c>
      <c r="G296" s="129">
        <v>2</v>
      </c>
      <c r="H296" s="7">
        <v>13.08</v>
      </c>
      <c r="I296">
        <v>76.39</v>
      </c>
      <c r="J296" s="7">
        <v>64.94</v>
      </c>
      <c r="K296" s="7">
        <v>41.34</v>
      </c>
      <c r="L296" s="7">
        <v>61.2</v>
      </c>
      <c r="M296" s="7">
        <v>18.760000000000002</v>
      </c>
      <c r="N296" s="7">
        <v>18.899999999999999</v>
      </c>
      <c r="O296" s="7">
        <v>159.09</v>
      </c>
      <c r="P296" s="7">
        <v>33.61</v>
      </c>
      <c r="Q296">
        <v>150.4</v>
      </c>
      <c r="R296" s="7">
        <v>36.799999999999997</v>
      </c>
      <c r="S296" s="7">
        <v>113.84</v>
      </c>
      <c r="T296" s="7">
        <v>61.69</v>
      </c>
      <c r="U296" s="7">
        <v>105.04</v>
      </c>
    </row>
    <row r="297" spans="1:21" ht="14.25" customHeight="1">
      <c r="A297" s="7">
        <v>296</v>
      </c>
      <c r="B297" s="7">
        <v>7</v>
      </c>
      <c r="C297" s="7">
        <v>0</v>
      </c>
      <c r="D297" s="7">
        <v>3</v>
      </c>
      <c r="E297" s="7">
        <v>0</v>
      </c>
      <c r="F297" s="129">
        <v>21</v>
      </c>
      <c r="G297" s="129">
        <v>3</v>
      </c>
      <c r="H297" s="7">
        <v>15.82</v>
      </c>
      <c r="I297">
        <v>82.97</v>
      </c>
      <c r="J297" s="7">
        <v>69.959999999999994</v>
      </c>
      <c r="K297" s="7">
        <v>47.24</v>
      </c>
      <c r="L297" s="7">
        <v>64.569999999999993</v>
      </c>
      <c r="M297" s="7">
        <v>27.19</v>
      </c>
      <c r="N297" s="7">
        <v>43.13</v>
      </c>
      <c r="O297" s="7">
        <v>142.21</v>
      </c>
      <c r="P297" s="7">
        <v>82.18</v>
      </c>
      <c r="Q297">
        <v>151.19</v>
      </c>
      <c r="R297" s="7">
        <v>30.7</v>
      </c>
      <c r="S297" s="7">
        <v>194.58</v>
      </c>
      <c r="T297" s="7">
        <v>54.94</v>
      </c>
      <c r="U297" s="7">
        <v>212.66</v>
      </c>
    </row>
    <row r="298" spans="1:21" ht="14.25" customHeight="1">
      <c r="A298" s="7">
        <v>297</v>
      </c>
      <c r="B298" s="7">
        <v>7</v>
      </c>
      <c r="C298" s="7">
        <v>0</v>
      </c>
      <c r="D298" s="7">
        <v>3</v>
      </c>
      <c r="E298" s="7">
        <v>0</v>
      </c>
      <c r="F298" s="129">
        <v>22</v>
      </c>
      <c r="G298" s="129">
        <v>4</v>
      </c>
      <c r="H298" s="7">
        <v>12.32</v>
      </c>
      <c r="I298">
        <v>76.52</v>
      </c>
      <c r="J298" s="7">
        <v>62.01</v>
      </c>
      <c r="K298" s="7">
        <v>56.76</v>
      </c>
      <c r="L298" s="7">
        <v>61.12</v>
      </c>
      <c r="M298" s="7">
        <v>29.59</v>
      </c>
      <c r="N298" s="7">
        <v>38</v>
      </c>
      <c r="O298" s="7">
        <v>175.24</v>
      </c>
      <c r="P298" s="7">
        <v>77.12</v>
      </c>
      <c r="Q298">
        <v>138.44999999999999</v>
      </c>
      <c r="R298" s="7">
        <v>39.770000000000003</v>
      </c>
      <c r="S298" s="7">
        <v>135.44</v>
      </c>
      <c r="T298" s="7">
        <v>88.96</v>
      </c>
      <c r="U298" s="7">
        <v>153.03</v>
      </c>
    </row>
    <row r="299" spans="1:21" ht="14.25" customHeight="1">
      <c r="A299" s="7">
        <v>298</v>
      </c>
      <c r="B299" s="7">
        <v>7</v>
      </c>
      <c r="C299" s="7">
        <v>0</v>
      </c>
      <c r="D299" s="7">
        <v>3</v>
      </c>
      <c r="E299" s="7">
        <v>0</v>
      </c>
      <c r="F299" s="129">
        <v>23</v>
      </c>
      <c r="G299" s="129">
        <v>5</v>
      </c>
      <c r="H299" s="7">
        <v>14.18</v>
      </c>
      <c r="I299">
        <v>75.47</v>
      </c>
      <c r="J299" s="7">
        <v>68.459999999999994</v>
      </c>
      <c r="K299" s="7">
        <v>56.97</v>
      </c>
      <c r="L299" s="7">
        <v>67</v>
      </c>
      <c r="M299" s="7">
        <v>31.75</v>
      </c>
      <c r="N299" s="7">
        <v>37.17</v>
      </c>
      <c r="O299" s="7">
        <v>156.18</v>
      </c>
      <c r="P299" s="7">
        <v>84.34</v>
      </c>
      <c r="Q299">
        <v>122.58</v>
      </c>
      <c r="R299" s="7">
        <v>34.28</v>
      </c>
      <c r="S299" s="7">
        <v>128.34</v>
      </c>
      <c r="T299" s="7">
        <v>60.91</v>
      </c>
      <c r="U299" s="7">
        <v>168.82</v>
      </c>
    </row>
    <row r="300" spans="1:21" ht="14.25" customHeight="1">
      <c r="A300" s="7">
        <v>299</v>
      </c>
      <c r="B300" s="7">
        <v>7</v>
      </c>
      <c r="C300" s="7">
        <v>0</v>
      </c>
      <c r="D300" s="7">
        <v>3</v>
      </c>
      <c r="E300" s="7">
        <v>0</v>
      </c>
      <c r="F300" s="129">
        <v>24</v>
      </c>
      <c r="G300" s="129">
        <v>6</v>
      </c>
      <c r="H300" s="7">
        <v>25.47</v>
      </c>
      <c r="I300">
        <v>78.510000000000005</v>
      </c>
      <c r="J300" s="7">
        <v>63.26</v>
      </c>
      <c r="K300" s="7">
        <v>50.77</v>
      </c>
      <c r="L300" s="7">
        <v>61.75</v>
      </c>
      <c r="M300" s="7">
        <v>36.15</v>
      </c>
      <c r="N300" s="7">
        <v>32.299999999999997</v>
      </c>
      <c r="O300" s="7">
        <v>163.54</v>
      </c>
      <c r="P300" s="7">
        <v>81.650000000000006</v>
      </c>
      <c r="Q300">
        <v>144.97999999999999</v>
      </c>
      <c r="R300" s="7">
        <v>46.59</v>
      </c>
      <c r="S300" s="7">
        <v>172.35</v>
      </c>
      <c r="T300" s="7">
        <v>81.319999999999993</v>
      </c>
      <c r="U300" s="7">
        <v>190.27</v>
      </c>
    </row>
    <row r="301" spans="1:21" ht="14.25" customHeight="1">
      <c r="A301" s="7">
        <v>300</v>
      </c>
      <c r="B301" s="7">
        <v>7</v>
      </c>
      <c r="C301" s="7">
        <v>0</v>
      </c>
      <c r="D301" s="7">
        <v>4</v>
      </c>
      <c r="E301" s="7">
        <v>1</v>
      </c>
      <c r="F301" s="129">
        <v>26</v>
      </c>
      <c r="G301" s="129">
        <v>1</v>
      </c>
      <c r="H301" s="7">
        <v>33.54</v>
      </c>
      <c r="I301">
        <v>96.51</v>
      </c>
      <c r="J301" s="7">
        <v>94.95</v>
      </c>
      <c r="K301" s="7">
        <v>71.959999999999994</v>
      </c>
      <c r="L301" s="7">
        <v>73.180000000000007</v>
      </c>
      <c r="M301" s="7">
        <v>17.36</v>
      </c>
      <c r="N301" s="7">
        <v>19.649999999999999</v>
      </c>
      <c r="O301" s="7">
        <v>72.77</v>
      </c>
      <c r="P301" s="7">
        <v>38.869999999999997</v>
      </c>
      <c r="Q301">
        <v>44</v>
      </c>
      <c r="R301" s="7">
        <v>16.53</v>
      </c>
      <c r="S301" s="7">
        <v>30.43</v>
      </c>
      <c r="T301" s="7">
        <v>24.82</v>
      </c>
      <c r="U301" s="7">
        <v>25.67</v>
      </c>
    </row>
    <row r="302" spans="1:21" ht="14.25" customHeight="1">
      <c r="A302" s="7">
        <v>301</v>
      </c>
      <c r="B302" s="7">
        <v>7</v>
      </c>
      <c r="C302" s="7">
        <v>0</v>
      </c>
      <c r="D302" s="7">
        <v>4</v>
      </c>
      <c r="E302" s="7">
        <v>1</v>
      </c>
      <c r="F302" s="129">
        <v>27</v>
      </c>
      <c r="G302" s="129">
        <v>2</v>
      </c>
      <c r="H302" s="7">
        <v>34.4</v>
      </c>
      <c r="I302">
        <v>90.97</v>
      </c>
      <c r="J302" s="7">
        <v>89.11</v>
      </c>
      <c r="K302" s="7">
        <v>76.680000000000007</v>
      </c>
      <c r="L302" s="7">
        <v>77.98</v>
      </c>
      <c r="M302" s="7">
        <v>20.58</v>
      </c>
      <c r="N302" s="7">
        <v>23.85</v>
      </c>
      <c r="O302" s="7">
        <v>59.71</v>
      </c>
      <c r="P302" s="7">
        <v>38.07</v>
      </c>
      <c r="Q302">
        <v>39.090000000000003</v>
      </c>
      <c r="R302" s="7">
        <v>17.53</v>
      </c>
      <c r="S302" s="7">
        <v>24.91</v>
      </c>
      <c r="T302" s="7">
        <v>32.25</v>
      </c>
      <c r="U302" s="7">
        <v>33.28</v>
      </c>
    </row>
    <row r="303" spans="1:21" ht="14.25" customHeight="1">
      <c r="A303" s="7">
        <v>302</v>
      </c>
      <c r="B303" s="7">
        <v>7</v>
      </c>
      <c r="C303" s="7">
        <v>0</v>
      </c>
      <c r="D303" s="7">
        <v>4</v>
      </c>
      <c r="E303" s="7">
        <v>1</v>
      </c>
      <c r="F303" s="129">
        <v>28</v>
      </c>
      <c r="G303" s="129">
        <v>3</v>
      </c>
      <c r="H303" s="7">
        <v>35.44</v>
      </c>
      <c r="I303">
        <v>96.56</v>
      </c>
      <c r="J303" s="7">
        <v>95.49</v>
      </c>
      <c r="K303" s="7">
        <v>75.260000000000005</v>
      </c>
      <c r="L303" s="7">
        <v>76.569999999999993</v>
      </c>
      <c r="M303" s="7">
        <v>19.559999999999999</v>
      </c>
      <c r="N303" s="7">
        <v>22.09</v>
      </c>
      <c r="O303" s="7">
        <v>70.72</v>
      </c>
      <c r="P303" s="7">
        <v>35.93</v>
      </c>
      <c r="Q303">
        <v>47.77</v>
      </c>
      <c r="R303" s="7">
        <v>15.1</v>
      </c>
      <c r="S303" s="7">
        <v>30.69</v>
      </c>
      <c r="T303" s="7">
        <v>26.75</v>
      </c>
      <c r="U303" s="7">
        <v>27.06</v>
      </c>
    </row>
    <row r="304" spans="1:21" ht="14.25" customHeight="1">
      <c r="A304" s="7">
        <v>303</v>
      </c>
      <c r="B304" s="7">
        <v>7</v>
      </c>
      <c r="C304" s="7">
        <v>0</v>
      </c>
      <c r="D304" s="7">
        <v>4</v>
      </c>
      <c r="E304" s="7">
        <v>1</v>
      </c>
      <c r="F304" s="129">
        <v>29</v>
      </c>
      <c r="G304" s="129">
        <v>4</v>
      </c>
      <c r="H304" s="7">
        <v>34.450000000000003</v>
      </c>
      <c r="I304">
        <v>92.93</v>
      </c>
      <c r="J304" s="7">
        <v>91.95</v>
      </c>
      <c r="K304" s="7">
        <v>74.150000000000006</v>
      </c>
      <c r="L304" s="7">
        <v>74.75</v>
      </c>
      <c r="M304" s="7">
        <v>19.21</v>
      </c>
      <c r="N304" s="7">
        <v>20.399999999999999</v>
      </c>
      <c r="O304" s="7">
        <v>68.19</v>
      </c>
      <c r="P304" s="7">
        <v>35.53</v>
      </c>
      <c r="Q304">
        <v>39.97</v>
      </c>
      <c r="R304" s="7">
        <v>17.02</v>
      </c>
      <c r="S304" s="7">
        <v>25.8</v>
      </c>
      <c r="T304" s="7">
        <v>24.1</v>
      </c>
      <c r="U304" s="7">
        <v>22.26</v>
      </c>
    </row>
    <row r="305" spans="1:21" ht="14.25" customHeight="1">
      <c r="A305" s="7">
        <v>304</v>
      </c>
      <c r="B305" s="7">
        <v>7</v>
      </c>
      <c r="C305" s="7">
        <v>0</v>
      </c>
      <c r="D305" s="7">
        <v>4</v>
      </c>
      <c r="E305" s="7">
        <v>1</v>
      </c>
      <c r="F305" s="129">
        <v>30</v>
      </c>
      <c r="G305" s="129">
        <v>5</v>
      </c>
      <c r="H305" s="7">
        <v>36.14</v>
      </c>
      <c r="I305">
        <v>94.49</v>
      </c>
      <c r="J305" s="7">
        <v>94.08</v>
      </c>
      <c r="K305" s="7">
        <v>43.81</v>
      </c>
      <c r="L305" s="7">
        <v>45.86</v>
      </c>
      <c r="M305" s="7">
        <v>4.75</v>
      </c>
      <c r="N305" s="7">
        <v>7.36</v>
      </c>
      <c r="O305" s="7">
        <v>68.650000000000006</v>
      </c>
      <c r="P305" s="7">
        <v>28.77</v>
      </c>
      <c r="Q305">
        <v>56.21</v>
      </c>
      <c r="R305" s="7">
        <v>14.68</v>
      </c>
      <c r="S305" s="7">
        <v>17.850000000000001</v>
      </c>
      <c r="T305" s="7">
        <v>25.44</v>
      </c>
      <c r="U305" s="7">
        <v>33.130000000000003</v>
      </c>
    </row>
    <row r="306" spans="1:21" ht="14.25" customHeight="1">
      <c r="A306" s="7">
        <v>305</v>
      </c>
      <c r="B306" s="7">
        <v>7</v>
      </c>
      <c r="C306" s="7">
        <v>0</v>
      </c>
      <c r="D306" s="7">
        <v>2</v>
      </c>
      <c r="E306" s="7">
        <v>1</v>
      </c>
      <c r="F306" s="129">
        <v>31</v>
      </c>
      <c r="G306" s="129">
        <v>1</v>
      </c>
      <c r="H306" s="7">
        <v>27.73</v>
      </c>
      <c r="I306">
        <v>41.1</v>
      </c>
      <c r="J306" s="7">
        <v>12.53</v>
      </c>
      <c r="K306" s="7">
        <v>24.37</v>
      </c>
      <c r="L306" s="7">
        <v>8.81</v>
      </c>
      <c r="M306" s="7">
        <v>7.85</v>
      </c>
      <c r="N306" s="7">
        <v>11.26</v>
      </c>
      <c r="O306" s="7">
        <v>94.46</v>
      </c>
      <c r="P306" s="7">
        <v>41.22</v>
      </c>
      <c r="Q306">
        <v>113.81</v>
      </c>
      <c r="R306" s="7">
        <v>42.01</v>
      </c>
      <c r="S306" s="7">
        <v>152.26</v>
      </c>
      <c r="T306" s="7">
        <v>75.12</v>
      </c>
      <c r="U306" s="7">
        <v>149.97</v>
      </c>
    </row>
    <row r="307" spans="1:21" ht="14.25" customHeight="1">
      <c r="A307" s="7">
        <v>306</v>
      </c>
      <c r="B307" s="7">
        <v>7</v>
      </c>
      <c r="C307" s="7">
        <v>0</v>
      </c>
      <c r="D307" s="7">
        <v>2</v>
      </c>
      <c r="E307" s="7">
        <v>1</v>
      </c>
      <c r="F307" s="129">
        <v>32</v>
      </c>
      <c r="G307" s="129">
        <v>2</v>
      </c>
      <c r="H307" s="7">
        <v>24.32</v>
      </c>
      <c r="I307">
        <v>52.98</v>
      </c>
      <c r="J307" s="7">
        <v>26.26</v>
      </c>
      <c r="K307" s="7">
        <v>29.68</v>
      </c>
      <c r="L307" s="7">
        <v>10.19</v>
      </c>
      <c r="M307" s="7">
        <v>9.1199999999999992</v>
      </c>
      <c r="N307" s="7">
        <v>12.09</v>
      </c>
      <c r="O307" s="7">
        <v>83.26</v>
      </c>
      <c r="P307" s="7">
        <v>34.71</v>
      </c>
      <c r="Q307">
        <v>98.45</v>
      </c>
      <c r="R307" s="7">
        <v>52.24</v>
      </c>
      <c r="S307" s="7">
        <v>80.08</v>
      </c>
      <c r="T307" s="7">
        <v>98.43</v>
      </c>
      <c r="U307" s="7">
        <v>83.13</v>
      </c>
    </row>
    <row r="308" spans="1:21" ht="14.25" customHeight="1">
      <c r="A308" s="7">
        <v>307</v>
      </c>
      <c r="B308" s="7">
        <v>7</v>
      </c>
      <c r="C308" s="7">
        <v>0</v>
      </c>
      <c r="D308" s="7">
        <v>2</v>
      </c>
      <c r="E308" s="7">
        <v>1</v>
      </c>
      <c r="F308" s="129">
        <v>33</v>
      </c>
      <c r="G308" s="129">
        <v>3</v>
      </c>
      <c r="H308" s="7">
        <v>27.5</v>
      </c>
      <c r="I308">
        <v>40.869999999999997</v>
      </c>
      <c r="J308" s="7">
        <v>20.329999999999998</v>
      </c>
      <c r="K308" s="7">
        <v>17.28</v>
      </c>
      <c r="L308" s="7">
        <v>7.96</v>
      </c>
      <c r="M308" s="7">
        <v>12.87</v>
      </c>
      <c r="N308" s="7">
        <v>15.53</v>
      </c>
      <c r="O308" s="7">
        <v>84.52</v>
      </c>
      <c r="P308" s="7">
        <v>31.84</v>
      </c>
      <c r="Q308">
        <v>82.78</v>
      </c>
      <c r="R308" s="7">
        <v>38.01</v>
      </c>
      <c r="S308" s="7">
        <v>100.84</v>
      </c>
      <c r="T308" s="7">
        <v>66.42</v>
      </c>
      <c r="U308" s="7">
        <v>87.15</v>
      </c>
    </row>
    <row r="309" spans="1:21" ht="14.25" customHeight="1">
      <c r="A309" s="7">
        <v>308</v>
      </c>
      <c r="B309" s="7">
        <v>7</v>
      </c>
      <c r="C309" s="7">
        <v>0</v>
      </c>
      <c r="D309" s="7">
        <v>2</v>
      </c>
      <c r="E309" s="7">
        <v>1</v>
      </c>
      <c r="F309" s="129">
        <v>34</v>
      </c>
      <c r="G309" s="129">
        <v>4</v>
      </c>
      <c r="H309" s="7">
        <v>26.23</v>
      </c>
      <c r="I309">
        <v>52.17</v>
      </c>
      <c r="J309" s="7">
        <v>25.77</v>
      </c>
      <c r="K309" s="7">
        <v>32.75</v>
      </c>
      <c r="L309" s="7">
        <v>14.39</v>
      </c>
      <c r="M309" s="7">
        <v>17.95</v>
      </c>
      <c r="N309" s="7">
        <v>13.47</v>
      </c>
      <c r="O309" s="7">
        <v>84.22</v>
      </c>
      <c r="P309" s="7">
        <v>33.840000000000003</v>
      </c>
      <c r="Q309">
        <v>85.74</v>
      </c>
      <c r="R309" s="7">
        <v>28.82</v>
      </c>
      <c r="S309" s="7">
        <v>54.72</v>
      </c>
      <c r="T309" s="7">
        <v>49.17</v>
      </c>
      <c r="U309" s="7">
        <v>27.03</v>
      </c>
    </row>
    <row r="310" spans="1:21" ht="14.25" customHeight="1">
      <c r="A310" s="7">
        <v>309</v>
      </c>
      <c r="B310" s="7">
        <v>7</v>
      </c>
      <c r="C310" s="7">
        <v>0</v>
      </c>
      <c r="D310" s="7">
        <v>2</v>
      </c>
      <c r="E310" s="7">
        <v>1</v>
      </c>
      <c r="F310" s="129">
        <v>35</v>
      </c>
      <c r="G310" s="129">
        <v>5</v>
      </c>
      <c r="H310" s="7">
        <v>24.04</v>
      </c>
      <c r="I310">
        <v>53.29</v>
      </c>
      <c r="J310" s="7">
        <v>27.9</v>
      </c>
      <c r="K310" s="7">
        <v>31.32</v>
      </c>
      <c r="L310" s="7">
        <v>9.01</v>
      </c>
      <c r="M310" s="7">
        <v>10.45</v>
      </c>
      <c r="N310" s="7">
        <v>12.88</v>
      </c>
      <c r="O310" s="7">
        <v>93.17</v>
      </c>
      <c r="P310" s="7">
        <v>28.26</v>
      </c>
      <c r="Q310">
        <v>100.09</v>
      </c>
      <c r="R310" s="7">
        <v>32.14</v>
      </c>
      <c r="S310" s="7">
        <v>114.19</v>
      </c>
      <c r="T310" s="7">
        <v>63.94</v>
      </c>
      <c r="U310" s="7">
        <v>102.15</v>
      </c>
    </row>
    <row r="311" spans="1:21" ht="14.25" customHeight="1">
      <c r="A311" s="7">
        <v>310</v>
      </c>
      <c r="B311" s="7">
        <v>7</v>
      </c>
      <c r="C311" s="7">
        <v>0</v>
      </c>
      <c r="D311" s="7">
        <v>2</v>
      </c>
      <c r="E311" s="7">
        <v>1</v>
      </c>
      <c r="F311" s="129">
        <v>36</v>
      </c>
      <c r="G311" s="129">
        <v>6</v>
      </c>
      <c r="H311" s="7">
        <v>24.73</v>
      </c>
      <c r="I311">
        <v>36.14</v>
      </c>
      <c r="J311" s="7">
        <v>18.54</v>
      </c>
      <c r="K311" s="7">
        <v>16.25</v>
      </c>
      <c r="L311" s="7">
        <v>9.4</v>
      </c>
      <c r="M311" s="7">
        <v>10.73</v>
      </c>
      <c r="N311" s="7">
        <v>13.23</v>
      </c>
      <c r="O311" s="7">
        <v>83.48</v>
      </c>
      <c r="P311" s="7">
        <v>38.76</v>
      </c>
      <c r="Q311">
        <v>94.91</v>
      </c>
      <c r="R311" s="7">
        <v>39.22</v>
      </c>
      <c r="S311" s="7">
        <v>106.92</v>
      </c>
      <c r="T311" s="7">
        <v>63.87</v>
      </c>
      <c r="U311" s="7">
        <v>89.56</v>
      </c>
    </row>
    <row r="312" spans="1:21" ht="14.25" customHeight="1">
      <c r="A312" s="7">
        <v>311</v>
      </c>
      <c r="B312" s="7">
        <v>7</v>
      </c>
      <c r="C312" s="7">
        <v>0</v>
      </c>
      <c r="D312" s="7">
        <v>1</v>
      </c>
      <c r="E312" s="7">
        <v>1</v>
      </c>
      <c r="F312" s="129">
        <v>37</v>
      </c>
      <c r="G312" s="129">
        <v>1</v>
      </c>
      <c r="H312" s="7">
        <v>24.98</v>
      </c>
      <c r="I312">
        <v>45.78</v>
      </c>
      <c r="J312" s="7">
        <v>45.46</v>
      </c>
      <c r="K312" s="7">
        <v>53.92</v>
      </c>
      <c r="L312" s="7">
        <v>55.34</v>
      </c>
      <c r="M312" s="7">
        <v>21.66</v>
      </c>
      <c r="N312" s="7">
        <v>23.41</v>
      </c>
      <c r="O312" s="7">
        <v>58.14</v>
      </c>
      <c r="P312" s="7">
        <v>27.55</v>
      </c>
      <c r="Q312">
        <v>54.67</v>
      </c>
      <c r="R312" s="7">
        <v>28.03</v>
      </c>
      <c r="S312" s="7">
        <v>42.32</v>
      </c>
      <c r="T312" s="7">
        <v>32.21</v>
      </c>
      <c r="U312" s="7">
        <v>17.52</v>
      </c>
    </row>
    <row r="313" spans="1:21" ht="14.25" customHeight="1">
      <c r="A313" s="7">
        <v>312</v>
      </c>
      <c r="B313" s="7">
        <v>7</v>
      </c>
      <c r="C313" s="7">
        <v>0</v>
      </c>
      <c r="D313" s="7">
        <v>1</v>
      </c>
      <c r="E313" s="7">
        <v>1</v>
      </c>
      <c r="F313" s="129">
        <v>38</v>
      </c>
      <c r="G313" s="129">
        <v>2</v>
      </c>
      <c r="H313" s="7">
        <v>22.65</v>
      </c>
      <c r="I313">
        <v>56.62</v>
      </c>
      <c r="J313" s="7">
        <v>56.08</v>
      </c>
      <c r="K313" s="7">
        <v>53.65</v>
      </c>
      <c r="L313" s="7">
        <v>54.45</v>
      </c>
      <c r="M313" s="7">
        <v>19.72</v>
      </c>
      <c r="N313" s="7">
        <v>21.25</v>
      </c>
      <c r="O313" s="7">
        <v>64.58</v>
      </c>
      <c r="P313" s="7">
        <v>37</v>
      </c>
      <c r="Q313">
        <v>59.2</v>
      </c>
      <c r="R313" s="7">
        <v>30.2</v>
      </c>
      <c r="S313" s="7">
        <v>49.82</v>
      </c>
      <c r="T313" s="7">
        <v>27.35</v>
      </c>
      <c r="U313" s="7">
        <v>21.05</v>
      </c>
    </row>
    <row r="314" spans="1:21" ht="14.25" customHeight="1">
      <c r="A314" s="7">
        <v>313</v>
      </c>
      <c r="B314" s="7">
        <v>7</v>
      </c>
      <c r="C314" s="7">
        <v>0</v>
      </c>
      <c r="D314" s="7">
        <v>1</v>
      </c>
      <c r="E314" s="7">
        <v>1</v>
      </c>
      <c r="F314" s="129">
        <v>39</v>
      </c>
      <c r="G314" s="129">
        <v>3</v>
      </c>
      <c r="H314" s="7">
        <v>24.42</v>
      </c>
      <c r="I314">
        <v>55.46</v>
      </c>
      <c r="J314" s="7">
        <v>55.58</v>
      </c>
      <c r="K314" s="7">
        <v>56.99</v>
      </c>
      <c r="L314" s="7">
        <v>58.7</v>
      </c>
      <c r="M314" s="7">
        <v>22.35</v>
      </c>
      <c r="N314" s="7">
        <v>24.33</v>
      </c>
      <c r="O314" s="7">
        <v>50.06</v>
      </c>
      <c r="P314" s="7">
        <v>42.17</v>
      </c>
      <c r="Q314">
        <v>51.73</v>
      </c>
      <c r="R314" s="7">
        <v>27.95</v>
      </c>
      <c r="S314" s="7">
        <v>37.68</v>
      </c>
      <c r="T314" s="7">
        <v>28.15</v>
      </c>
      <c r="U314" s="7">
        <v>18.95</v>
      </c>
    </row>
    <row r="315" spans="1:21" ht="14.25" customHeight="1">
      <c r="A315" s="7">
        <v>314</v>
      </c>
      <c r="B315" s="7">
        <v>7</v>
      </c>
      <c r="C315" s="7">
        <v>0</v>
      </c>
      <c r="D315" s="7">
        <v>1</v>
      </c>
      <c r="E315" s="7">
        <v>1</v>
      </c>
      <c r="F315" s="129">
        <v>40</v>
      </c>
      <c r="G315" s="129">
        <v>4</v>
      </c>
      <c r="H315" s="7">
        <v>19.940000000000001</v>
      </c>
      <c r="I315">
        <v>46.87</v>
      </c>
      <c r="J315" s="7">
        <v>46.37</v>
      </c>
      <c r="K315" s="7">
        <v>54.15</v>
      </c>
      <c r="L315" s="7">
        <v>57.27</v>
      </c>
      <c r="M315" s="7">
        <v>23.67</v>
      </c>
      <c r="N315" s="7">
        <v>24.88</v>
      </c>
      <c r="O315" s="7">
        <v>60.16</v>
      </c>
      <c r="P315" s="7">
        <v>41.73</v>
      </c>
      <c r="Q315">
        <v>51.5</v>
      </c>
      <c r="R315" s="7">
        <v>33.89</v>
      </c>
      <c r="S315" s="7">
        <v>31.65</v>
      </c>
      <c r="T315" s="7">
        <v>21.45</v>
      </c>
      <c r="U315" s="7">
        <v>23.59</v>
      </c>
    </row>
    <row r="316" spans="1:21" ht="14.25" customHeight="1">
      <c r="A316" s="7">
        <v>315</v>
      </c>
      <c r="B316" s="7">
        <v>7</v>
      </c>
      <c r="C316" s="7">
        <v>0</v>
      </c>
      <c r="D316" s="7">
        <v>1</v>
      </c>
      <c r="E316" s="7">
        <v>1</v>
      </c>
      <c r="F316" s="129">
        <v>41</v>
      </c>
      <c r="G316" s="129">
        <v>5</v>
      </c>
      <c r="H316" s="7">
        <v>22.75</v>
      </c>
      <c r="I316">
        <v>52.88</v>
      </c>
      <c r="J316" s="7">
        <v>52.16</v>
      </c>
      <c r="K316" s="7">
        <v>52.72</v>
      </c>
      <c r="L316" s="7">
        <v>54.94</v>
      </c>
      <c r="M316" s="7">
        <v>20.45</v>
      </c>
      <c r="N316" s="7">
        <v>23.45</v>
      </c>
      <c r="O316" s="7">
        <v>81.900000000000006</v>
      </c>
      <c r="P316" s="7">
        <v>59.88</v>
      </c>
      <c r="Q316">
        <v>48.12</v>
      </c>
      <c r="R316" s="7">
        <v>34.72</v>
      </c>
      <c r="S316" s="7">
        <v>39.61</v>
      </c>
      <c r="T316" s="7">
        <v>37.799999999999997</v>
      </c>
      <c r="U316" s="7">
        <v>30.89</v>
      </c>
    </row>
    <row r="317" spans="1:21" ht="14.25" customHeight="1">
      <c r="A317" s="7">
        <v>316</v>
      </c>
      <c r="B317" s="7">
        <v>7</v>
      </c>
      <c r="C317" s="7">
        <v>0</v>
      </c>
      <c r="D317" s="7">
        <v>1</v>
      </c>
      <c r="E317" s="7">
        <v>1</v>
      </c>
      <c r="F317" s="129">
        <v>42</v>
      </c>
      <c r="G317" s="129">
        <v>6</v>
      </c>
      <c r="H317" s="7">
        <v>23.31</v>
      </c>
      <c r="I317">
        <v>55.27</v>
      </c>
      <c r="J317" s="7">
        <v>56.68</v>
      </c>
      <c r="K317" s="7">
        <v>47.11</v>
      </c>
      <c r="L317" s="7">
        <v>48.99</v>
      </c>
      <c r="M317" s="7">
        <v>16.62</v>
      </c>
      <c r="N317" s="7">
        <v>15.39</v>
      </c>
      <c r="O317" s="7">
        <v>60.06</v>
      </c>
      <c r="P317" s="7">
        <v>45.65</v>
      </c>
      <c r="Q317">
        <v>55.78</v>
      </c>
      <c r="R317" s="7">
        <v>24.95</v>
      </c>
      <c r="S317" s="7">
        <v>44.98</v>
      </c>
      <c r="T317" s="7">
        <v>19.690000000000001</v>
      </c>
      <c r="U317" s="7">
        <v>18.62</v>
      </c>
    </row>
    <row r="318" spans="1:21" ht="14.25" customHeight="1">
      <c r="A318" s="7">
        <v>317</v>
      </c>
      <c r="B318" s="7">
        <v>7</v>
      </c>
      <c r="C318" s="7">
        <v>0</v>
      </c>
      <c r="D318" s="7">
        <v>3</v>
      </c>
      <c r="E318" s="7">
        <v>1</v>
      </c>
      <c r="F318" s="129">
        <v>43</v>
      </c>
      <c r="G318" s="129">
        <v>1</v>
      </c>
      <c r="H318" s="7">
        <v>28.43</v>
      </c>
      <c r="I318">
        <v>55.31</v>
      </c>
      <c r="J318" s="7">
        <v>33.090000000000003</v>
      </c>
      <c r="K318" s="7">
        <v>29.83</v>
      </c>
      <c r="L318" s="7">
        <v>31.91</v>
      </c>
      <c r="M318" s="7">
        <v>34.049999999999997</v>
      </c>
      <c r="N318" s="7">
        <v>33.840000000000003</v>
      </c>
      <c r="O318" s="7">
        <v>123.43</v>
      </c>
      <c r="P318" s="7">
        <v>43.17</v>
      </c>
      <c r="Q318">
        <v>79.97</v>
      </c>
      <c r="R318" s="7">
        <v>49.64</v>
      </c>
      <c r="S318" s="7">
        <v>104.71</v>
      </c>
      <c r="T318" s="7">
        <v>86.48</v>
      </c>
      <c r="U318" s="7">
        <v>107.04</v>
      </c>
    </row>
    <row r="319" spans="1:21" ht="14.25" customHeight="1">
      <c r="A319" s="7">
        <v>318</v>
      </c>
      <c r="B319" s="7">
        <v>7</v>
      </c>
      <c r="C319" s="7">
        <v>0</v>
      </c>
      <c r="D319" s="7">
        <v>3</v>
      </c>
      <c r="E319" s="7">
        <v>1</v>
      </c>
      <c r="F319" s="129">
        <v>44</v>
      </c>
      <c r="G319" s="129">
        <v>2</v>
      </c>
      <c r="H319" s="7">
        <v>32.380000000000003</v>
      </c>
      <c r="I319">
        <v>49.57</v>
      </c>
      <c r="J319" s="7">
        <v>23.42</v>
      </c>
      <c r="K319" s="7">
        <v>31.74</v>
      </c>
      <c r="L319" s="7">
        <v>33.28</v>
      </c>
      <c r="M319" s="7">
        <v>41.64</v>
      </c>
      <c r="N319" s="7">
        <v>33.700000000000003</v>
      </c>
      <c r="O319" s="7">
        <v>122.43</v>
      </c>
      <c r="P319" s="7">
        <v>42.39</v>
      </c>
      <c r="Q319">
        <v>78.180000000000007</v>
      </c>
      <c r="R319" s="7">
        <v>72.03</v>
      </c>
      <c r="S319" s="7">
        <v>72.69</v>
      </c>
      <c r="T319" s="7">
        <v>92.36</v>
      </c>
      <c r="U319" s="7">
        <v>82.52</v>
      </c>
    </row>
    <row r="320" spans="1:21" ht="14.25" customHeight="1">
      <c r="A320" s="7">
        <v>319</v>
      </c>
      <c r="B320" s="7">
        <v>7</v>
      </c>
      <c r="C320" s="7">
        <v>0</v>
      </c>
      <c r="D320" s="7">
        <v>3</v>
      </c>
      <c r="E320" s="7">
        <v>1</v>
      </c>
      <c r="F320" s="129">
        <v>45</v>
      </c>
      <c r="G320" s="129">
        <v>3</v>
      </c>
      <c r="H320" s="7">
        <v>33.19</v>
      </c>
      <c r="I320">
        <v>55.09</v>
      </c>
      <c r="J320" s="7">
        <v>27.77</v>
      </c>
      <c r="K320" s="7">
        <v>23.08</v>
      </c>
      <c r="L320" s="7">
        <v>43.64</v>
      </c>
      <c r="M320" s="7">
        <v>34.24</v>
      </c>
      <c r="N320" s="7">
        <v>35.89</v>
      </c>
      <c r="O320" s="7">
        <v>105.36</v>
      </c>
      <c r="P320" s="7">
        <v>61.79</v>
      </c>
      <c r="Q320">
        <v>82.88</v>
      </c>
      <c r="R320" s="7">
        <v>54.58</v>
      </c>
      <c r="S320" s="7">
        <v>64.63</v>
      </c>
      <c r="T320" s="7">
        <v>86.14</v>
      </c>
      <c r="U320" s="7">
        <v>95.65</v>
      </c>
    </row>
    <row r="321" spans="1:21" ht="14.25" customHeight="1">
      <c r="A321" s="7">
        <v>320</v>
      </c>
      <c r="B321" s="7">
        <v>7</v>
      </c>
      <c r="C321" s="7">
        <v>0</v>
      </c>
      <c r="D321" s="7">
        <v>3</v>
      </c>
      <c r="E321" s="7">
        <v>1</v>
      </c>
      <c r="F321" s="129">
        <v>46</v>
      </c>
      <c r="G321" s="129">
        <v>4</v>
      </c>
      <c r="H321" s="7">
        <v>33.06</v>
      </c>
      <c r="I321">
        <v>47.63</v>
      </c>
      <c r="J321" s="7">
        <v>32.86</v>
      </c>
      <c r="K321" s="7">
        <v>49.89</v>
      </c>
      <c r="L321" s="7">
        <v>49.38</v>
      </c>
      <c r="M321" s="7">
        <v>39.25</v>
      </c>
      <c r="N321" s="7">
        <v>29.72</v>
      </c>
      <c r="O321" s="7">
        <v>106.73</v>
      </c>
      <c r="P321" s="7">
        <v>55.22</v>
      </c>
      <c r="Q321">
        <v>96.43</v>
      </c>
      <c r="R321" s="7">
        <v>72.19</v>
      </c>
      <c r="S321" s="7">
        <v>69.97</v>
      </c>
      <c r="T321" s="7">
        <v>105.75</v>
      </c>
      <c r="U321" s="7">
        <v>84.25</v>
      </c>
    </row>
    <row r="322" spans="1:21" ht="14.25" customHeight="1">
      <c r="A322" s="7">
        <v>321</v>
      </c>
      <c r="B322" s="7">
        <v>7</v>
      </c>
      <c r="C322" s="7">
        <v>0</v>
      </c>
      <c r="D322" s="7">
        <v>3</v>
      </c>
      <c r="E322" s="7">
        <v>1</v>
      </c>
      <c r="F322" s="129">
        <v>47</v>
      </c>
      <c r="G322" s="129">
        <v>5</v>
      </c>
      <c r="H322" s="7">
        <v>33.1</v>
      </c>
      <c r="I322">
        <v>42.4</v>
      </c>
      <c r="J322" s="7">
        <v>31.55</v>
      </c>
      <c r="K322" s="7">
        <v>36.53</v>
      </c>
      <c r="L322" s="7">
        <v>53.25</v>
      </c>
      <c r="M322" s="7">
        <v>40.1</v>
      </c>
      <c r="N322" s="7">
        <v>33.520000000000003</v>
      </c>
      <c r="O322" s="7">
        <v>128.33000000000001</v>
      </c>
      <c r="P322" s="7">
        <v>58.75</v>
      </c>
      <c r="Q322">
        <v>93.12</v>
      </c>
      <c r="R322" s="7">
        <v>52.35</v>
      </c>
      <c r="S322" s="7">
        <v>124.29</v>
      </c>
      <c r="T322" s="7">
        <v>92.05</v>
      </c>
      <c r="U322" s="7">
        <v>132.83000000000001</v>
      </c>
    </row>
    <row r="323" spans="1:21" ht="14.25" customHeight="1">
      <c r="A323" s="7">
        <v>322</v>
      </c>
      <c r="B323" s="7">
        <v>7</v>
      </c>
      <c r="C323" s="7">
        <v>0</v>
      </c>
      <c r="D323" s="7">
        <v>3</v>
      </c>
      <c r="E323" s="7">
        <v>1</v>
      </c>
      <c r="F323" s="129">
        <v>48</v>
      </c>
      <c r="G323" s="129">
        <v>6</v>
      </c>
      <c r="H323" s="7">
        <v>30.08</v>
      </c>
      <c r="I323">
        <v>49.73</v>
      </c>
      <c r="J323" s="7">
        <v>30.46</v>
      </c>
      <c r="K323" s="7">
        <v>38.99</v>
      </c>
      <c r="L323" s="7">
        <v>44.55</v>
      </c>
      <c r="M323" s="7">
        <v>41.15</v>
      </c>
      <c r="N323" s="7">
        <v>30.19</v>
      </c>
      <c r="O323" s="7">
        <v>149.6</v>
      </c>
      <c r="P323" s="7">
        <v>53.21</v>
      </c>
      <c r="Q323">
        <v>86.79</v>
      </c>
      <c r="R323" s="7">
        <v>62.03</v>
      </c>
      <c r="S323" s="7">
        <v>73.53</v>
      </c>
      <c r="T323" s="7">
        <v>103.76</v>
      </c>
      <c r="U323" s="7">
        <v>119.07</v>
      </c>
    </row>
    <row r="324" spans="1:21" ht="14.25" customHeight="1">
      <c r="A324" s="7">
        <v>323</v>
      </c>
      <c r="B324" s="7">
        <v>8</v>
      </c>
      <c r="C324" s="7">
        <v>0</v>
      </c>
      <c r="D324" s="7">
        <v>4</v>
      </c>
      <c r="E324" s="7">
        <v>0</v>
      </c>
      <c r="F324" s="129">
        <v>2</v>
      </c>
      <c r="G324" s="129">
        <v>1</v>
      </c>
      <c r="H324" s="7">
        <v>25.65</v>
      </c>
      <c r="I324">
        <v>108.88</v>
      </c>
      <c r="J324" s="7">
        <v>113.61</v>
      </c>
      <c r="K324" s="7">
        <v>119.95</v>
      </c>
      <c r="L324" s="7">
        <v>119.95</v>
      </c>
      <c r="M324" s="7">
        <v>38</v>
      </c>
      <c r="N324" s="7">
        <v>32.700000000000003</v>
      </c>
      <c r="O324" s="7">
        <v>122.91</v>
      </c>
      <c r="P324" s="7">
        <v>57.85</v>
      </c>
      <c r="Q324">
        <v>62.87</v>
      </c>
      <c r="R324" s="7">
        <v>40.79</v>
      </c>
      <c r="S324" s="7">
        <v>43.11</v>
      </c>
      <c r="T324" s="7">
        <v>31.59</v>
      </c>
      <c r="U324" s="7">
        <v>37.08</v>
      </c>
    </row>
    <row r="325" spans="1:21" ht="14.25" customHeight="1">
      <c r="A325" s="7">
        <v>324</v>
      </c>
      <c r="B325" s="7">
        <v>8</v>
      </c>
      <c r="C325" s="7">
        <v>0</v>
      </c>
      <c r="D325" s="7">
        <v>4</v>
      </c>
      <c r="E325" s="7">
        <v>0</v>
      </c>
      <c r="F325" s="129">
        <v>3</v>
      </c>
      <c r="G325" s="129">
        <v>2</v>
      </c>
      <c r="H325" s="7">
        <v>22.13</v>
      </c>
      <c r="I325">
        <v>106.93</v>
      </c>
      <c r="J325" s="7">
        <v>112.01</v>
      </c>
      <c r="K325" s="7">
        <v>119.92</v>
      </c>
      <c r="L325" s="7">
        <v>119.93</v>
      </c>
      <c r="M325" s="7">
        <v>39.03</v>
      </c>
      <c r="N325" s="7">
        <v>34.82</v>
      </c>
      <c r="O325" s="7">
        <v>99.25</v>
      </c>
      <c r="P325" s="7">
        <v>55.92</v>
      </c>
      <c r="Q325">
        <v>60.12</v>
      </c>
      <c r="R325" s="7">
        <v>47.85</v>
      </c>
      <c r="S325" s="7">
        <v>39.880000000000003</v>
      </c>
      <c r="T325" s="7">
        <v>38.29</v>
      </c>
      <c r="U325" s="7">
        <v>42.22</v>
      </c>
    </row>
    <row r="326" spans="1:21" ht="14.25" customHeight="1">
      <c r="A326" s="7">
        <v>325</v>
      </c>
      <c r="B326" s="7">
        <v>8</v>
      </c>
      <c r="C326" s="7">
        <v>0</v>
      </c>
      <c r="D326" s="7">
        <v>4</v>
      </c>
      <c r="E326" s="7">
        <v>0</v>
      </c>
      <c r="F326" s="129">
        <v>4</v>
      </c>
      <c r="G326" s="129">
        <v>3</v>
      </c>
      <c r="H326" s="7">
        <v>20.47</v>
      </c>
      <c r="I326">
        <v>103.66</v>
      </c>
      <c r="J326" s="7">
        <v>107.39</v>
      </c>
      <c r="K326" s="7">
        <v>119.8</v>
      </c>
      <c r="L326" s="7">
        <v>119.55</v>
      </c>
      <c r="M326" s="7">
        <v>39.619999999999997</v>
      </c>
      <c r="N326" s="7">
        <v>34.92</v>
      </c>
      <c r="O326" s="7">
        <v>99.46</v>
      </c>
      <c r="P326" s="7">
        <v>52.83</v>
      </c>
      <c r="Q326">
        <v>58.81</v>
      </c>
      <c r="R326" s="7">
        <v>43.29</v>
      </c>
      <c r="S326" s="7">
        <v>38.75</v>
      </c>
      <c r="T326" s="7">
        <v>35.01</v>
      </c>
      <c r="U326" s="7">
        <v>39.32</v>
      </c>
    </row>
    <row r="327" spans="1:21" ht="14.25" customHeight="1">
      <c r="A327" s="7">
        <v>326</v>
      </c>
      <c r="B327" s="7">
        <v>8</v>
      </c>
      <c r="C327" s="7">
        <v>0</v>
      </c>
      <c r="D327" s="7">
        <v>4</v>
      </c>
      <c r="E327" s="7">
        <v>0</v>
      </c>
      <c r="F327" s="129">
        <v>5</v>
      </c>
      <c r="G327" s="129">
        <v>4</v>
      </c>
      <c r="H327" s="7">
        <v>23.02</v>
      </c>
      <c r="I327">
        <v>108.93</v>
      </c>
      <c r="J327" s="7">
        <v>116.35</v>
      </c>
      <c r="K327" s="7">
        <v>119.94</v>
      </c>
      <c r="L327" s="7">
        <v>119.92</v>
      </c>
      <c r="M327" s="7">
        <v>39.61</v>
      </c>
      <c r="N327" s="7">
        <v>32.68</v>
      </c>
      <c r="O327" s="7">
        <v>100.03</v>
      </c>
      <c r="P327" s="7">
        <v>57.29</v>
      </c>
      <c r="Q327">
        <v>60.22</v>
      </c>
      <c r="R327" s="7">
        <v>45.83</v>
      </c>
      <c r="S327" s="7">
        <v>38.090000000000003</v>
      </c>
      <c r="T327" s="7">
        <v>39.92</v>
      </c>
      <c r="U327" s="7">
        <v>42.16</v>
      </c>
    </row>
    <row r="328" spans="1:21" ht="14.25" customHeight="1">
      <c r="A328" s="7">
        <v>327</v>
      </c>
      <c r="B328" s="7">
        <v>8</v>
      </c>
      <c r="C328" s="7">
        <v>0</v>
      </c>
      <c r="D328" s="7">
        <v>4</v>
      </c>
      <c r="E328" s="7">
        <v>0</v>
      </c>
      <c r="F328" s="129">
        <v>6</v>
      </c>
      <c r="G328" s="129">
        <v>5</v>
      </c>
      <c r="H328" s="7">
        <v>22.12</v>
      </c>
      <c r="I328">
        <v>107.25</v>
      </c>
      <c r="J328" s="7">
        <v>113.87</v>
      </c>
      <c r="K328" s="7">
        <v>119.93</v>
      </c>
      <c r="L328" s="7">
        <v>119.88</v>
      </c>
      <c r="M328" s="7">
        <v>41.11</v>
      </c>
      <c r="N328" s="7">
        <v>32.94</v>
      </c>
      <c r="O328" s="7">
        <v>102.64</v>
      </c>
      <c r="P328" s="7">
        <v>60.87</v>
      </c>
      <c r="Q328">
        <v>57.26</v>
      </c>
      <c r="R328" s="7">
        <v>45.93</v>
      </c>
      <c r="S328" s="7">
        <v>34.729999999999997</v>
      </c>
      <c r="T328" s="7">
        <v>42.41</v>
      </c>
      <c r="U328" s="7">
        <v>35.35</v>
      </c>
    </row>
    <row r="329" spans="1:21" ht="14.25" customHeight="1">
      <c r="A329" s="7">
        <v>328</v>
      </c>
      <c r="B329" s="7">
        <v>8</v>
      </c>
      <c r="C329" s="7">
        <v>0</v>
      </c>
      <c r="D329" s="7">
        <v>1</v>
      </c>
      <c r="E329" s="7">
        <v>0</v>
      </c>
      <c r="F329" s="129">
        <v>7</v>
      </c>
      <c r="G329" s="129">
        <v>1</v>
      </c>
      <c r="H329" s="7">
        <v>15.18</v>
      </c>
      <c r="I329">
        <v>41.59</v>
      </c>
      <c r="J329" s="7">
        <v>40.19</v>
      </c>
      <c r="K329" s="7">
        <v>27.52</v>
      </c>
      <c r="L329" s="7">
        <v>22.81</v>
      </c>
      <c r="M329" s="7">
        <v>20.22</v>
      </c>
      <c r="N329" s="7">
        <v>10.95</v>
      </c>
      <c r="O329" s="7">
        <v>96.63</v>
      </c>
      <c r="P329" s="7">
        <v>57.24</v>
      </c>
      <c r="Q329">
        <v>64.489999999999995</v>
      </c>
      <c r="R329" s="7">
        <v>15.44</v>
      </c>
      <c r="S329" s="7">
        <v>22.74</v>
      </c>
      <c r="T329" s="7">
        <v>61.39</v>
      </c>
      <c r="U329" s="7">
        <v>63.46</v>
      </c>
    </row>
    <row r="330" spans="1:21" ht="14.25" customHeight="1">
      <c r="A330" s="7">
        <v>329</v>
      </c>
      <c r="B330" s="7">
        <v>8</v>
      </c>
      <c r="C330" s="7">
        <v>0</v>
      </c>
      <c r="D330" s="7">
        <v>1</v>
      </c>
      <c r="E330" s="7">
        <v>0</v>
      </c>
      <c r="F330" s="129">
        <v>8</v>
      </c>
      <c r="G330" s="129">
        <v>2</v>
      </c>
      <c r="H330" s="7">
        <v>19.02</v>
      </c>
      <c r="I330">
        <v>43.54</v>
      </c>
      <c r="J330" s="7">
        <v>39.56</v>
      </c>
      <c r="K330" s="7">
        <v>26.19</v>
      </c>
      <c r="L330" s="7">
        <v>20.22</v>
      </c>
      <c r="M330" s="7">
        <v>9.86</v>
      </c>
      <c r="N330" s="7">
        <v>4.5999999999999996</v>
      </c>
      <c r="O330" s="7">
        <v>83.68</v>
      </c>
      <c r="P330" s="7">
        <v>31.44</v>
      </c>
      <c r="Q330">
        <v>80.08</v>
      </c>
      <c r="R330" s="7">
        <v>10.46</v>
      </c>
      <c r="S330" s="7">
        <v>20.82</v>
      </c>
      <c r="T330" s="7">
        <v>25.87</v>
      </c>
      <c r="U330" s="7">
        <v>50.86</v>
      </c>
    </row>
    <row r="331" spans="1:21" ht="14.25" customHeight="1">
      <c r="A331" s="7">
        <v>330</v>
      </c>
      <c r="B331" s="7">
        <v>8</v>
      </c>
      <c r="C331" s="7">
        <v>0</v>
      </c>
      <c r="D331" s="7">
        <v>1</v>
      </c>
      <c r="E331" s="7">
        <v>0</v>
      </c>
      <c r="F331" s="129">
        <v>9</v>
      </c>
      <c r="G331" s="129">
        <v>3</v>
      </c>
      <c r="H331" s="7">
        <v>17.829999999999998</v>
      </c>
      <c r="I331">
        <v>39.57</v>
      </c>
      <c r="J331" s="7">
        <v>34.9</v>
      </c>
      <c r="K331" s="7">
        <v>22.13</v>
      </c>
      <c r="L331" s="7">
        <v>12.41</v>
      </c>
      <c r="M331" s="7">
        <v>13.7</v>
      </c>
      <c r="N331" s="7">
        <v>10.050000000000001</v>
      </c>
      <c r="O331" s="7">
        <v>82.48</v>
      </c>
      <c r="P331" s="7">
        <v>48.02</v>
      </c>
      <c r="Q331">
        <v>57.43</v>
      </c>
      <c r="R331" s="7">
        <v>18.62</v>
      </c>
      <c r="S331" s="7">
        <v>17.670000000000002</v>
      </c>
      <c r="T331" s="7">
        <v>43.63</v>
      </c>
      <c r="U331" s="7">
        <v>45.7</v>
      </c>
    </row>
    <row r="332" spans="1:21" ht="14.25" customHeight="1">
      <c r="A332" s="7">
        <v>331</v>
      </c>
      <c r="B332" s="7">
        <v>8</v>
      </c>
      <c r="C332" s="7">
        <v>0</v>
      </c>
      <c r="D332" s="7">
        <v>1</v>
      </c>
      <c r="E332" s="7">
        <v>0</v>
      </c>
      <c r="F332" s="129">
        <v>10</v>
      </c>
      <c r="G332" s="129">
        <v>4</v>
      </c>
      <c r="H332" s="7">
        <v>16.7</v>
      </c>
      <c r="I332">
        <v>37.71</v>
      </c>
      <c r="J332" s="7">
        <v>39.14</v>
      </c>
      <c r="K332" s="7">
        <v>13.43</v>
      </c>
      <c r="L332" s="7">
        <v>15.11</v>
      </c>
      <c r="M332" s="7">
        <v>5.31</v>
      </c>
      <c r="N332" s="7">
        <v>5.19</v>
      </c>
      <c r="O332" s="7">
        <v>87.04</v>
      </c>
      <c r="P332" s="7">
        <v>61.59</v>
      </c>
      <c r="Q332">
        <v>56.28</v>
      </c>
      <c r="R332" s="7">
        <v>20.65</v>
      </c>
      <c r="S332" s="7">
        <v>14.91</v>
      </c>
      <c r="T332" s="7">
        <v>48.5</v>
      </c>
      <c r="U332" s="7">
        <v>29.36</v>
      </c>
    </row>
    <row r="333" spans="1:21" ht="14.25" customHeight="1">
      <c r="A333" s="7">
        <v>332</v>
      </c>
      <c r="B333" s="7">
        <v>8</v>
      </c>
      <c r="C333" s="7">
        <v>0</v>
      </c>
      <c r="D333" s="7">
        <v>1</v>
      </c>
      <c r="E333" s="7">
        <v>0</v>
      </c>
      <c r="F333" s="129">
        <v>11</v>
      </c>
      <c r="G333" s="129">
        <v>5</v>
      </c>
      <c r="H333" s="7">
        <v>21.91</v>
      </c>
      <c r="I333">
        <v>46.22</v>
      </c>
      <c r="J333" s="7">
        <v>45.3</v>
      </c>
      <c r="K333" s="7">
        <v>19.5</v>
      </c>
      <c r="L333" s="7">
        <v>15.85</v>
      </c>
      <c r="M333" s="7">
        <v>11.81</v>
      </c>
      <c r="N333" s="7">
        <v>7.25</v>
      </c>
      <c r="O333" s="7">
        <v>103.81</v>
      </c>
      <c r="P333" s="7">
        <v>59.92</v>
      </c>
      <c r="Q333">
        <v>72.69</v>
      </c>
      <c r="R333" s="7">
        <v>24.64</v>
      </c>
      <c r="S333" s="7">
        <v>22.9</v>
      </c>
      <c r="T333" s="7">
        <v>38.56</v>
      </c>
      <c r="U333" s="7">
        <v>39.590000000000003</v>
      </c>
    </row>
    <row r="334" spans="1:21" ht="14.25" customHeight="1">
      <c r="A334" s="7">
        <v>333</v>
      </c>
      <c r="B334" s="7">
        <v>8</v>
      </c>
      <c r="C334" s="7">
        <v>0</v>
      </c>
      <c r="D334" s="7">
        <v>1</v>
      </c>
      <c r="E334" s="7">
        <v>0</v>
      </c>
      <c r="F334" s="129">
        <v>12</v>
      </c>
      <c r="G334" s="129">
        <v>6</v>
      </c>
      <c r="H334" s="7">
        <v>17.96</v>
      </c>
      <c r="I334">
        <v>34.19</v>
      </c>
      <c r="J334" s="7">
        <v>35.369999999999997</v>
      </c>
      <c r="K334" s="7">
        <v>15.23</v>
      </c>
      <c r="L334" s="7">
        <v>13.09</v>
      </c>
      <c r="M334" s="7">
        <v>5.67</v>
      </c>
      <c r="N334" s="7">
        <v>4.7300000000000004</v>
      </c>
      <c r="O334" s="7">
        <v>87.08</v>
      </c>
      <c r="P334" s="7">
        <v>57.12</v>
      </c>
      <c r="Q334">
        <v>53.95</v>
      </c>
      <c r="R334" s="7">
        <v>22.17</v>
      </c>
      <c r="S334" s="7">
        <v>15.03</v>
      </c>
      <c r="T334" s="7">
        <v>45.55</v>
      </c>
      <c r="U334" s="7">
        <v>27.98</v>
      </c>
    </row>
    <row r="335" spans="1:21" ht="14.25" customHeight="1">
      <c r="A335" s="7">
        <v>334</v>
      </c>
      <c r="B335" s="7">
        <v>8</v>
      </c>
      <c r="C335" s="7">
        <v>0</v>
      </c>
      <c r="D335" s="7">
        <v>3</v>
      </c>
      <c r="E335" s="7">
        <v>0</v>
      </c>
      <c r="F335" s="129">
        <v>13</v>
      </c>
      <c r="G335" s="129">
        <v>1</v>
      </c>
      <c r="H335" s="7"/>
      <c r="J335" s="7"/>
      <c r="K335" s="7"/>
      <c r="L335" s="7"/>
      <c r="M335" s="7"/>
      <c r="N335" s="7"/>
      <c r="O335" s="7"/>
      <c r="P335" s="7"/>
      <c r="R335" s="7"/>
      <c r="S335" s="7"/>
      <c r="T335" s="7"/>
      <c r="U335" s="7"/>
    </row>
    <row r="336" spans="1:21" ht="14.25" customHeight="1">
      <c r="A336" s="7">
        <v>335</v>
      </c>
      <c r="B336" s="7">
        <v>8</v>
      </c>
      <c r="C336" s="7">
        <v>0</v>
      </c>
      <c r="D336" s="7">
        <v>3</v>
      </c>
      <c r="E336" s="7">
        <v>0</v>
      </c>
      <c r="F336" s="129">
        <v>14</v>
      </c>
      <c r="G336" s="129">
        <v>2</v>
      </c>
      <c r="H336" s="7"/>
      <c r="J336" s="7"/>
      <c r="K336" s="7"/>
      <c r="L336" s="7"/>
      <c r="M336" s="7"/>
      <c r="N336" s="7"/>
      <c r="O336" s="7"/>
      <c r="P336" s="7"/>
      <c r="R336" s="7"/>
      <c r="S336" s="7"/>
      <c r="T336" s="7"/>
      <c r="U336" s="7"/>
    </row>
    <row r="337" spans="1:21" ht="14.25" customHeight="1">
      <c r="A337" s="7">
        <v>336</v>
      </c>
      <c r="B337" s="7">
        <v>8</v>
      </c>
      <c r="C337" s="7">
        <v>0</v>
      </c>
      <c r="D337" s="7">
        <v>3</v>
      </c>
      <c r="E337" s="7">
        <v>0</v>
      </c>
      <c r="F337" s="129">
        <v>15</v>
      </c>
      <c r="G337" s="129">
        <v>3</v>
      </c>
      <c r="H337" s="7"/>
      <c r="J337" s="7"/>
      <c r="K337" s="7"/>
      <c r="L337" s="7"/>
      <c r="M337" s="7"/>
      <c r="N337" s="7"/>
      <c r="O337" s="7"/>
      <c r="P337" s="7"/>
      <c r="R337" s="7"/>
      <c r="S337" s="7"/>
      <c r="T337" s="7"/>
      <c r="U337" s="7"/>
    </row>
    <row r="338" spans="1:21" ht="14.25" customHeight="1">
      <c r="A338" s="7">
        <v>337</v>
      </c>
      <c r="B338" s="7">
        <v>8</v>
      </c>
      <c r="C338" s="7">
        <v>0</v>
      </c>
      <c r="D338" s="7">
        <v>3</v>
      </c>
      <c r="E338" s="7">
        <v>0</v>
      </c>
      <c r="F338" s="129">
        <v>16</v>
      </c>
      <c r="G338" s="129">
        <v>4</v>
      </c>
      <c r="H338" s="7"/>
      <c r="J338" s="7"/>
      <c r="K338" s="7"/>
      <c r="L338" s="7"/>
      <c r="M338" s="7"/>
      <c r="N338" s="7"/>
      <c r="O338" s="7"/>
      <c r="P338" s="7"/>
      <c r="R338" s="7"/>
      <c r="S338" s="7"/>
      <c r="T338" s="7"/>
      <c r="U338" s="7"/>
    </row>
    <row r="339" spans="1:21" ht="14.25" customHeight="1">
      <c r="A339" s="7">
        <v>338</v>
      </c>
      <c r="B339" s="7">
        <v>8</v>
      </c>
      <c r="C339" s="7">
        <v>0</v>
      </c>
      <c r="D339" s="7">
        <v>3</v>
      </c>
      <c r="E339" s="7">
        <v>0</v>
      </c>
      <c r="F339" s="129">
        <v>17</v>
      </c>
      <c r="G339" s="129">
        <v>5</v>
      </c>
      <c r="H339" s="7"/>
      <c r="J339" s="7"/>
      <c r="K339" s="7"/>
      <c r="L339" s="7"/>
      <c r="M339" s="7"/>
      <c r="N339" s="7"/>
      <c r="O339" s="7"/>
      <c r="P339" s="7"/>
      <c r="R339" s="7"/>
      <c r="S339" s="7"/>
      <c r="T339" s="7"/>
      <c r="U339" s="7"/>
    </row>
    <row r="340" spans="1:21" ht="14.25" customHeight="1">
      <c r="A340" s="7">
        <v>339</v>
      </c>
      <c r="B340" s="7">
        <v>8</v>
      </c>
      <c r="C340" s="7">
        <v>0</v>
      </c>
      <c r="D340" s="7">
        <v>3</v>
      </c>
      <c r="E340" s="7">
        <v>0</v>
      </c>
      <c r="F340" s="129">
        <v>18</v>
      </c>
      <c r="G340" s="129">
        <v>6</v>
      </c>
      <c r="H340" s="7"/>
      <c r="J340" s="7"/>
      <c r="K340" s="7"/>
      <c r="L340" s="7"/>
      <c r="M340" s="7"/>
      <c r="N340" s="7"/>
      <c r="O340" s="7"/>
      <c r="P340" s="7"/>
      <c r="R340" s="7"/>
      <c r="S340" s="7"/>
      <c r="T340" s="7"/>
      <c r="U340" s="7"/>
    </row>
    <row r="341" spans="1:21" ht="14.25" customHeight="1">
      <c r="A341" s="7">
        <v>340</v>
      </c>
      <c r="B341" s="7">
        <v>8</v>
      </c>
      <c r="C341" s="7">
        <v>0</v>
      </c>
      <c r="D341" s="7">
        <v>2</v>
      </c>
      <c r="E341" s="7">
        <v>0</v>
      </c>
      <c r="F341" s="129">
        <v>19</v>
      </c>
      <c r="G341" s="129">
        <v>1</v>
      </c>
      <c r="H341" s="7">
        <v>34.89</v>
      </c>
      <c r="I341">
        <v>60.44</v>
      </c>
      <c r="J341" s="7">
        <v>37.56</v>
      </c>
      <c r="K341" s="7">
        <v>57.12</v>
      </c>
      <c r="L341" s="7">
        <v>32.94</v>
      </c>
      <c r="M341" s="7">
        <v>29.77</v>
      </c>
      <c r="N341" s="7">
        <v>15.74</v>
      </c>
      <c r="O341" s="7">
        <v>154.69999999999999</v>
      </c>
      <c r="P341" s="7">
        <v>20.85</v>
      </c>
      <c r="Q341">
        <v>165.96</v>
      </c>
      <c r="R341" s="7">
        <v>46.33</v>
      </c>
      <c r="S341" s="7">
        <v>85.83</v>
      </c>
      <c r="T341" s="7">
        <v>75.75</v>
      </c>
      <c r="U341" s="7">
        <v>75.66</v>
      </c>
    </row>
    <row r="342" spans="1:21" ht="14.25" customHeight="1">
      <c r="A342" s="7">
        <v>341</v>
      </c>
      <c r="B342" s="7">
        <v>8</v>
      </c>
      <c r="C342" s="7">
        <v>0</v>
      </c>
      <c r="D342" s="7">
        <v>2</v>
      </c>
      <c r="E342" s="7">
        <v>0</v>
      </c>
      <c r="F342" s="129">
        <v>20</v>
      </c>
      <c r="G342" s="129">
        <v>2</v>
      </c>
      <c r="H342" s="7">
        <v>27.43</v>
      </c>
      <c r="I342">
        <v>62.98</v>
      </c>
      <c r="J342" s="7">
        <v>40.630000000000003</v>
      </c>
      <c r="K342" s="7">
        <v>56.93</v>
      </c>
      <c r="L342" s="7">
        <v>33.75</v>
      </c>
      <c r="M342" s="7">
        <v>20.45</v>
      </c>
      <c r="N342" s="7">
        <v>11.1</v>
      </c>
      <c r="O342" s="7">
        <v>149.25</v>
      </c>
      <c r="P342" s="7">
        <v>30.98</v>
      </c>
      <c r="Q342">
        <v>152.82</v>
      </c>
      <c r="R342" s="7">
        <v>45.03</v>
      </c>
      <c r="S342" s="7">
        <v>133.80000000000001</v>
      </c>
      <c r="T342" s="7">
        <v>64.739999999999995</v>
      </c>
      <c r="U342" s="7">
        <v>81.98</v>
      </c>
    </row>
    <row r="343" spans="1:21" ht="14.25" customHeight="1">
      <c r="A343" s="7">
        <v>342</v>
      </c>
      <c r="B343" s="7">
        <v>8</v>
      </c>
      <c r="C343" s="7">
        <v>0</v>
      </c>
      <c r="D343" s="7">
        <v>2</v>
      </c>
      <c r="E343" s="7">
        <v>0</v>
      </c>
      <c r="F343" s="129">
        <v>21</v>
      </c>
      <c r="G343" s="129">
        <v>3</v>
      </c>
      <c r="H343" s="7">
        <v>25.99</v>
      </c>
      <c r="I343">
        <v>66.16</v>
      </c>
      <c r="J343" s="7">
        <v>56.72</v>
      </c>
      <c r="K343" s="7">
        <v>48.74</v>
      </c>
      <c r="L343" s="7">
        <v>36.36</v>
      </c>
      <c r="M343" s="7">
        <v>14.07</v>
      </c>
      <c r="N343" s="7">
        <v>15.07</v>
      </c>
      <c r="O343" s="7">
        <v>164.32</v>
      </c>
      <c r="P343" s="7">
        <v>75.989999999999995</v>
      </c>
      <c r="Q343">
        <v>165.96</v>
      </c>
      <c r="R343" s="7">
        <v>26.83</v>
      </c>
      <c r="S343" s="7">
        <v>109.77</v>
      </c>
      <c r="T343" s="7">
        <v>38.49</v>
      </c>
      <c r="U343" s="7">
        <v>74.12</v>
      </c>
    </row>
    <row r="344" spans="1:21" ht="14.25" customHeight="1">
      <c r="A344" s="7">
        <v>343</v>
      </c>
      <c r="B344" s="7">
        <v>8</v>
      </c>
      <c r="C344" s="7">
        <v>0</v>
      </c>
      <c r="D344" s="7">
        <v>2</v>
      </c>
      <c r="E344" s="7">
        <v>0</v>
      </c>
      <c r="F344" s="129">
        <v>22</v>
      </c>
      <c r="G344" s="129">
        <v>4</v>
      </c>
      <c r="H344" s="7">
        <v>24.88</v>
      </c>
      <c r="I344">
        <v>71.569999999999993</v>
      </c>
      <c r="J344" s="7">
        <v>62.13</v>
      </c>
      <c r="K344" s="7">
        <v>48.31</v>
      </c>
      <c r="L344" s="7">
        <v>39.81</v>
      </c>
      <c r="M344" s="7">
        <v>15.15</v>
      </c>
      <c r="N344" s="7">
        <v>10.66</v>
      </c>
      <c r="O344" s="7">
        <v>171.61</v>
      </c>
      <c r="P344" s="7">
        <v>66.930000000000007</v>
      </c>
      <c r="Q344">
        <v>167.37</v>
      </c>
      <c r="R344" s="7">
        <v>18.649999999999999</v>
      </c>
      <c r="S344" s="7">
        <v>60.67</v>
      </c>
      <c r="T344" s="7">
        <v>38.35</v>
      </c>
      <c r="U344" s="7">
        <v>46.63</v>
      </c>
    </row>
    <row r="345" spans="1:21" ht="14.25" customHeight="1">
      <c r="A345" s="7">
        <v>344</v>
      </c>
      <c r="B345" s="7">
        <v>8</v>
      </c>
      <c r="C345" s="7">
        <v>0</v>
      </c>
      <c r="D345" s="7">
        <v>2</v>
      </c>
      <c r="E345" s="7">
        <v>0</v>
      </c>
      <c r="F345" s="129">
        <v>23</v>
      </c>
      <c r="G345" s="129">
        <v>5</v>
      </c>
      <c r="H345" s="7">
        <v>11.63</v>
      </c>
      <c r="I345">
        <v>74.03</v>
      </c>
      <c r="J345" s="7">
        <v>62.82</v>
      </c>
      <c r="K345" s="7">
        <v>39.5</v>
      </c>
      <c r="L345" s="7">
        <v>39.880000000000003</v>
      </c>
      <c r="M345" s="7">
        <v>8.11</v>
      </c>
      <c r="N345" s="7">
        <v>10.7</v>
      </c>
      <c r="O345" s="7">
        <v>123.47</v>
      </c>
      <c r="P345" s="7">
        <v>33.08</v>
      </c>
      <c r="Q345">
        <v>165.25</v>
      </c>
      <c r="R345" s="7">
        <v>44.42</v>
      </c>
      <c r="S345" s="7">
        <v>83.42</v>
      </c>
      <c r="T345" s="7">
        <v>81.23</v>
      </c>
      <c r="U345" s="7">
        <v>78.84</v>
      </c>
    </row>
    <row r="346" spans="1:21" ht="14.25" customHeight="1">
      <c r="A346" s="7">
        <v>345</v>
      </c>
      <c r="B346" s="7">
        <v>8</v>
      </c>
      <c r="C346" s="7">
        <v>0</v>
      </c>
      <c r="D346" s="7">
        <v>2</v>
      </c>
      <c r="E346" s="7">
        <v>0</v>
      </c>
      <c r="F346" s="129">
        <v>24</v>
      </c>
      <c r="G346" s="129">
        <v>6</v>
      </c>
      <c r="H346" s="7">
        <v>11.73</v>
      </c>
      <c r="I346">
        <v>74.64</v>
      </c>
      <c r="J346" s="7">
        <v>67.48</v>
      </c>
      <c r="K346" s="7">
        <v>35.33</v>
      </c>
      <c r="L346" s="7">
        <v>35.22</v>
      </c>
      <c r="M346" s="7">
        <v>8.8699999999999992</v>
      </c>
      <c r="N346" s="7">
        <v>7.3</v>
      </c>
      <c r="O346" s="7">
        <v>126.42</v>
      </c>
      <c r="P346" s="7">
        <v>76.61</v>
      </c>
      <c r="Q346">
        <v>151.68</v>
      </c>
      <c r="R346" s="7">
        <v>18.23</v>
      </c>
      <c r="S346" s="7">
        <v>57.38</v>
      </c>
      <c r="T346" s="7">
        <v>23.05</v>
      </c>
      <c r="U346" s="7">
        <v>51.86</v>
      </c>
    </row>
    <row r="347" spans="1:21" ht="14.25" customHeight="1">
      <c r="A347" s="7">
        <v>346</v>
      </c>
      <c r="B347" s="7">
        <v>8</v>
      </c>
      <c r="C347" s="7">
        <v>0</v>
      </c>
      <c r="D347" s="7">
        <v>4</v>
      </c>
      <c r="E347" s="7">
        <v>1</v>
      </c>
      <c r="F347" s="129">
        <v>26</v>
      </c>
      <c r="G347" s="129">
        <v>1</v>
      </c>
      <c r="H347" s="7">
        <v>32.090000000000003</v>
      </c>
      <c r="I347">
        <v>81.84</v>
      </c>
      <c r="J347" s="7">
        <v>82.43</v>
      </c>
      <c r="K347" s="7">
        <v>102.97</v>
      </c>
      <c r="L347" s="7">
        <v>103.07</v>
      </c>
      <c r="M347" s="7">
        <v>38.020000000000003</v>
      </c>
      <c r="N347" s="7">
        <v>36.07</v>
      </c>
      <c r="O347" s="7">
        <v>67.22</v>
      </c>
      <c r="P347" s="7">
        <v>32.4</v>
      </c>
      <c r="Q347">
        <v>37.79</v>
      </c>
      <c r="R347" s="7">
        <v>39.659999999999997</v>
      </c>
      <c r="S347" s="7">
        <v>40.950000000000003</v>
      </c>
      <c r="T347" s="7">
        <v>44.44</v>
      </c>
      <c r="U347" s="7">
        <v>49.22</v>
      </c>
    </row>
    <row r="348" spans="1:21" ht="14.25" customHeight="1">
      <c r="A348" s="7">
        <v>347</v>
      </c>
      <c r="B348" s="7">
        <v>8</v>
      </c>
      <c r="C348" s="7">
        <v>0</v>
      </c>
      <c r="D348" s="7">
        <v>4</v>
      </c>
      <c r="E348" s="7">
        <v>1</v>
      </c>
      <c r="F348" s="129">
        <v>27</v>
      </c>
      <c r="G348" s="129">
        <v>2</v>
      </c>
      <c r="H348" s="7">
        <v>31.51</v>
      </c>
      <c r="I348">
        <v>81.5</v>
      </c>
      <c r="J348" s="7">
        <v>83.3</v>
      </c>
      <c r="K348" s="7">
        <v>105.99</v>
      </c>
      <c r="L348" s="7">
        <v>105.31</v>
      </c>
      <c r="M348" s="7">
        <v>39.57</v>
      </c>
      <c r="N348" s="7">
        <v>35.25</v>
      </c>
      <c r="O348" s="7">
        <v>62.42</v>
      </c>
      <c r="P348" s="7">
        <v>30.9</v>
      </c>
      <c r="Q348">
        <v>37.33</v>
      </c>
      <c r="R348" s="7">
        <v>45.53</v>
      </c>
      <c r="S348" s="7">
        <v>40.83</v>
      </c>
      <c r="T348" s="7">
        <v>43.7</v>
      </c>
      <c r="U348" s="7">
        <v>46.61</v>
      </c>
    </row>
    <row r="349" spans="1:21" ht="14.25" customHeight="1">
      <c r="A349" s="7">
        <v>348</v>
      </c>
      <c r="B349" s="7">
        <v>8</v>
      </c>
      <c r="C349" s="7">
        <v>0</v>
      </c>
      <c r="D349" s="7">
        <v>4</v>
      </c>
      <c r="E349" s="7">
        <v>1</v>
      </c>
      <c r="F349" s="129">
        <v>28</v>
      </c>
      <c r="G349" s="129">
        <v>3</v>
      </c>
      <c r="H349" s="7">
        <v>32.229999999999997</v>
      </c>
      <c r="I349">
        <v>80.16</v>
      </c>
      <c r="J349" s="7">
        <v>80.95</v>
      </c>
      <c r="K349" s="7">
        <v>107.08</v>
      </c>
      <c r="L349" s="7">
        <v>106.15</v>
      </c>
      <c r="M349" s="7">
        <v>39.409999999999997</v>
      </c>
      <c r="N349" s="7">
        <v>35.630000000000003</v>
      </c>
      <c r="O349" s="7">
        <v>61.32</v>
      </c>
      <c r="P349" s="7">
        <v>33.89</v>
      </c>
      <c r="Q349">
        <v>28.08</v>
      </c>
      <c r="R349" s="7">
        <v>45.22</v>
      </c>
      <c r="S349" s="7">
        <v>41.09</v>
      </c>
      <c r="T349" s="7">
        <v>42.03</v>
      </c>
      <c r="U349" s="7">
        <v>40.590000000000003</v>
      </c>
    </row>
    <row r="350" spans="1:21" ht="14.25" customHeight="1">
      <c r="A350" s="7">
        <v>349</v>
      </c>
      <c r="B350" s="7">
        <v>8</v>
      </c>
      <c r="C350" s="7">
        <v>0</v>
      </c>
      <c r="D350" s="7">
        <v>4</v>
      </c>
      <c r="E350" s="7">
        <v>1</v>
      </c>
      <c r="F350" s="129">
        <v>29</v>
      </c>
      <c r="G350" s="129">
        <v>4</v>
      </c>
      <c r="H350" s="7">
        <v>32.119999999999997</v>
      </c>
      <c r="I350">
        <v>78.62</v>
      </c>
      <c r="J350" s="7">
        <v>81.38</v>
      </c>
      <c r="K350" s="7">
        <v>106.44</v>
      </c>
      <c r="L350" s="7">
        <v>106.19</v>
      </c>
      <c r="M350" s="7">
        <v>41.02</v>
      </c>
      <c r="N350" s="7">
        <v>37.369999999999997</v>
      </c>
      <c r="O350" s="7">
        <v>53.68</v>
      </c>
      <c r="P350" s="7">
        <v>21.34</v>
      </c>
      <c r="Q350">
        <v>38.43</v>
      </c>
      <c r="R350" s="7">
        <v>43.07</v>
      </c>
      <c r="S350" s="7">
        <v>37.94</v>
      </c>
      <c r="T350" s="7">
        <v>40.82</v>
      </c>
      <c r="U350" s="7">
        <v>49.94</v>
      </c>
    </row>
    <row r="351" spans="1:21" ht="14.25" customHeight="1">
      <c r="A351" s="7">
        <v>350</v>
      </c>
      <c r="B351" s="7">
        <v>8</v>
      </c>
      <c r="C351" s="7">
        <v>0</v>
      </c>
      <c r="D351" s="7">
        <v>4</v>
      </c>
      <c r="E351" s="7">
        <v>1</v>
      </c>
      <c r="F351" s="129">
        <v>30</v>
      </c>
      <c r="G351" s="129">
        <v>5</v>
      </c>
      <c r="H351" s="7">
        <v>30.71</v>
      </c>
      <c r="I351">
        <v>80.84</v>
      </c>
      <c r="J351" s="7">
        <v>83.7</v>
      </c>
      <c r="K351" s="7">
        <v>105.07</v>
      </c>
      <c r="L351" s="7">
        <v>103.52</v>
      </c>
      <c r="M351" s="7">
        <v>41.01</v>
      </c>
      <c r="N351" s="7">
        <v>35.409999999999997</v>
      </c>
      <c r="O351" s="7">
        <v>56.16</v>
      </c>
      <c r="P351" s="7">
        <v>21.16</v>
      </c>
      <c r="Q351">
        <v>45.52</v>
      </c>
      <c r="R351" s="7">
        <v>41.17</v>
      </c>
      <c r="S351" s="7">
        <v>32.520000000000003</v>
      </c>
      <c r="T351" s="7">
        <v>40.19</v>
      </c>
      <c r="U351" s="7">
        <v>51.51</v>
      </c>
    </row>
    <row r="352" spans="1:21" ht="14.25" customHeight="1">
      <c r="A352" s="7">
        <v>351</v>
      </c>
      <c r="B352" s="7">
        <v>8</v>
      </c>
      <c r="C352" s="7">
        <v>0</v>
      </c>
      <c r="D352" s="7">
        <v>1</v>
      </c>
      <c r="E352" s="7">
        <v>1</v>
      </c>
      <c r="F352" s="129">
        <v>31</v>
      </c>
      <c r="G352" s="129">
        <v>1</v>
      </c>
      <c r="H352" s="7">
        <v>17.559999999999999</v>
      </c>
      <c r="I352">
        <v>25.4</v>
      </c>
      <c r="J352" s="7">
        <v>23.64</v>
      </c>
      <c r="K352" s="7">
        <v>9.64</v>
      </c>
      <c r="L352" s="7">
        <v>5.43</v>
      </c>
      <c r="M352" s="7">
        <v>13.24</v>
      </c>
      <c r="N352" s="7">
        <v>6.64</v>
      </c>
      <c r="O352" s="7">
        <v>51.46</v>
      </c>
      <c r="P352" s="7">
        <v>42.89</v>
      </c>
      <c r="Q352">
        <v>75.930000000000007</v>
      </c>
      <c r="R352" s="7">
        <v>44.33</v>
      </c>
      <c r="S352" s="7">
        <v>33.049999999999997</v>
      </c>
      <c r="T352" s="7">
        <v>39.78</v>
      </c>
      <c r="U352" s="7">
        <v>44.5</v>
      </c>
    </row>
    <row r="353" spans="1:21" ht="14.25" customHeight="1">
      <c r="A353" s="7">
        <v>352</v>
      </c>
      <c r="B353" s="7">
        <v>8</v>
      </c>
      <c r="C353" s="7">
        <v>0</v>
      </c>
      <c r="D353" s="7">
        <v>1</v>
      </c>
      <c r="E353" s="7">
        <v>1</v>
      </c>
      <c r="F353" s="129">
        <v>32</v>
      </c>
      <c r="G353" s="129">
        <v>2</v>
      </c>
      <c r="H353" s="7">
        <v>20.32</v>
      </c>
      <c r="I353">
        <v>31.82</v>
      </c>
      <c r="J353" s="7">
        <v>31.06</v>
      </c>
      <c r="K353" s="7">
        <v>11.05</v>
      </c>
      <c r="L353" s="7">
        <v>13.97</v>
      </c>
      <c r="M353" s="7">
        <v>19.45</v>
      </c>
      <c r="N353" s="7">
        <v>13.81</v>
      </c>
      <c r="O353" s="7">
        <v>56.29</v>
      </c>
      <c r="P353" s="7">
        <v>33.06</v>
      </c>
      <c r="Q353">
        <v>54.51</v>
      </c>
      <c r="R353" s="7">
        <v>30.49</v>
      </c>
      <c r="S353" s="7">
        <v>36.090000000000003</v>
      </c>
      <c r="T353" s="7">
        <v>60.6</v>
      </c>
      <c r="U353" s="7">
        <v>64.72</v>
      </c>
    </row>
    <row r="354" spans="1:21" ht="14.25" customHeight="1">
      <c r="A354" s="7">
        <v>353</v>
      </c>
      <c r="B354" s="7">
        <v>8</v>
      </c>
      <c r="C354" s="7">
        <v>0</v>
      </c>
      <c r="D354" s="7">
        <v>1</v>
      </c>
      <c r="E354" s="7">
        <v>1</v>
      </c>
      <c r="F354" s="129">
        <v>33</v>
      </c>
      <c r="G354" s="129">
        <v>3</v>
      </c>
      <c r="H354" s="7">
        <v>29.26</v>
      </c>
      <c r="I354">
        <v>38.619999999999997</v>
      </c>
      <c r="J354" s="7">
        <v>36.72</v>
      </c>
      <c r="K354" s="7">
        <v>20.56</v>
      </c>
      <c r="L354" s="7">
        <v>30.99</v>
      </c>
      <c r="M354" s="7">
        <v>13.56</v>
      </c>
      <c r="N354" s="7">
        <v>13.41</v>
      </c>
      <c r="O354" s="7">
        <v>81.03</v>
      </c>
      <c r="P354" s="7">
        <v>35.17</v>
      </c>
      <c r="Q354">
        <v>45.85</v>
      </c>
      <c r="R354" s="7">
        <v>25.46</v>
      </c>
      <c r="S354" s="7">
        <v>34.39</v>
      </c>
      <c r="T354" s="7">
        <v>64.98</v>
      </c>
      <c r="U354" s="7">
        <v>48.05</v>
      </c>
    </row>
    <row r="355" spans="1:21" ht="14.25" customHeight="1">
      <c r="A355" s="7">
        <v>354</v>
      </c>
      <c r="B355" s="7">
        <v>8</v>
      </c>
      <c r="C355" s="7">
        <v>0</v>
      </c>
      <c r="D355" s="7">
        <v>1</v>
      </c>
      <c r="E355" s="7">
        <v>1</v>
      </c>
      <c r="F355" s="129">
        <v>34</v>
      </c>
      <c r="G355" s="129">
        <v>4</v>
      </c>
      <c r="H355" s="7">
        <v>25.14</v>
      </c>
      <c r="I355">
        <v>24.29</v>
      </c>
      <c r="J355" s="7">
        <v>36.79</v>
      </c>
      <c r="K355" s="7">
        <v>9.09</v>
      </c>
      <c r="L355" s="7">
        <v>18.47</v>
      </c>
      <c r="M355" s="7">
        <v>10.42</v>
      </c>
      <c r="N355" s="7">
        <v>4.5999999999999996</v>
      </c>
      <c r="O355" s="7">
        <v>55.6</v>
      </c>
      <c r="P355" s="7">
        <v>44.31</v>
      </c>
      <c r="Q355">
        <v>34.53</v>
      </c>
      <c r="R355" s="7">
        <v>41.23</v>
      </c>
      <c r="S355" s="7">
        <v>16.8</v>
      </c>
      <c r="T355" s="7">
        <v>34.36</v>
      </c>
      <c r="U355" s="7">
        <v>37.549999999999997</v>
      </c>
    </row>
    <row r="356" spans="1:21" ht="14.25" customHeight="1">
      <c r="A356" s="7">
        <v>355</v>
      </c>
      <c r="B356" s="7">
        <v>8</v>
      </c>
      <c r="C356" s="7">
        <v>0</v>
      </c>
      <c r="D356" s="7">
        <v>1</v>
      </c>
      <c r="E356" s="7">
        <v>1</v>
      </c>
      <c r="F356" s="129">
        <v>35</v>
      </c>
      <c r="G356" s="129">
        <v>5</v>
      </c>
      <c r="H356" s="7">
        <v>23.53</v>
      </c>
      <c r="I356">
        <v>20.11</v>
      </c>
      <c r="J356" s="7">
        <v>33.46</v>
      </c>
      <c r="K356" s="7">
        <v>14.8</v>
      </c>
      <c r="L356" s="7">
        <v>17.95</v>
      </c>
      <c r="M356" s="7">
        <v>21.96</v>
      </c>
      <c r="N356" s="7">
        <v>8.35</v>
      </c>
      <c r="O356" s="7">
        <v>43.72</v>
      </c>
      <c r="P356" s="7">
        <v>51.79</v>
      </c>
      <c r="Q356">
        <v>26.65</v>
      </c>
      <c r="R356" s="7">
        <v>47.62</v>
      </c>
      <c r="S356" s="7">
        <v>51.91</v>
      </c>
      <c r="T356" s="7">
        <v>27.22</v>
      </c>
      <c r="U356" s="7">
        <v>94.73</v>
      </c>
    </row>
    <row r="357" spans="1:21" ht="14.25" customHeight="1">
      <c r="A357" s="7">
        <v>356</v>
      </c>
      <c r="B357" s="7">
        <v>8</v>
      </c>
      <c r="C357" s="7">
        <v>0</v>
      </c>
      <c r="D357" s="7">
        <v>1</v>
      </c>
      <c r="E357" s="7">
        <v>1</v>
      </c>
      <c r="F357" s="129">
        <v>36</v>
      </c>
      <c r="G357" s="129">
        <v>6</v>
      </c>
      <c r="H357" s="7">
        <v>23.56</v>
      </c>
      <c r="I357">
        <v>26.65</v>
      </c>
      <c r="J357" s="7">
        <v>41.7</v>
      </c>
      <c r="K357" s="7">
        <v>10.66</v>
      </c>
      <c r="L357" s="7">
        <v>26.1</v>
      </c>
      <c r="M357" s="7">
        <v>20.48</v>
      </c>
      <c r="N357" s="7">
        <v>14.75</v>
      </c>
      <c r="O357" s="7">
        <v>57.13</v>
      </c>
      <c r="P357" s="7">
        <v>45.64</v>
      </c>
      <c r="Q357">
        <v>21.06</v>
      </c>
      <c r="R357" s="7">
        <v>39.590000000000003</v>
      </c>
      <c r="S357" s="7">
        <v>20.7</v>
      </c>
      <c r="T357" s="7">
        <v>34.729999999999997</v>
      </c>
      <c r="U357" s="7">
        <v>41.59</v>
      </c>
    </row>
    <row r="358" spans="1:21" ht="14.25" customHeight="1">
      <c r="A358" s="7">
        <v>357</v>
      </c>
      <c r="B358" s="7">
        <v>8</v>
      </c>
      <c r="C358" s="7">
        <v>0</v>
      </c>
      <c r="D358" s="7">
        <v>3</v>
      </c>
      <c r="E358" s="7">
        <v>1</v>
      </c>
      <c r="F358" s="129">
        <v>37</v>
      </c>
      <c r="G358" s="129">
        <v>1</v>
      </c>
      <c r="H358" s="7"/>
      <c r="J358" s="7"/>
      <c r="K358" s="7"/>
      <c r="L358" s="7"/>
      <c r="M358" s="7"/>
      <c r="N358" s="7"/>
      <c r="O358" s="7"/>
      <c r="P358" s="7"/>
      <c r="R358" s="7"/>
      <c r="S358" s="7"/>
      <c r="T358" s="7"/>
      <c r="U358" s="7"/>
    </row>
    <row r="359" spans="1:21" ht="14.25" customHeight="1">
      <c r="A359" s="7">
        <v>358</v>
      </c>
      <c r="B359" s="7">
        <v>8</v>
      </c>
      <c r="C359" s="7">
        <v>0</v>
      </c>
      <c r="D359" s="7">
        <v>3</v>
      </c>
      <c r="E359" s="7">
        <v>1</v>
      </c>
      <c r="F359" s="129">
        <v>38</v>
      </c>
      <c r="G359" s="129">
        <v>2</v>
      </c>
      <c r="H359" s="7"/>
      <c r="J359" s="7"/>
      <c r="K359" s="7"/>
      <c r="L359" s="7"/>
      <c r="M359" s="7"/>
      <c r="N359" s="7"/>
      <c r="O359" s="7"/>
      <c r="P359" s="7"/>
      <c r="R359" s="7"/>
      <c r="S359" s="7"/>
      <c r="T359" s="7"/>
      <c r="U359" s="7"/>
    </row>
    <row r="360" spans="1:21" ht="14.25" customHeight="1">
      <c r="A360" s="7">
        <v>359</v>
      </c>
      <c r="B360" s="7">
        <v>8</v>
      </c>
      <c r="C360" s="7">
        <v>0</v>
      </c>
      <c r="D360" s="7">
        <v>3</v>
      </c>
      <c r="E360" s="7">
        <v>1</v>
      </c>
      <c r="F360" s="129">
        <v>39</v>
      </c>
      <c r="G360" s="129">
        <v>3</v>
      </c>
      <c r="H360" s="7"/>
      <c r="J360" s="7"/>
      <c r="K360" s="7"/>
      <c r="L360" s="7"/>
      <c r="M360" s="7"/>
      <c r="N360" s="7"/>
      <c r="O360" s="7"/>
      <c r="P360" s="7"/>
      <c r="R360" s="7"/>
      <c r="S360" s="7"/>
      <c r="T360" s="7"/>
      <c r="U360" s="7"/>
    </row>
    <row r="361" spans="1:21" ht="14.25" customHeight="1">
      <c r="A361" s="7">
        <v>360</v>
      </c>
      <c r="B361" s="7">
        <v>8</v>
      </c>
      <c r="C361" s="7">
        <v>0</v>
      </c>
      <c r="D361" s="7">
        <v>3</v>
      </c>
      <c r="E361" s="7">
        <v>1</v>
      </c>
      <c r="F361" s="129">
        <v>40</v>
      </c>
      <c r="G361" s="129">
        <v>4</v>
      </c>
      <c r="H361" s="7"/>
      <c r="J361" s="7"/>
      <c r="K361" s="7"/>
      <c r="L361" s="7"/>
      <c r="M361" s="7"/>
      <c r="N361" s="7"/>
      <c r="O361" s="7"/>
      <c r="P361" s="7"/>
      <c r="R361" s="7"/>
      <c r="S361" s="7"/>
      <c r="T361" s="7"/>
      <c r="U361" s="7"/>
    </row>
    <row r="362" spans="1:21" ht="14.25" customHeight="1">
      <c r="A362" s="7">
        <v>361</v>
      </c>
      <c r="B362" s="7">
        <v>8</v>
      </c>
      <c r="C362" s="7">
        <v>0</v>
      </c>
      <c r="D362" s="7">
        <v>3</v>
      </c>
      <c r="E362" s="7">
        <v>1</v>
      </c>
      <c r="F362" s="129">
        <v>41</v>
      </c>
      <c r="G362" s="129">
        <v>5</v>
      </c>
      <c r="H362" s="7"/>
      <c r="J362" s="7"/>
      <c r="K362" s="7"/>
      <c r="L362" s="7"/>
      <c r="M362" s="7"/>
      <c r="N362" s="7"/>
      <c r="O362" s="7"/>
      <c r="P362" s="7"/>
      <c r="R362" s="7"/>
      <c r="S362" s="7"/>
      <c r="T362" s="7"/>
      <c r="U362" s="7"/>
    </row>
    <row r="363" spans="1:21" ht="14.25" customHeight="1">
      <c r="A363" s="7">
        <v>362</v>
      </c>
      <c r="B363" s="7">
        <v>8</v>
      </c>
      <c r="C363" s="7">
        <v>0</v>
      </c>
      <c r="D363" s="7">
        <v>3</v>
      </c>
      <c r="E363" s="7">
        <v>1</v>
      </c>
      <c r="F363" s="129">
        <v>42</v>
      </c>
      <c r="G363" s="129">
        <v>6</v>
      </c>
      <c r="H363" s="7"/>
      <c r="J363" s="7"/>
      <c r="K363" s="7"/>
      <c r="L363" s="7"/>
      <c r="M363" s="7"/>
      <c r="N363" s="7"/>
      <c r="O363" s="7"/>
      <c r="P363" s="7"/>
      <c r="R363" s="7"/>
      <c r="S363" s="7"/>
      <c r="T363" s="7"/>
      <c r="U363" s="7"/>
    </row>
    <row r="364" spans="1:21" ht="14.25" customHeight="1">
      <c r="A364" s="7">
        <v>363</v>
      </c>
      <c r="B364" s="7">
        <v>8</v>
      </c>
      <c r="C364" s="7">
        <v>0</v>
      </c>
      <c r="D364" s="7">
        <v>2</v>
      </c>
      <c r="E364" s="7">
        <v>1</v>
      </c>
      <c r="F364" s="129">
        <v>43</v>
      </c>
      <c r="G364" s="129">
        <v>1</v>
      </c>
      <c r="H364" s="7">
        <v>14.69</v>
      </c>
      <c r="I364">
        <v>63.52</v>
      </c>
      <c r="J364" s="7">
        <v>21.63</v>
      </c>
      <c r="K364" s="7">
        <v>47.01</v>
      </c>
      <c r="L364" s="7">
        <v>26.92</v>
      </c>
      <c r="M364" s="7">
        <v>12.65</v>
      </c>
      <c r="N364" s="7">
        <v>10.46</v>
      </c>
      <c r="O364" s="7">
        <v>107.84</v>
      </c>
      <c r="P364" s="7">
        <v>30.12</v>
      </c>
      <c r="Q364">
        <v>146.43</v>
      </c>
      <c r="R364" s="7">
        <v>42.89</v>
      </c>
      <c r="S364" s="7">
        <v>147.09</v>
      </c>
      <c r="T364" s="7">
        <v>82.36</v>
      </c>
      <c r="U364" s="7">
        <v>160.91999999999999</v>
      </c>
    </row>
    <row r="365" spans="1:21" ht="14.25" customHeight="1">
      <c r="A365" s="7">
        <v>364</v>
      </c>
      <c r="B365" s="7">
        <v>8</v>
      </c>
      <c r="C365" s="7">
        <v>0</v>
      </c>
      <c r="D365" s="7">
        <v>2</v>
      </c>
      <c r="E365" s="7">
        <v>1</v>
      </c>
      <c r="F365" s="129">
        <v>44</v>
      </c>
      <c r="G365" s="129">
        <v>2</v>
      </c>
      <c r="H365" s="7">
        <v>15.33</v>
      </c>
      <c r="I365">
        <v>52.05</v>
      </c>
      <c r="J365" s="7">
        <v>16.57</v>
      </c>
      <c r="K365" s="7">
        <v>40.72</v>
      </c>
      <c r="L365" s="7">
        <v>17.73</v>
      </c>
      <c r="M365" s="7">
        <v>10.67</v>
      </c>
      <c r="N365" s="7">
        <v>9.16</v>
      </c>
      <c r="O365" s="7">
        <v>89.38</v>
      </c>
      <c r="P365" s="7">
        <v>29.31</v>
      </c>
      <c r="Q365">
        <v>133.57</v>
      </c>
      <c r="R365" s="7">
        <v>62.86</v>
      </c>
      <c r="S365" s="7">
        <v>126.67</v>
      </c>
      <c r="T365" s="7">
        <v>107.53</v>
      </c>
      <c r="U365" s="7">
        <v>133.93</v>
      </c>
    </row>
    <row r="366" spans="1:21" ht="14.25" customHeight="1">
      <c r="A366" s="7">
        <v>365</v>
      </c>
      <c r="B366" s="7">
        <v>8</v>
      </c>
      <c r="C366" s="7">
        <v>0</v>
      </c>
      <c r="D366" s="7">
        <v>2</v>
      </c>
      <c r="E366" s="7">
        <v>1</v>
      </c>
      <c r="F366" s="129">
        <v>45</v>
      </c>
      <c r="G366" s="129">
        <v>3</v>
      </c>
      <c r="H366" s="7">
        <v>17.739999999999998</v>
      </c>
      <c r="I366">
        <v>67.180000000000007</v>
      </c>
      <c r="J366" s="7">
        <v>42.81</v>
      </c>
      <c r="K366" s="7">
        <v>52.13</v>
      </c>
      <c r="L366" s="7">
        <v>33.28</v>
      </c>
      <c r="M366" s="7">
        <v>15.6</v>
      </c>
      <c r="N366" s="7">
        <v>18.260000000000002</v>
      </c>
      <c r="O366" s="7">
        <v>86.4</v>
      </c>
      <c r="P366" s="7">
        <v>25.81</v>
      </c>
      <c r="Q366">
        <v>114.11</v>
      </c>
      <c r="R366" s="7">
        <v>58.92</v>
      </c>
      <c r="S366" s="7">
        <v>44.79</v>
      </c>
      <c r="T366" s="7">
        <v>105.84</v>
      </c>
      <c r="U366" s="7">
        <v>72.069999999999993</v>
      </c>
    </row>
    <row r="367" spans="1:21" ht="14.25" customHeight="1">
      <c r="A367" s="7">
        <v>366</v>
      </c>
      <c r="B367" s="7">
        <v>8</v>
      </c>
      <c r="C367" s="7">
        <v>0</v>
      </c>
      <c r="D367" s="7">
        <v>2</v>
      </c>
      <c r="E367" s="7">
        <v>1</v>
      </c>
      <c r="F367" s="129">
        <v>46</v>
      </c>
      <c r="G367" s="129">
        <v>4</v>
      </c>
      <c r="H367" s="7">
        <v>13.82</v>
      </c>
      <c r="I367">
        <v>56.18</v>
      </c>
      <c r="J367" s="7">
        <v>15.66</v>
      </c>
      <c r="K367" s="7">
        <v>39.44</v>
      </c>
      <c r="L367" s="7">
        <v>11.52</v>
      </c>
      <c r="M367" s="7">
        <v>10.42</v>
      </c>
      <c r="N367" s="7">
        <v>7.47</v>
      </c>
      <c r="O367" s="7">
        <v>90.16</v>
      </c>
      <c r="P367" s="7">
        <v>33.299999999999997</v>
      </c>
      <c r="Q367">
        <v>140.91</v>
      </c>
      <c r="R367" s="7">
        <v>67.47</v>
      </c>
      <c r="S367" s="7">
        <v>164.75</v>
      </c>
      <c r="T367" s="7">
        <v>114.25</v>
      </c>
      <c r="U367" s="7">
        <v>187.01</v>
      </c>
    </row>
    <row r="368" spans="1:21" ht="14.25" customHeight="1">
      <c r="A368" s="7">
        <v>367</v>
      </c>
      <c r="B368" s="7">
        <v>8</v>
      </c>
      <c r="C368" s="7">
        <v>0</v>
      </c>
      <c r="D368" s="7">
        <v>2</v>
      </c>
      <c r="E368" s="7">
        <v>1</v>
      </c>
      <c r="F368" s="129">
        <v>47</v>
      </c>
      <c r="G368" s="129">
        <v>5</v>
      </c>
      <c r="H368" s="7">
        <v>14.66</v>
      </c>
      <c r="I368">
        <v>63.12</v>
      </c>
      <c r="J368" s="7">
        <v>20.149999999999999</v>
      </c>
      <c r="K368" s="7">
        <v>40.520000000000003</v>
      </c>
      <c r="L368" s="7">
        <v>8</v>
      </c>
      <c r="M368" s="7">
        <v>9.0299999999999994</v>
      </c>
      <c r="N368" s="7">
        <v>9.83</v>
      </c>
      <c r="O368" s="7">
        <v>73.900000000000006</v>
      </c>
      <c r="P368" s="7">
        <v>31.34</v>
      </c>
      <c r="Q368">
        <v>136.99</v>
      </c>
      <c r="R368" s="7">
        <v>71.11</v>
      </c>
      <c r="S368" s="7">
        <v>184.13</v>
      </c>
      <c r="T368" s="7">
        <v>121.43</v>
      </c>
      <c r="U368" s="7">
        <v>195.04</v>
      </c>
    </row>
    <row r="369" spans="1:21" ht="14.25" customHeight="1">
      <c r="A369" s="7">
        <v>368</v>
      </c>
      <c r="B369" s="7">
        <v>8</v>
      </c>
      <c r="C369" s="7">
        <v>0</v>
      </c>
      <c r="D369" s="7">
        <v>2</v>
      </c>
      <c r="E369" s="7">
        <v>1</v>
      </c>
      <c r="F369" s="129">
        <v>48</v>
      </c>
      <c r="G369" s="129">
        <v>6</v>
      </c>
      <c r="H369" s="7">
        <v>15.57</v>
      </c>
      <c r="I369">
        <v>55.51</v>
      </c>
      <c r="J369" s="7">
        <v>21.04</v>
      </c>
      <c r="K369" s="7">
        <v>37.880000000000003</v>
      </c>
      <c r="L369" s="7">
        <v>9.94</v>
      </c>
      <c r="M369" s="7">
        <v>8.14</v>
      </c>
      <c r="N369" s="7">
        <v>5.86</v>
      </c>
      <c r="O369" s="7">
        <v>80.430000000000007</v>
      </c>
      <c r="P369" s="7">
        <v>31.25</v>
      </c>
      <c r="Q369">
        <v>141.66</v>
      </c>
      <c r="R369" s="7">
        <v>69.459999999999994</v>
      </c>
      <c r="S369" s="7">
        <v>135.9</v>
      </c>
      <c r="T369" s="7">
        <v>113.18</v>
      </c>
      <c r="U369" s="7">
        <v>153.05000000000001</v>
      </c>
    </row>
    <row r="370" spans="1:21" ht="14.25" customHeight="1">
      <c r="A370" s="7">
        <v>369</v>
      </c>
      <c r="B370" s="7">
        <v>9</v>
      </c>
      <c r="C370" s="7">
        <v>1</v>
      </c>
      <c r="D370" s="7">
        <v>4</v>
      </c>
      <c r="E370" s="7">
        <v>1</v>
      </c>
      <c r="F370" s="129">
        <v>2</v>
      </c>
      <c r="G370" s="129">
        <v>1</v>
      </c>
      <c r="H370" s="7">
        <v>26.99</v>
      </c>
      <c r="I370">
        <v>87.94</v>
      </c>
      <c r="J370" s="7">
        <v>92.18</v>
      </c>
      <c r="K370" s="7">
        <v>92.29</v>
      </c>
      <c r="L370" s="7">
        <v>97.78</v>
      </c>
      <c r="M370" s="7">
        <v>34.85</v>
      </c>
      <c r="N370" s="7">
        <v>32.03</v>
      </c>
      <c r="O370" s="7">
        <v>103.55</v>
      </c>
      <c r="P370" s="7">
        <v>65.09</v>
      </c>
      <c r="Q370">
        <v>45.16</v>
      </c>
      <c r="R370" s="7">
        <v>45.94</v>
      </c>
      <c r="S370" s="7">
        <v>36.19</v>
      </c>
      <c r="T370" s="7">
        <v>51.82</v>
      </c>
      <c r="U370" s="7">
        <v>51.36</v>
      </c>
    </row>
    <row r="371" spans="1:21" ht="14.25" customHeight="1">
      <c r="A371" s="7">
        <v>370</v>
      </c>
      <c r="B371" s="7">
        <v>9</v>
      </c>
      <c r="C371" s="7">
        <v>1</v>
      </c>
      <c r="D371" s="7">
        <v>4</v>
      </c>
      <c r="E371" s="7">
        <v>1</v>
      </c>
      <c r="F371" s="129">
        <v>3</v>
      </c>
      <c r="G371" s="129">
        <v>2</v>
      </c>
      <c r="H371" s="7">
        <v>27.33</v>
      </c>
      <c r="I371">
        <v>85.5</v>
      </c>
      <c r="J371" s="7">
        <v>88.19</v>
      </c>
      <c r="K371" s="7">
        <v>103.34</v>
      </c>
      <c r="L371" s="7">
        <v>106.57</v>
      </c>
      <c r="M371" s="7">
        <v>38.86</v>
      </c>
      <c r="N371" s="7">
        <v>33.71</v>
      </c>
      <c r="O371" s="7">
        <v>87.87</v>
      </c>
      <c r="P371" s="7">
        <v>62.65</v>
      </c>
      <c r="Q371">
        <v>44.22</v>
      </c>
      <c r="R371" s="7">
        <v>51.63</v>
      </c>
      <c r="S371" s="7">
        <v>45.67</v>
      </c>
      <c r="T371" s="7">
        <v>58.16</v>
      </c>
      <c r="U371" s="7">
        <v>53.52</v>
      </c>
    </row>
    <row r="372" spans="1:21" ht="14.25" customHeight="1">
      <c r="A372" s="7">
        <v>371</v>
      </c>
      <c r="B372" s="7">
        <v>9</v>
      </c>
      <c r="C372" s="7">
        <v>1</v>
      </c>
      <c r="D372" s="7">
        <v>4</v>
      </c>
      <c r="E372" s="7">
        <v>1</v>
      </c>
      <c r="F372" s="129">
        <v>4</v>
      </c>
      <c r="G372" s="129">
        <v>3</v>
      </c>
      <c r="H372" s="7">
        <v>26.44</v>
      </c>
      <c r="I372">
        <v>86.07</v>
      </c>
      <c r="J372" s="7">
        <v>88.95</v>
      </c>
      <c r="K372" s="7">
        <v>97.77</v>
      </c>
      <c r="L372" s="7">
        <v>101.16</v>
      </c>
      <c r="M372" s="7">
        <v>38.42</v>
      </c>
      <c r="N372" s="7">
        <v>32.79</v>
      </c>
      <c r="O372" s="7">
        <v>101.66</v>
      </c>
      <c r="P372" s="7">
        <v>62.77</v>
      </c>
      <c r="Q372">
        <v>41.82</v>
      </c>
      <c r="R372" s="7">
        <v>40.4</v>
      </c>
      <c r="S372" s="7">
        <v>41.48</v>
      </c>
      <c r="T372" s="7">
        <v>67.47</v>
      </c>
      <c r="U372" s="7">
        <v>57.1</v>
      </c>
    </row>
    <row r="373" spans="1:21" ht="14.25" customHeight="1">
      <c r="A373" s="7">
        <v>372</v>
      </c>
      <c r="B373" s="7">
        <v>9</v>
      </c>
      <c r="C373" s="7">
        <v>1</v>
      </c>
      <c r="D373" s="7">
        <v>4</v>
      </c>
      <c r="E373" s="7">
        <v>1</v>
      </c>
      <c r="F373" s="129">
        <v>5</v>
      </c>
      <c r="G373" s="129">
        <v>4</v>
      </c>
      <c r="H373" s="7">
        <v>27.86</v>
      </c>
      <c r="I373">
        <v>85.26</v>
      </c>
      <c r="J373" s="7">
        <v>87.68</v>
      </c>
      <c r="K373" s="7">
        <v>101.32</v>
      </c>
      <c r="L373" s="7">
        <v>102.41</v>
      </c>
      <c r="M373" s="7">
        <v>37.39</v>
      </c>
      <c r="N373" s="7">
        <v>32.44</v>
      </c>
      <c r="O373" s="7">
        <v>95.7</v>
      </c>
      <c r="P373" s="7">
        <v>57.23</v>
      </c>
      <c r="Q373">
        <v>46.65</v>
      </c>
      <c r="R373" s="7">
        <v>38.71</v>
      </c>
      <c r="S373" s="7">
        <v>43.31</v>
      </c>
      <c r="T373" s="7">
        <v>68.22</v>
      </c>
      <c r="U373" s="7">
        <v>59.79</v>
      </c>
    </row>
    <row r="374" spans="1:21" ht="14.25" customHeight="1">
      <c r="A374" s="7">
        <v>373</v>
      </c>
      <c r="B374" s="7">
        <v>9</v>
      </c>
      <c r="C374" s="7">
        <v>1</v>
      </c>
      <c r="D374" s="7">
        <v>4</v>
      </c>
      <c r="E374" s="7">
        <v>1</v>
      </c>
      <c r="F374" s="129">
        <v>6</v>
      </c>
      <c r="G374" s="129">
        <v>5</v>
      </c>
      <c r="H374" s="7">
        <v>29.89</v>
      </c>
      <c r="I374">
        <v>86.22</v>
      </c>
      <c r="J374" s="7">
        <v>88.11</v>
      </c>
      <c r="K374" s="7">
        <v>107.82</v>
      </c>
      <c r="L374" s="7">
        <v>109.81</v>
      </c>
      <c r="M374" s="7">
        <v>38.909999999999997</v>
      </c>
      <c r="N374" s="7">
        <v>34.07</v>
      </c>
      <c r="O374" s="7">
        <v>104.65</v>
      </c>
      <c r="P374" s="7">
        <v>58.27</v>
      </c>
      <c r="Q374">
        <v>41.02</v>
      </c>
      <c r="R374" s="7">
        <v>49.22</v>
      </c>
      <c r="S374" s="7">
        <v>46.14</v>
      </c>
      <c r="T374" s="7">
        <v>67.790000000000006</v>
      </c>
      <c r="U374" s="7">
        <v>55.32</v>
      </c>
    </row>
    <row r="375" spans="1:21" ht="14.25" customHeight="1">
      <c r="A375" s="7">
        <v>374</v>
      </c>
      <c r="B375" s="7">
        <v>9</v>
      </c>
      <c r="C375" s="7">
        <v>1</v>
      </c>
      <c r="D375" s="7">
        <v>1</v>
      </c>
      <c r="E375" s="7">
        <v>1</v>
      </c>
      <c r="F375" s="129">
        <v>7</v>
      </c>
      <c r="G375" s="129">
        <v>1</v>
      </c>
      <c r="H375" s="7">
        <v>14.89</v>
      </c>
      <c r="I375">
        <v>26.77</v>
      </c>
      <c r="J375" s="7">
        <v>27.84</v>
      </c>
      <c r="K375" s="7">
        <v>17.760000000000002</v>
      </c>
      <c r="L375" s="7">
        <v>11.06</v>
      </c>
      <c r="M375" s="7">
        <v>10.96</v>
      </c>
      <c r="N375" s="7">
        <v>6.8</v>
      </c>
      <c r="O375" s="7">
        <v>92.87</v>
      </c>
      <c r="P375" s="7">
        <v>53.42</v>
      </c>
      <c r="Q375">
        <v>63.66</v>
      </c>
      <c r="R375" s="7">
        <v>20.2</v>
      </c>
      <c r="S375" s="7">
        <v>56.62</v>
      </c>
      <c r="T375" s="7">
        <v>28.14</v>
      </c>
      <c r="U375" s="7">
        <v>33.1</v>
      </c>
    </row>
    <row r="376" spans="1:21" ht="14.25" customHeight="1">
      <c r="A376" s="7">
        <v>375</v>
      </c>
      <c r="B376" s="7">
        <v>9</v>
      </c>
      <c r="C376" s="7">
        <v>1</v>
      </c>
      <c r="D376" s="7">
        <v>1</v>
      </c>
      <c r="E376" s="7">
        <v>1</v>
      </c>
      <c r="F376" s="129">
        <v>8</v>
      </c>
      <c r="G376" s="129">
        <v>2</v>
      </c>
      <c r="H376" s="7">
        <v>10.43</v>
      </c>
      <c r="I376">
        <v>32.83</v>
      </c>
      <c r="J376" s="7">
        <v>28.45</v>
      </c>
      <c r="K376" s="7">
        <v>22.1</v>
      </c>
      <c r="L376" s="7">
        <v>7.7</v>
      </c>
      <c r="M376" s="7">
        <v>14.96</v>
      </c>
      <c r="N376" s="7">
        <v>9.0299999999999994</v>
      </c>
      <c r="O376" s="7"/>
      <c r="P376" s="7">
        <v>57.14</v>
      </c>
      <c r="Q376">
        <v>69.89</v>
      </c>
      <c r="R376" s="7">
        <v>28.5</v>
      </c>
      <c r="S376" s="7">
        <v>71.739999999999995</v>
      </c>
      <c r="T376" s="7">
        <v>26.15</v>
      </c>
      <c r="U376" s="7">
        <v>37.049999999999997</v>
      </c>
    </row>
    <row r="377" spans="1:21" ht="14.25" customHeight="1">
      <c r="A377" s="7">
        <v>376</v>
      </c>
      <c r="B377" s="7">
        <v>9</v>
      </c>
      <c r="C377" s="7">
        <v>1</v>
      </c>
      <c r="D377" s="7">
        <v>1</v>
      </c>
      <c r="E377" s="7">
        <v>1</v>
      </c>
      <c r="F377" s="129">
        <v>9</v>
      </c>
      <c r="G377" s="129">
        <v>3</v>
      </c>
      <c r="H377" s="7">
        <v>9.34</v>
      </c>
      <c r="I377">
        <v>29.44</v>
      </c>
      <c r="J377" s="7">
        <v>34.69</v>
      </c>
      <c r="K377" s="7">
        <v>7.31</v>
      </c>
      <c r="L377" s="7">
        <v>3.44</v>
      </c>
      <c r="M377" s="7">
        <v>8.59</v>
      </c>
      <c r="N377" s="7">
        <v>10.119999999999999</v>
      </c>
      <c r="O377" s="7">
        <v>100.68</v>
      </c>
      <c r="P377" s="7">
        <v>56.92</v>
      </c>
      <c r="Q377">
        <v>82.39</v>
      </c>
      <c r="R377" s="7">
        <v>44.87</v>
      </c>
      <c r="S377" s="7">
        <v>70.260000000000005</v>
      </c>
      <c r="T377" s="7">
        <v>21.83</v>
      </c>
      <c r="U377" s="7">
        <v>33.31</v>
      </c>
    </row>
    <row r="378" spans="1:21" ht="14.25" customHeight="1">
      <c r="A378" s="7">
        <v>377</v>
      </c>
      <c r="B378" s="7">
        <v>9</v>
      </c>
      <c r="C378" s="7">
        <v>1</v>
      </c>
      <c r="D378" s="7">
        <v>1</v>
      </c>
      <c r="E378" s="7">
        <v>1</v>
      </c>
      <c r="F378" s="129">
        <v>10</v>
      </c>
      <c r="G378" s="129">
        <v>4</v>
      </c>
      <c r="H378" s="7">
        <v>15.48</v>
      </c>
      <c r="I378">
        <v>33.42</v>
      </c>
      <c r="J378" s="7">
        <v>33.770000000000003</v>
      </c>
      <c r="K378" s="7">
        <v>25.45</v>
      </c>
      <c r="L378" s="7">
        <v>20.61</v>
      </c>
      <c r="M378" s="7">
        <v>14.16</v>
      </c>
      <c r="N378" s="7">
        <v>8.5500000000000007</v>
      </c>
      <c r="O378" s="7">
        <v>96.11</v>
      </c>
      <c r="P378" s="7">
        <v>54.94</v>
      </c>
      <c r="Q378">
        <v>71.16</v>
      </c>
      <c r="R378" s="7">
        <v>26.29</v>
      </c>
      <c r="S378" s="7">
        <v>59.65</v>
      </c>
      <c r="T378" s="7">
        <v>28.5</v>
      </c>
      <c r="U378" s="7">
        <v>26.47</v>
      </c>
    </row>
    <row r="379" spans="1:21" ht="14.25" customHeight="1">
      <c r="A379" s="7">
        <v>378</v>
      </c>
      <c r="B379" s="7">
        <v>9</v>
      </c>
      <c r="C379" s="7">
        <v>1</v>
      </c>
      <c r="D379" s="7">
        <v>1</v>
      </c>
      <c r="E379" s="7">
        <v>1</v>
      </c>
      <c r="F379" s="129">
        <v>11</v>
      </c>
      <c r="G379" s="129">
        <v>5</v>
      </c>
      <c r="H379" s="7">
        <v>12.82</v>
      </c>
      <c r="I379">
        <v>38.67</v>
      </c>
      <c r="J379" s="7">
        <v>35.68</v>
      </c>
      <c r="K379" s="7">
        <v>21.71</v>
      </c>
      <c r="L379" s="7">
        <v>13.22</v>
      </c>
      <c r="M379" s="7">
        <v>13.89</v>
      </c>
      <c r="N379" s="7">
        <v>11.98</v>
      </c>
      <c r="O379" s="7">
        <v>113</v>
      </c>
      <c r="P379" s="7">
        <v>52.35</v>
      </c>
      <c r="Q379">
        <v>97.26</v>
      </c>
      <c r="R379" s="7">
        <v>32.92</v>
      </c>
      <c r="S379" s="7">
        <v>67.3</v>
      </c>
      <c r="T379" s="7">
        <v>50.72</v>
      </c>
      <c r="U379" s="7">
        <v>46.64</v>
      </c>
    </row>
    <row r="380" spans="1:21" ht="14.25" customHeight="1">
      <c r="A380" s="7">
        <v>379</v>
      </c>
      <c r="B380" s="7">
        <v>9</v>
      </c>
      <c r="C380" s="7">
        <v>1</v>
      </c>
      <c r="D380" s="7">
        <v>1</v>
      </c>
      <c r="E380" s="7">
        <v>1</v>
      </c>
      <c r="F380" s="129">
        <v>12</v>
      </c>
      <c r="G380" s="129">
        <v>6</v>
      </c>
      <c r="H380" s="7">
        <v>10.4</v>
      </c>
      <c r="I380">
        <v>31.38</v>
      </c>
      <c r="J380" s="7">
        <v>30.41</v>
      </c>
      <c r="K380" s="7">
        <v>6.18</v>
      </c>
      <c r="L380" s="7">
        <v>4.84</v>
      </c>
      <c r="M380" s="7">
        <v>6.44</v>
      </c>
      <c r="N380" s="7">
        <v>5.76</v>
      </c>
      <c r="O380" s="7">
        <v>96.46</v>
      </c>
      <c r="P380" s="7">
        <v>68.819999999999993</v>
      </c>
      <c r="Q380">
        <v>65.86</v>
      </c>
      <c r="R380" s="7">
        <v>30.5</v>
      </c>
      <c r="S380" s="7">
        <v>53.3</v>
      </c>
      <c r="T380" s="7">
        <v>41.61</v>
      </c>
      <c r="U380" s="7">
        <v>28.72</v>
      </c>
    </row>
    <row r="381" spans="1:21" ht="14.25" customHeight="1">
      <c r="A381" s="7">
        <v>380</v>
      </c>
      <c r="B381" s="7">
        <v>9</v>
      </c>
      <c r="C381" s="7">
        <v>1</v>
      </c>
      <c r="D381" s="7">
        <v>3</v>
      </c>
      <c r="E381" s="7">
        <v>1</v>
      </c>
      <c r="F381" s="129">
        <v>13</v>
      </c>
      <c r="G381" s="129">
        <v>1</v>
      </c>
      <c r="H381" s="7">
        <v>21.79</v>
      </c>
      <c r="I381">
        <v>29.37</v>
      </c>
      <c r="J381" s="7">
        <v>51.97</v>
      </c>
      <c r="K381" s="7">
        <v>35.07</v>
      </c>
      <c r="L381" s="7">
        <v>46.44</v>
      </c>
      <c r="M381" s="7">
        <v>22.07</v>
      </c>
      <c r="N381" s="7">
        <v>20.65</v>
      </c>
      <c r="O381" s="7"/>
      <c r="P381" s="7"/>
      <c r="R381" s="7">
        <v>46.33</v>
      </c>
      <c r="S381" s="7">
        <v>68.36</v>
      </c>
      <c r="T381" s="7">
        <v>75.66</v>
      </c>
      <c r="U381" s="7">
        <v>112.77</v>
      </c>
    </row>
    <row r="382" spans="1:21" ht="14.25" customHeight="1">
      <c r="A382" s="7">
        <v>381</v>
      </c>
      <c r="B382" s="7">
        <v>9</v>
      </c>
      <c r="C382" s="7">
        <v>1</v>
      </c>
      <c r="D382" s="7">
        <v>3</v>
      </c>
      <c r="E382" s="7">
        <v>1</v>
      </c>
      <c r="F382" s="129">
        <v>14</v>
      </c>
      <c r="G382" s="129">
        <v>2</v>
      </c>
      <c r="H382" s="7">
        <v>24.99</v>
      </c>
      <c r="I382">
        <v>32.409999999999997</v>
      </c>
      <c r="J382" s="7">
        <v>37.85</v>
      </c>
      <c r="K382" s="7">
        <v>32.33</v>
      </c>
      <c r="L382" s="7">
        <v>49.12</v>
      </c>
      <c r="M382" s="7">
        <v>16.77</v>
      </c>
      <c r="N382" s="7">
        <v>24.55</v>
      </c>
      <c r="O382" s="7">
        <v>172.57</v>
      </c>
      <c r="P382" s="7">
        <v>53.21</v>
      </c>
      <c r="Q382">
        <v>173.52</v>
      </c>
      <c r="R382" s="7">
        <v>65.56</v>
      </c>
      <c r="S382" s="7">
        <v>102.28</v>
      </c>
      <c r="T382" s="7">
        <v>113.63</v>
      </c>
      <c r="U382" s="7">
        <v>150.86000000000001</v>
      </c>
    </row>
    <row r="383" spans="1:21" ht="14.25" customHeight="1">
      <c r="A383" s="7">
        <v>382</v>
      </c>
      <c r="B383" s="7">
        <v>9</v>
      </c>
      <c r="C383" s="7">
        <v>1</v>
      </c>
      <c r="D383" s="7">
        <v>3</v>
      </c>
      <c r="E383" s="7">
        <v>1</v>
      </c>
      <c r="F383" s="129">
        <v>15</v>
      </c>
      <c r="G383" s="129">
        <v>3</v>
      </c>
      <c r="H383" s="7">
        <v>13.4</v>
      </c>
      <c r="I383">
        <v>42.99</v>
      </c>
      <c r="J383" s="7">
        <v>36.18</v>
      </c>
      <c r="K383" s="7">
        <v>35.130000000000003</v>
      </c>
      <c r="L383" s="7">
        <v>50.25</v>
      </c>
      <c r="M383" s="7">
        <v>21.91</v>
      </c>
      <c r="N383" s="7">
        <v>26.15</v>
      </c>
      <c r="O383" s="7">
        <v>151.68</v>
      </c>
      <c r="P383" s="7">
        <v>67.36</v>
      </c>
      <c r="Q383">
        <v>160.44</v>
      </c>
      <c r="R383" s="7">
        <v>60.91</v>
      </c>
      <c r="S383" s="7">
        <v>153.75</v>
      </c>
      <c r="T383" s="7">
        <v>45.75</v>
      </c>
      <c r="U383" s="7">
        <v>162.75</v>
      </c>
    </row>
    <row r="384" spans="1:21" ht="14.25" customHeight="1">
      <c r="A384" s="7">
        <v>383</v>
      </c>
      <c r="B384" s="7">
        <v>9</v>
      </c>
      <c r="C384" s="7">
        <v>1</v>
      </c>
      <c r="D384" s="7">
        <v>3</v>
      </c>
      <c r="E384" s="7">
        <v>1</v>
      </c>
      <c r="F384" s="129">
        <v>16</v>
      </c>
      <c r="G384" s="129">
        <v>4</v>
      </c>
      <c r="H384" s="7">
        <v>14.08</v>
      </c>
      <c r="I384">
        <v>38.479999999999997</v>
      </c>
      <c r="J384" s="7">
        <v>39.25</v>
      </c>
      <c r="K384" s="7">
        <v>36.97</v>
      </c>
      <c r="L384" s="7">
        <v>48.91</v>
      </c>
      <c r="M384" s="7">
        <v>22.97</v>
      </c>
      <c r="N384" s="7">
        <v>22.6</v>
      </c>
      <c r="O384" s="7">
        <v>113.72</v>
      </c>
      <c r="P384" s="7">
        <v>78.52</v>
      </c>
      <c r="Q384">
        <v>153.27000000000001</v>
      </c>
      <c r="R384" s="7">
        <v>74.739999999999995</v>
      </c>
      <c r="S384" s="7">
        <v>196.47</v>
      </c>
      <c r="T384" s="7">
        <v>85.71</v>
      </c>
      <c r="U384" s="7">
        <v>224.29</v>
      </c>
    </row>
    <row r="385" spans="1:21" ht="14.25" customHeight="1">
      <c r="A385" s="7">
        <v>384</v>
      </c>
      <c r="B385" s="7">
        <v>9</v>
      </c>
      <c r="C385" s="7">
        <v>1</v>
      </c>
      <c r="D385" s="7">
        <v>3</v>
      </c>
      <c r="E385" s="7">
        <v>1</v>
      </c>
      <c r="F385" s="129">
        <v>17</v>
      </c>
      <c r="G385" s="129">
        <v>5</v>
      </c>
      <c r="H385" s="7">
        <v>14.24</v>
      </c>
      <c r="I385">
        <v>41.03</v>
      </c>
      <c r="J385" s="7">
        <v>36.450000000000003</v>
      </c>
      <c r="K385" s="7">
        <v>34.14</v>
      </c>
      <c r="L385" s="7">
        <v>47.07</v>
      </c>
      <c r="M385" s="7">
        <v>23.49</v>
      </c>
      <c r="N385" s="7">
        <v>25.19</v>
      </c>
      <c r="O385" s="7">
        <v>82.38</v>
      </c>
      <c r="P385" s="7">
        <v>54.47</v>
      </c>
      <c r="Q385">
        <v>125.01</v>
      </c>
      <c r="R385" s="7">
        <v>83.92</v>
      </c>
      <c r="S385" s="7">
        <v>165.25</v>
      </c>
      <c r="T385" s="7">
        <v>119.3</v>
      </c>
      <c r="U385" s="7">
        <v>153.88</v>
      </c>
    </row>
    <row r="386" spans="1:21" ht="14.25" customHeight="1">
      <c r="A386" s="7">
        <v>385</v>
      </c>
      <c r="B386" s="7">
        <v>9</v>
      </c>
      <c r="C386" s="7">
        <v>1</v>
      </c>
      <c r="D386" s="7">
        <v>3</v>
      </c>
      <c r="E386" s="7">
        <v>1</v>
      </c>
      <c r="F386" s="129">
        <v>18</v>
      </c>
      <c r="G386" s="129">
        <v>6</v>
      </c>
      <c r="H386" s="7">
        <v>12.73</v>
      </c>
      <c r="I386">
        <v>34.03</v>
      </c>
      <c r="J386" s="7">
        <v>33.94</v>
      </c>
      <c r="K386" s="7">
        <v>38.869999999999997</v>
      </c>
      <c r="L386" s="7">
        <v>56.37</v>
      </c>
      <c r="M386" s="7">
        <v>27.02</v>
      </c>
      <c r="N386" s="7">
        <v>22.9</v>
      </c>
      <c r="O386" s="7">
        <v>75.12</v>
      </c>
      <c r="P386" s="7">
        <v>42.79</v>
      </c>
      <c r="Q386">
        <v>115.67</v>
      </c>
      <c r="R386" s="7">
        <v>139.18</v>
      </c>
      <c r="S386" s="7">
        <v>199.6</v>
      </c>
      <c r="T386" s="7">
        <v>202.51</v>
      </c>
      <c r="U386" s="7">
        <v>208.75</v>
      </c>
    </row>
    <row r="387" spans="1:21" ht="14.25" customHeight="1">
      <c r="A387" s="7">
        <v>386</v>
      </c>
      <c r="B387" s="7">
        <v>9</v>
      </c>
      <c r="C387" s="7">
        <v>1</v>
      </c>
      <c r="D387" s="7">
        <v>2</v>
      </c>
      <c r="E387" s="7">
        <v>1</v>
      </c>
      <c r="F387" s="129">
        <v>19</v>
      </c>
      <c r="G387" s="129">
        <v>1</v>
      </c>
      <c r="H387" s="7">
        <v>8.17</v>
      </c>
      <c r="I387">
        <v>38.71</v>
      </c>
      <c r="J387" s="7">
        <v>24.42</v>
      </c>
      <c r="K387" s="7">
        <v>18.66</v>
      </c>
      <c r="L387" s="7">
        <v>15.62</v>
      </c>
      <c r="M387" s="7">
        <v>10.43</v>
      </c>
      <c r="N387" s="7">
        <v>15.06</v>
      </c>
      <c r="O387" s="7">
        <v>68.19</v>
      </c>
      <c r="P387" s="7">
        <v>39.81</v>
      </c>
      <c r="Q387">
        <v>118.95</v>
      </c>
      <c r="R387" s="7">
        <v>43.19</v>
      </c>
      <c r="S387" s="7">
        <v>131.96</v>
      </c>
      <c r="T387" s="7">
        <v>70.13</v>
      </c>
      <c r="U387" s="7">
        <v>184.89</v>
      </c>
    </row>
    <row r="388" spans="1:21" ht="14.25" customHeight="1">
      <c r="A388" s="7">
        <v>387</v>
      </c>
      <c r="B388" s="7">
        <v>9</v>
      </c>
      <c r="C388" s="7">
        <v>1</v>
      </c>
      <c r="D388" s="7">
        <v>2</v>
      </c>
      <c r="E388" s="7">
        <v>1</v>
      </c>
      <c r="F388" s="129">
        <v>20</v>
      </c>
      <c r="G388" s="129">
        <v>2</v>
      </c>
      <c r="H388" s="7">
        <v>11</v>
      </c>
      <c r="I388">
        <v>37.76</v>
      </c>
      <c r="J388" s="7">
        <v>23.91</v>
      </c>
      <c r="K388" s="7">
        <v>26.79</v>
      </c>
      <c r="L388" s="7">
        <v>10.55</v>
      </c>
      <c r="M388" s="7">
        <v>11.6</v>
      </c>
      <c r="N388" s="7">
        <v>6.23</v>
      </c>
      <c r="O388" s="7">
        <v>63.28</v>
      </c>
      <c r="P388" s="7">
        <v>34.39</v>
      </c>
      <c r="Q388">
        <v>113.62</v>
      </c>
      <c r="R388" s="7">
        <v>26.14</v>
      </c>
      <c r="S388" s="7">
        <v>114.14</v>
      </c>
      <c r="T388" s="7">
        <v>86.44</v>
      </c>
      <c r="U388" s="7">
        <v>58.7</v>
      </c>
    </row>
    <row r="389" spans="1:21" ht="14.25" customHeight="1">
      <c r="A389" s="7">
        <v>388</v>
      </c>
      <c r="B389" s="7">
        <v>9</v>
      </c>
      <c r="C389" s="7">
        <v>1</v>
      </c>
      <c r="D389" s="7">
        <v>2</v>
      </c>
      <c r="E389" s="7">
        <v>1</v>
      </c>
      <c r="F389" s="129">
        <v>21</v>
      </c>
      <c r="G389" s="129">
        <v>3</v>
      </c>
      <c r="H389" s="7">
        <v>9.2899999999999991</v>
      </c>
      <c r="I389">
        <v>31.87</v>
      </c>
      <c r="J389" s="7">
        <v>21.48</v>
      </c>
      <c r="K389" s="7">
        <v>32.770000000000003</v>
      </c>
      <c r="L389" s="7">
        <v>4.16</v>
      </c>
      <c r="M389" s="7">
        <v>19.21</v>
      </c>
      <c r="N389" s="7">
        <v>4.49</v>
      </c>
      <c r="O389" s="7">
        <v>58.93</v>
      </c>
      <c r="P389" s="7">
        <v>32.130000000000003</v>
      </c>
      <c r="Q389">
        <v>106.41</v>
      </c>
      <c r="R389" s="7">
        <v>13.23</v>
      </c>
      <c r="S389" s="7">
        <v>109.34</v>
      </c>
      <c r="T389" s="7">
        <v>12.25</v>
      </c>
      <c r="U389" s="7">
        <v>65.28</v>
      </c>
    </row>
    <row r="390" spans="1:21" ht="14.25" customHeight="1">
      <c r="A390" s="7">
        <v>389</v>
      </c>
      <c r="B390" s="7">
        <v>9</v>
      </c>
      <c r="C390" s="7">
        <v>1</v>
      </c>
      <c r="D390" s="7">
        <v>2</v>
      </c>
      <c r="E390" s="7">
        <v>1</v>
      </c>
      <c r="F390" s="129">
        <v>22</v>
      </c>
      <c r="G390" s="129">
        <v>4</v>
      </c>
      <c r="H390" s="7">
        <v>4.33</v>
      </c>
      <c r="I390">
        <v>30.35</v>
      </c>
      <c r="J390" s="7">
        <v>22.26</v>
      </c>
      <c r="K390" s="7">
        <v>22.31</v>
      </c>
      <c r="L390" s="7">
        <v>12.8</v>
      </c>
      <c r="M390" s="7">
        <v>15.1</v>
      </c>
      <c r="N390" s="7">
        <v>12.07</v>
      </c>
      <c r="O390" s="7">
        <v>93.04</v>
      </c>
      <c r="P390" s="7">
        <v>16.95</v>
      </c>
      <c r="Q390">
        <v>116.38</v>
      </c>
      <c r="R390" s="7">
        <v>10.5</v>
      </c>
      <c r="S390" s="7">
        <v>129.62</v>
      </c>
      <c r="T390" s="7">
        <v>5.35</v>
      </c>
      <c r="U390" s="7">
        <v>111.42</v>
      </c>
    </row>
    <row r="391" spans="1:21" ht="14.25" customHeight="1">
      <c r="A391" s="7">
        <v>390</v>
      </c>
      <c r="B391" s="7">
        <v>9</v>
      </c>
      <c r="C391" s="7">
        <v>1</v>
      </c>
      <c r="D391" s="7">
        <v>2</v>
      </c>
      <c r="E391" s="7">
        <v>1</v>
      </c>
      <c r="F391" s="129">
        <v>23</v>
      </c>
      <c r="G391" s="129">
        <v>5</v>
      </c>
      <c r="H391" s="7">
        <v>7.71</v>
      </c>
      <c r="I391">
        <v>31.66</v>
      </c>
      <c r="J391" s="7">
        <v>23.18</v>
      </c>
      <c r="K391" s="7">
        <v>18.12</v>
      </c>
      <c r="L391" s="7">
        <v>14.73</v>
      </c>
      <c r="M391" s="7">
        <v>12.21</v>
      </c>
      <c r="N391" s="7">
        <v>12.3</v>
      </c>
      <c r="O391" s="7">
        <v>77.650000000000006</v>
      </c>
      <c r="P391" s="7">
        <v>22.65</v>
      </c>
      <c r="Q391">
        <v>113.46</v>
      </c>
      <c r="R391" s="7">
        <v>7.53</v>
      </c>
      <c r="S391" s="7">
        <v>118.22</v>
      </c>
      <c r="T391" s="7">
        <v>9.3699999999999992</v>
      </c>
      <c r="U391" s="7">
        <v>111.73</v>
      </c>
    </row>
    <row r="392" spans="1:21" ht="14.25" customHeight="1">
      <c r="A392" s="7">
        <v>391</v>
      </c>
      <c r="B392" s="7">
        <v>9</v>
      </c>
      <c r="C392" s="7">
        <v>1</v>
      </c>
      <c r="D392" s="7">
        <v>2</v>
      </c>
      <c r="E392" s="7">
        <v>1</v>
      </c>
      <c r="F392" s="129">
        <v>24</v>
      </c>
      <c r="G392" s="129">
        <v>6</v>
      </c>
      <c r="H392" s="7">
        <v>11.13</v>
      </c>
      <c r="I392">
        <v>36.96</v>
      </c>
      <c r="J392" s="7">
        <v>28.96</v>
      </c>
      <c r="K392" s="7">
        <v>17.48</v>
      </c>
      <c r="L392" s="7">
        <v>21.75</v>
      </c>
      <c r="M392" s="7">
        <v>9.3800000000000008</v>
      </c>
      <c r="N392" s="7">
        <v>12.45</v>
      </c>
      <c r="O392" s="7">
        <v>70.12</v>
      </c>
      <c r="P392" s="7">
        <v>37.22</v>
      </c>
      <c r="Q392">
        <v>118.47</v>
      </c>
      <c r="R392" s="7">
        <v>10.51</v>
      </c>
      <c r="S392" s="7">
        <v>142.77000000000001</v>
      </c>
      <c r="T392" s="7">
        <v>15.9</v>
      </c>
      <c r="U392" s="7">
        <v>134.51</v>
      </c>
    </row>
    <row r="393" spans="1:21" ht="14.25" customHeight="1">
      <c r="A393" s="7">
        <v>392</v>
      </c>
      <c r="B393" s="7">
        <v>9</v>
      </c>
      <c r="C393" s="7">
        <v>1</v>
      </c>
      <c r="D393" s="7">
        <v>4</v>
      </c>
      <c r="E393" s="7">
        <v>0</v>
      </c>
      <c r="F393" s="129">
        <v>26</v>
      </c>
      <c r="G393" s="129">
        <v>1</v>
      </c>
      <c r="H393" s="7">
        <v>24.1</v>
      </c>
      <c r="I393">
        <v>100.6</v>
      </c>
      <c r="J393" s="7">
        <v>100.42</v>
      </c>
      <c r="K393" s="7">
        <v>101.5</v>
      </c>
      <c r="L393" s="7">
        <v>100.55</v>
      </c>
      <c r="M393" s="7">
        <v>36.46</v>
      </c>
      <c r="N393" s="7">
        <v>29.06</v>
      </c>
      <c r="O393" s="7">
        <v>141.91</v>
      </c>
      <c r="P393" s="7">
        <v>96.35</v>
      </c>
      <c r="Q393">
        <v>65.349999999999994</v>
      </c>
      <c r="R393" s="7">
        <v>51.61</v>
      </c>
      <c r="S393" s="7">
        <v>29.9</v>
      </c>
      <c r="T393" s="7">
        <v>49.57</v>
      </c>
      <c r="U393" s="7">
        <v>39.619999999999997</v>
      </c>
    </row>
    <row r="394" spans="1:21" ht="14.25" customHeight="1">
      <c r="A394" s="7">
        <v>393</v>
      </c>
      <c r="B394" s="7">
        <v>9</v>
      </c>
      <c r="C394" s="7">
        <v>1</v>
      </c>
      <c r="D394" s="7">
        <v>4</v>
      </c>
      <c r="E394" s="7">
        <v>0</v>
      </c>
      <c r="F394" s="129">
        <v>27</v>
      </c>
      <c r="G394" s="129">
        <v>2</v>
      </c>
      <c r="H394" s="7">
        <v>27</v>
      </c>
      <c r="I394">
        <v>99.78</v>
      </c>
      <c r="J394" s="7">
        <v>100.08</v>
      </c>
      <c r="K394" s="7">
        <v>99.02</v>
      </c>
      <c r="L394" s="7">
        <v>98.15</v>
      </c>
      <c r="M394" s="7">
        <v>32.9</v>
      </c>
      <c r="N394" s="7">
        <v>28.34</v>
      </c>
      <c r="O394" s="7">
        <v>148.33000000000001</v>
      </c>
      <c r="P394" s="7">
        <v>96.11</v>
      </c>
      <c r="Q394">
        <v>71.75</v>
      </c>
      <c r="R394" s="7">
        <v>43.36</v>
      </c>
      <c r="S394" s="7">
        <v>29.78</v>
      </c>
      <c r="T394" s="7">
        <v>60.64</v>
      </c>
      <c r="U394" s="7">
        <v>46.47</v>
      </c>
    </row>
    <row r="395" spans="1:21" ht="14.25" customHeight="1">
      <c r="A395" s="7">
        <v>394</v>
      </c>
      <c r="B395" s="7">
        <v>9</v>
      </c>
      <c r="C395" s="7">
        <v>1</v>
      </c>
      <c r="D395" s="7">
        <v>4</v>
      </c>
      <c r="E395" s="7">
        <v>0</v>
      </c>
      <c r="F395" s="129">
        <v>28</v>
      </c>
      <c r="G395" s="129">
        <v>3</v>
      </c>
      <c r="H395" s="7">
        <v>22.58</v>
      </c>
      <c r="I395">
        <v>100.97</v>
      </c>
      <c r="J395" s="7">
        <v>99.53</v>
      </c>
      <c r="K395" s="7">
        <v>104.04</v>
      </c>
      <c r="L395" s="7">
        <v>101.48</v>
      </c>
      <c r="M395" s="7">
        <v>35.72</v>
      </c>
      <c r="N395" s="7">
        <v>28.82</v>
      </c>
      <c r="O395" s="7">
        <v>162.55000000000001</v>
      </c>
      <c r="P395" s="7">
        <v>106.68</v>
      </c>
      <c r="Q395">
        <v>71.180000000000007</v>
      </c>
      <c r="R395" s="7">
        <v>44.72</v>
      </c>
      <c r="S395" s="7">
        <v>22.93</v>
      </c>
      <c r="T395" s="7">
        <v>74.91</v>
      </c>
      <c r="U395" s="7">
        <v>50.69</v>
      </c>
    </row>
    <row r="396" spans="1:21" ht="14.25" customHeight="1">
      <c r="A396" s="7">
        <v>395</v>
      </c>
      <c r="B396" s="7">
        <v>9</v>
      </c>
      <c r="C396" s="7">
        <v>1</v>
      </c>
      <c r="D396" s="7">
        <v>4</v>
      </c>
      <c r="E396" s="7">
        <v>0</v>
      </c>
      <c r="F396" s="129">
        <v>29</v>
      </c>
      <c r="G396" s="129">
        <v>4</v>
      </c>
      <c r="H396" s="7">
        <v>24.14</v>
      </c>
      <c r="I396">
        <v>105.09</v>
      </c>
      <c r="J396" s="7">
        <v>102.04</v>
      </c>
      <c r="K396" s="7">
        <v>109.24</v>
      </c>
      <c r="L396" s="7">
        <v>106.55</v>
      </c>
      <c r="M396" s="7">
        <v>36.1</v>
      </c>
      <c r="N396" s="7">
        <v>29.97</v>
      </c>
      <c r="O396" s="7">
        <v>148.27000000000001</v>
      </c>
      <c r="P396" s="7">
        <v>102.85</v>
      </c>
      <c r="Q396">
        <v>72.900000000000006</v>
      </c>
      <c r="R396" s="7">
        <v>51.49</v>
      </c>
      <c r="S396" s="7">
        <v>32.81</v>
      </c>
      <c r="T396" s="7">
        <v>61.52</v>
      </c>
      <c r="U396" s="7">
        <v>44.42</v>
      </c>
    </row>
    <row r="397" spans="1:21" ht="14.25" customHeight="1">
      <c r="A397" s="7">
        <v>396</v>
      </c>
      <c r="B397" s="7">
        <v>9</v>
      </c>
      <c r="C397" s="7">
        <v>1</v>
      </c>
      <c r="D397" s="7">
        <v>4</v>
      </c>
      <c r="E397" s="7">
        <v>0</v>
      </c>
      <c r="F397" s="129">
        <v>30</v>
      </c>
      <c r="G397" s="129">
        <v>5</v>
      </c>
      <c r="H397" s="7">
        <v>25.34</v>
      </c>
      <c r="I397">
        <v>100.34</v>
      </c>
      <c r="J397" s="7">
        <v>96.57</v>
      </c>
      <c r="K397" s="7">
        <v>115.16</v>
      </c>
      <c r="L397" s="7">
        <v>113.14</v>
      </c>
      <c r="M397" s="7">
        <v>37.28</v>
      </c>
      <c r="N397" s="7">
        <v>32.130000000000003</v>
      </c>
      <c r="O397" s="7">
        <v>155.19</v>
      </c>
      <c r="P397" s="7">
        <v>99.38</v>
      </c>
      <c r="Q397">
        <v>67.12</v>
      </c>
      <c r="R397" s="7">
        <v>50.38</v>
      </c>
      <c r="S397" s="7">
        <v>39.33</v>
      </c>
      <c r="T397" s="7">
        <v>74.599999999999994</v>
      </c>
      <c r="U397" s="7">
        <v>51.29</v>
      </c>
    </row>
    <row r="398" spans="1:21" ht="14.25" customHeight="1">
      <c r="A398" s="7">
        <v>397</v>
      </c>
      <c r="B398" s="7">
        <v>9</v>
      </c>
      <c r="C398" s="7">
        <v>1</v>
      </c>
      <c r="D398" s="7">
        <v>1</v>
      </c>
      <c r="E398" s="7">
        <v>0</v>
      </c>
      <c r="F398" s="129">
        <v>31</v>
      </c>
      <c r="G398" s="129">
        <v>1</v>
      </c>
      <c r="H398" s="7">
        <v>14.17</v>
      </c>
      <c r="I398">
        <v>42.28</v>
      </c>
      <c r="J398" s="7">
        <v>44.89</v>
      </c>
      <c r="K398" s="7">
        <v>28.7</v>
      </c>
      <c r="L398" s="7">
        <v>24.58</v>
      </c>
      <c r="M398" s="7">
        <v>11.47</v>
      </c>
      <c r="N398" s="7">
        <v>19.579999999999998</v>
      </c>
      <c r="O398" s="7"/>
      <c r="P398" s="7">
        <v>66.23</v>
      </c>
      <c r="Q398">
        <v>130.96</v>
      </c>
      <c r="R398" s="7">
        <v>25.02</v>
      </c>
      <c r="S398" s="7">
        <v>65.290000000000006</v>
      </c>
      <c r="T398" s="7">
        <v>25.89</v>
      </c>
      <c r="U398" s="7">
        <v>36.340000000000003</v>
      </c>
    </row>
    <row r="399" spans="1:21" ht="14.25" customHeight="1">
      <c r="A399" s="7">
        <v>398</v>
      </c>
      <c r="B399" s="7">
        <v>9</v>
      </c>
      <c r="C399" s="7">
        <v>1</v>
      </c>
      <c r="D399" s="7">
        <v>1</v>
      </c>
      <c r="E399" s="7">
        <v>0</v>
      </c>
      <c r="F399" s="129">
        <v>32</v>
      </c>
      <c r="G399" s="129">
        <v>2</v>
      </c>
      <c r="H399" s="7">
        <v>14.26</v>
      </c>
      <c r="I399">
        <v>41.77</v>
      </c>
      <c r="J399" s="7">
        <v>40.01</v>
      </c>
      <c r="K399" s="7">
        <v>28.69</v>
      </c>
      <c r="L399" s="7">
        <v>14.81</v>
      </c>
      <c r="M399" s="7">
        <v>14.07</v>
      </c>
      <c r="N399" s="7">
        <v>9.2200000000000006</v>
      </c>
      <c r="O399" s="7">
        <v>120.01</v>
      </c>
      <c r="P399" s="7">
        <v>62.24</v>
      </c>
      <c r="Q399">
        <v>106.38</v>
      </c>
      <c r="R399" s="7">
        <v>25.93</v>
      </c>
      <c r="S399" s="7">
        <v>86.51</v>
      </c>
      <c r="T399" s="7">
        <v>34.18</v>
      </c>
      <c r="U399" s="7">
        <v>32.380000000000003</v>
      </c>
    </row>
    <row r="400" spans="1:21" ht="14.25" customHeight="1">
      <c r="A400" s="7">
        <v>399</v>
      </c>
      <c r="B400" s="7">
        <v>9</v>
      </c>
      <c r="C400" s="7">
        <v>1</v>
      </c>
      <c r="D400" s="7">
        <v>1</v>
      </c>
      <c r="E400" s="7">
        <v>0</v>
      </c>
      <c r="F400" s="129">
        <v>33</v>
      </c>
      <c r="G400" s="129">
        <v>3</v>
      </c>
      <c r="H400" s="7">
        <v>15.15</v>
      </c>
      <c r="I400">
        <v>30.1</v>
      </c>
      <c r="J400" s="7">
        <v>34.76</v>
      </c>
      <c r="K400" s="7">
        <v>32.520000000000003</v>
      </c>
      <c r="L400" s="7">
        <v>17.95</v>
      </c>
      <c r="M400" s="7">
        <v>17.86</v>
      </c>
      <c r="N400" s="7">
        <v>6.77</v>
      </c>
      <c r="O400" s="7">
        <v>129.38999999999999</v>
      </c>
      <c r="P400" s="7">
        <v>61.35</v>
      </c>
      <c r="Q400">
        <v>102.58</v>
      </c>
      <c r="R400" s="7">
        <v>26.99</v>
      </c>
      <c r="S400" s="7">
        <v>78.11</v>
      </c>
      <c r="T400" s="7">
        <v>34.69</v>
      </c>
      <c r="U400" s="7">
        <v>31.75</v>
      </c>
    </row>
    <row r="401" spans="1:21" ht="14.25" customHeight="1">
      <c r="A401" s="7">
        <v>400</v>
      </c>
      <c r="B401" s="7">
        <v>9</v>
      </c>
      <c r="C401" s="7">
        <v>1</v>
      </c>
      <c r="D401" s="7">
        <v>1</v>
      </c>
      <c r="E401" s="7">
        <v>0</v>
      </c>
      <c r="F401" s="129">
        <v>34</v>
      </c>
      <c r="G401" s="129">
        <v>4</v>
      </c>
      <c r="H401" s="7">
        <v>13.36</v>
      </c>
      <c r="I401">
        <v>45.32</v>
      </c>
      <c r="J401" s="7">
        <v>42.55</v>
      </c>
      <c r="K401" s="7">
        <v>28.85</v>
      </c>
      <c r="L401" s="7">
        <v>18.510000000000002</v>
      </c>
      <c r="M401" s="7">
        <v>10.74</v>
      </c>
      <c r="N401" s="7">
        <v>10.98</v>
      </c>
      <c r="O401" s="7">
        <v>174.88</v>
      </c>
      <c r="P401" s="7">
        <v>91.57</v>
      </c>
      <c r="Q401">
        <v>142.18</v>
      </c>
      <c r="R401" s="7">
        <v>45.85</v>
      </c>
      <c r="S401" s="7">
        <v>89.64</v>
      </c>
      <c r="T401" s="7">
        <v>26.61</v>
      </c>
      <c r="U401" s="7">
        <v>64.75</v>
      </c>
    </row>
    <row r="402" spans="1:21" ht="14.25" customHeight="1">
      <c r="A402" s="7">
        <v>401</v>
      </c>
      <c r="B402" s="7">
        <v>9</v>
      </c>
      <c r="C402" s="7">
        <v>1</v>
      </c>
      <c r="D402" s="7">
        <v>1</v>
      </c>
      <c r="E402" s="7">
        <v>0</v>
      </c>
      <c r="F402" s="129">
        <v>35</v>
      </c>
      <c r="G402" s="129">
        <v>5</v>
      </c>
      <c r="H402" s="7">
        <v>12.5</v>
      </c>
      <c r="I402">
        <v>43.9</v>
      </c>
      <c r="J402" s="7">
        <v>42.63</v>
      </c>
      <c r="K402" s="7">
        <v>32.54</v>
      </c>
      <c r="L402" s="7">
        <v>25.87</v>
      </c>
      <c r="M402" s="7">
        <v>16.04</v>
      </c>
      <c r="N402" s="7">
        <v>9.9</v>
      </c>
      <c r="O402" s="7">
        <v>161.05000000000001</v>
      </c>
      <c r="P402" s="7">
        <v>96.26</v>
      </c>
      <c r="Q402">
        <v>145.69999999999999</v>
      </c>
      <c r="R402" s="7">
        <v>34.78</v>
      </c>
      <c r="S402" s="7">
        <v>60.22</v>
      </c>
      <c r="T402" s="7">
        <v>30.08</v>
      </c>
      <c r="U402" s="7">
        <v>37.25</v>
      </c>
    </row>
    <row r="403" spans="1:21" ht="14.25" customHeight="1">
      <c r="A403" s="7">
        <v>402</v>
      </c>
      <c r="B403" s="7">
        <v>9</v>
      </c>
      <c r="C403" s="7">
        <v>1</v>
      </c>
      <c r="D403" s="7">
        <v>1</v>
      </c>
      <c r="E403" s="7">
        <v>0</v>
      </c>
      <c r="F403" s="129">
        <v>36</v>
      </c>
      <c r="G403" s="129">
        <v>6</v>
      </c>
      <c r="H403" s="7">
        <v>13.82</v>
      </c>
      <c r="I403">
        <v>49.83</v>
      </c>
      <c r="J403" s="7">
        <v>49.22</v>
      </c>
      <c r="K403" s="7">
        <v>44.02</v>
      </c>
      <c r="L403" s="7">
        <v>35.99</v>
      </c>
      <c r="M403" s="7">
        <v>20.79</v>
      </c>
      <c r="N403" s="7">
        <v>9.9</v>
      </c>
      <c r="O403" s="7">
        <v>149.06</v>
      </c>
      <c r="P403" s="7">
        <v>70.47</v>
      </c>
      <c r="Q403">
        <v>120.16</v>
      </c>
      <c r="R403" s="7">
        <v>30.01</v>
      </c>
      <c r="S403" s="7">
        <v>72.680000000000007</v>
      </c>
      <c r="T403" s="7">
        <v>18.309999999999999</v>
      </c>
      <c r="U403" s="7">
        <v>51.98</v>
      </c>
    </row>
    <row r="404" spans="1:21" ht="14.25" customHeight="1">
      <c r="A404" s="7">
        <v>403</v>
      </c>
      <c r="B404" s="7">
        <v>9</v>
      </c>
      <c r="C404" s="7">
        <v>1</v>
      </c>
      <c r="D404" s="7">
        <v>3</v>
      </c>
      <c r="E404" s="7">
        <v>0</v>
      </c>
      <c r="F404" s="129">
        <v>37</v>
      </c>
      <c r="G404" s="129">
        <v>1</v>
      </c>
      <c r="H404" s="7">
        <v>17.690000000000001</v>
      </c>
      <c r="I404">
        <v>53.91</v>
      </c>
      <c r="J404" s="7">
        <v>52.42</v>
      </c>
      <c r="K404" s="7">
        <v>52.88</v>
      </c>
      <c r="L404" s="7">
        <v>58.87</v>
      </c>
      <c r="M404" s="7">
        <v>23.31</v>
      </c>
      <c r="N404" s="7">
        <v>16.61</v>
      </c>
      <c r="O404" s="7">
        <v>156.93</v>
      </c>
      <c r="P404" s="7">
        <v>66.39</v>
      </c>
      <c r="Q404">
        <v>187.52</v>
      </c>
      <c r="R404" s="7">
        <v>56.4</v>
      </c>
      <c r="S404" s="7">
        <v>143.88</v>
      </c>
      <c r="T404" s="7">
        <v>31.15</v>
      </c>
      <c r="U404" s="7">
        <v>104.6</v>
      </c>
    </row>
    <row r="405" spans="1:21" ht="14.25" customHeight="1">
      <c r="A405" s="7">
        <v>404</v>
      </c>
      <c r="B405" s="7">
        <v>9</v>
      </c>
      <c r="C405" s="7">
        <v>1</v>
      </c>
      <c r="D405" s="7">
        <v>3</v>
      </c>
      <c r="E405" s="7">
        <v>0</v>
      </c>
      <c r="F405" s="129">
        <v>38</v>
      </c>
      <c r="G405" s="129">
        <v>2</v>
      </c>
      <c r="H405" s="7">
        <v>15.05</v>
      </c>
      <c r="I405">
        <v>49.4</v>
      </c>
      <c r="J405" s="7">
        <v>51.14</v>
      </c>
      <c r="K405" s="7">
        <v>49.49</v>
      </c>
      <c r="L405" s="7">
        <v>52.61</v>
      </c>
      <c r="M405" s="7">
        <v>24.02</v>
      </c>
      <c r="N405" s="7">
        <v>27.44</v>
      </c>
      <c r="O405" s="7">
        <v>146.77000000000001</v>
      </c>
      <c r="P405" s="7">
        <v>90.42</v>
      </c>
      <c r="Q405">
        <v>173.6</v>
      </c>
      <c r="R405" s="7">
        <v>84.54</v>
      </c>
      <c r="S405" s="7">
        <v>238.19</v>
      </c>
      <c r="T405" s="7">
        <v>153.74</v>
      </c>
      <c r="U405" s="7">
        <v>263.86</v>
      </c>
    </row>
    <row r="406" spans="1:21" ht="14.25" customHeight="1">
      <c r="A406" s="7">
        <v>405</v>
      </c>
      <c r="B406" s="7">
        <v>9</v>
      </c>
      <c r="C406" s="7">
        <v>1</v>
      </c>
      <c r="D406" s="7">
        <v>3</v>
      </c>
      <c r="E406" s="7">
        <v>0</v>
      </c>
      <c r="F406" s="129">
        <v>39</v>
      </c>
      <c r="G406" s="129">
        <v>3</v>
      </c>
      <c r="H406" s="7">
        <v>16.559999999999999</v>
      </c>
      <c r="I406">
        <v>49.28</v>
      </c>
      <c r="J406" s="7">
        <v>47.36</v>
      </c>
      <c r="K406" s="7">
        <v>44.26</v>
      </c>
      <c r="L406" s="7">
        <v>61.73</v>
      </c>
      <c r="M406" s="7">
        <v>24.73</v>
      </c>
      <c r="N406" s="7">
        <v>20.94</v>
      </c>
      <c r="O406" s="7">
        <v>144.41</v>
      </c>
      <c r="P406" s="7">
        <v>41.79</v>
      </c>
      <c r="Q406">
        <v>191.1</v>
      </c>
      <c r="R406" s="7">
        <v>80.48</v>
      </c>
      <c r="S406" s="7">
        <v>134.06</v>
      </c>
      <c r="T406" s="7">
        <v>77.63</v>
      </c>
      <c r="U406" s="7">
        <v>163.31</v>
      </c>
    </row>
    <row r="407" spans="1:21" ht="14.25" customHeight="1">
      <c r="A407" s="7">
        <v>406</v>
      </c>
      <c r="B407" s="7">
        <v>9</v>
      </c>
      <c r="C407" s="7">
        <v>1</v>
      </c>
      <c r="D407" s="7">
        <v>3</v>
      </c>
      <c r="E407" s="7">
        <v>0</v>
      </c>
      <c r="F407" s="129">
        <v>40</v>
      </c>
      <c r="G407" s="129">
        <v>4</v>
      </c>
      <c r="H407" s="7">
        <v>14.9</v>
      </c>
      <c r="I407">
        <v>47.66</v>
      </c>
      <c r="J407" s="7">
        <v>47.18</v>
      </c>
      <c r="K407" s="7">
        <v>43.96</v>
      </c>
      <c r="L407" s="7">
        <v>62.42</v>
      </c>
      <c r="M407" s="7">
        <v>23.68</v>
      </c>
      <c r="N407" s="7">
        <v>19.579999999999998</v>
      </c>
      <c r="O407" s="7">
        <v>146.94</v>
      </c>
      <c r="P407" s="7">
        <v>54.03</v>
      </c>
      <c r="Q407">
        <v>169.46</v>
      </c>
      <c r="R407" s="7">
        <v>77.64</v>
      </c>
      <c r="S407" s="7">
        <v>187.42</v>
      </c>
      <c r="T407" s="7">
        <v>128.61000000000001</v>
      </c>
      <c r="U407" s="7">
        <v>125.81</v>
      </c>
    </row>
    <row r="408" spans="1:21" ht="14.25" customHeight="1">
      <c r="A408" s="7">
        <v>407</v>
      </c>
      <c r="B408" s="7">
        <v>9</v>
      </c>
      <c r="C408" s="7">
        <v>1</v>
      </c>
      <c r="D408" s="7">
        <v>3</v>
      </c>
      <c r="E408" s="7">
        <v>0</v>
      </c>
      <c r="F408" s="129">
        <v>41</v>
      </c>
      <c r="G408" s="129">
        <v>5</v>
      </c>
      <c r="H408" s="7">
        <v>12.13</v>
      </c>
      <c r="I408">
        <v>36.74</v>
      </c>
      <c r="J408" s="7">
        <v>40.03</v>
      </c>
      <c r="K408" s="7">
        <v>48.52</v>
      </c>
      <c r="L408" s="7">
        <v>53.52</v>
      </c>
      <c r="M408" s="7">
        <v>28.19</v>
      </c>
      <c r="N408" s="7">
        <v>20.79</v>
      </c>
      <c r="O408" s="7">
        <v>105.95</v>
      </c>
      <c r="P408" s="7">
        <v>52.35</v>
      </c>
      <c r="Q408">
        <v>111.62</v>
      </c>
      <c r="R408" s="7">
        <v>57.14</v>
      </c>
      <c r="S408" s="7">
        <v>144</v>
      </c>
      <c r="T408" s="7">
        <v>74.540000000000006</v>
      </c>
      <c r="U408" s="7">
        <v>136.04</v>
      </c>
    </row>
    <row r="409" spans="1:21" ht="14.25" customHeight="1">
      <c r="A409" s="7">
        <v>408</v>
      </c>
      <c r="B409" s="7">
        <v>9</v>
      </c>
      <c r="C409" s="7">
        <v>1</v>
      </c>
      <c r="D409" s="7">
        <v>3</v>
      </c>
      <c r="E409" s="7">
        <v>0</v>
      </c>
      <c r="F409" s="129">
        <v>42</v>
      </c>
      <c r="G409" s="129">
        <v>6</v>
      </c>
      <c r="H409" s="7">
        <v>11.03</v>
      </c>
      <c r="I409">
        <v>48.15</v>
      </c>
      <c r="J409" s="7">
        <v>42.37</v>
      </c>
      <c r="K409" s="7">
        <v>54.13</v>
      </c>
      <c r="L409" s="7">
        <v>78.989999999999995</v>
      </c>
      <c r="M409" s="7">
        <v>25.39</v>
      </c>
      <c r="N409" s="7">
        <v>25.49</v>
      </c>
      <c r="O409" s="7">
        <v>211.35</v>
      </c>
      <c r="P409" s="7">
        <v>69.58</v>
      </c>
      <c r="Q409">
        <v>204.95</v>
      </c>
      <c r="R409" s="7">
        <v>75.010000000000005</v>
      </c>
      <c r="S409" s="7">
        <v>191.89</v>
      </c>
      <c r="T409" s="7">
        <v>66.27</v>
      </c>
      <c r="U409" s="7">
        <v>165.78</v>
      </c>
    </row>
    <row r="410" spans="1:21" ht="14.25" customHeight="1">
      <c r="A410" s="7">
        <v>409</v>
      </c>
      <c r="B410" s="7">
        <v>9</v>
      </c>
      <c r="C410" s="7">
        <v>1</v>
      </c>
      <c r="D410" s="7">
        <v>2</v>
      </c>
      <c r="E410" s="7">
        <v>0</v>
      </c>
      <c r="F410" s="129">
        <v>43</v>
      </c>
      <c r="G410" s="129">
        <v>1</v>
      </c>
      <c r="H410" s="7">
        <v>9.6199999999999992</v>
      </c>
      <c r="I410">
        <v>54.81</v>
      </c>
      <c r="J410" s="7">
        <v>35.21</v>
      </c>
      <c r="K410" s="7">
        <v>31.32</v>
      </c>
      <c r="L410" s="7">
        <v>31.5</v>
      </c>
      <c r="M410" s="7">
        <v>7.77</v>
      </c>
      <c r="N410" s="7">
        <v>17.2</v>
      </c>
      <c r="O410" s="7">
        <v>141.13</v>
      </c>
      <c r="P410" s="7">
        <v>51.81</v>
      </c>
      <c r="Q410">
        <v>159.4</v>
      </c>
      <c r="R410" s="7">
        <v>45.77</v>
      </c>
      <c r="S410" s="7">
        <v>63.28</v>
      </c>
      <c r="T410" s="7">
        <v>93.62</v>
      </c>
      <c r="U410" s="7">
        <v>121.38</v>
      </c>
    </row>
    <row r="411" spans="1:21" ht="14.25" customHeight="1">
      <c r="A411" s="7">
        <v>410</v>
      </c>
      <c r="B411" s="7">
        <v>9</v>
      </c>
      <c r="C411" s="7">
        <v>1</v>
      </c>
      <c r="D411" s="7">
        <v>2</v>
      </c>
      <c r="E411" s="7">
        <v>0</v>
      </c>
      <c r="F411" s="129">
        <v>44</v>
      </c>
      <c r="G411" s="129">
        <v>2</v>
      </c>
      <c r="H411" s="7">
        <v>11.64</v>
      </c>
      <c r="I411">
        <v>47.75</v>
      </c>
      <c r="J411" s="7">
        <v>36.11</v>
      </c>
      <c r="K411" s="7">
        <v>39.43</v>
      </c>
      <c r="L411" s="7">
        <v>44.1</v>
      </c>
      <c r="M411" s="7">
        <v>12.3</v>
      </c>
      <c r="N411" s="7">
        <v>17.739999999999998</v>
      </c>
      <c r="O411" s="7">
        <v>164.77</v>
      </c>
      <c r="P411" s="7">
        <v>30.48</v>
      </c>
      <c r="Q411">
        <v>176.61</v>
      </c>
      <c r="R411" s="7">
        <v>38.270000000000003</v>
      </c>
      <c r="S411" s="7">
        <v>32.61</v>
      </c>
      <c r="T411" s="7">
        <v>57.6</v>
      </c>
      <c r="U411" s="7">
        <v>91.3</v>
      </c>
    </row>
    <row r="412" spans="1:21" ht="14.25" customHeight="1">
      <c r="A412" s="7">
        <v>411</v>
      </c>
      <c r="B412" s="7">
        <v>9</v>
      </c>
      <c r="C412" s="7">
        <v>1</v>
      </c>
      <c r="D412" s="7">
        <v>2</v>
      </c>
      <c r="E412" s="7">
        <v>0</v>
      </c>
      <c r="F412" s="129">
        <v>45</v>
      </c>
      <c r="G412" s="129">
        <v>3</v>
      </c>
      <c r="H412" s="7">
        <v>11.89</v>
      </c>
      <c r="I412">
        <v>52.01</v>
      </c>
      <c r="J412" s="7">
        <v>46.37</v>
      </c>
      <c r="K412" s="7">
        <v>47.66</v>
      </c>
      <c r="L412" s="7">
        <v>50.58</v>
      </c>
      <c r="M412" s="7">
        <v>16.7</v>
      </c>
      <c r="N412" s="7">
        <v>20.58</v>
      </c>
      <c r="O412" s="7">
        <v>196.42</v>
      </c>
      <c r="P412" s="7">
        <v>50.7</v>
      </c>
      <c r="Q412">
        <v>166.54</v>
      </c>
      <c r="R412" s="7">
        <v>39.409999999999997</v>
      </c>
      <c r="S412" s="7">
        <v>42.56</v>
      </c>
      <c r="T412" s="7">
        <v>43.44</v>
      </c>
      <c r="U412" s="7">
        <v>54.36</v>
      </c>
    </row>
    <row r="413" spans="1:21" ht="14.25" customHeight="1">
      <c r="A413" s="7">
        <v>412</v>
      </c>
      <c r="B413" s="7">
        <v>9</v>
      </c>
      <c r="C413" s="7">
        <v>1</v>
      </c>
      <c r="D413" s="7">
        <v>2</v>
      </c>
      <c r="E413" s="7">
        <v>0</v>
      </c>
      <c r="F413" s="129">
        <v>46</v>
      </c>
      <c r="G413" s="129">
        <v>4</v>
      </c>
      <c r="H413" s="7">
        <v>10.86</v>
      </c>
      <c r="I413">
        <v>52.85</v>
      </c>
      <c r="J413" s="7">
        <v>46.03</v>
      </c>
      <c r="K413" s="7">
        <v>36.54</v>
      </c>
      <c r="L413" s="7">
        <v>47.05</v>
      </c>
      <c r="M413" s="7">
        <v>9.32</v>
      </c>
      <c r="N413" s="7">
        <v>13.6</v>
      </c>
      <c r="O413" s="7">
        <v>174.5</v>
      </c>
      <c r="P413" s="7">
        <v>44.14</v>
      </c>
      <c r="Q413">
        <v>182.02</v>
      </c>
      <c r="R413" s="7">
        <v>27.96</v>
      </c>
      <c r="S413" s="7">
        <v>41.21</v>
      </c>
      <c r="T413" s="7">
        <v>41.07</v>
      </c>
      <c r="U413" s="7">
        <v>57.72</v>
      </c>
    </row>
    <row r="414" spans="1:21" ht="14.25" customHeight="1">
      <c r="A414" s="7">
        <v>413</v>
      </c>
      <c r="B414" s="7">
        <v>9</v>
      </c>
      <c r="C414" s="7">
        <v>1</v>
      </c>
      <c r="D414" s="7">
        <v>2</v>
      </c>
      <c r="E414" s="7">
        <v>0</v>
      </c>
      <c r="F414" s="129">
        <v>47</v>
      </c>
      <c r="G414" s="129">
        <v>5</v>
      </c>
      <c r="H414" s="7">
        <v>12.99</v>
      </c>
      <c r="I414">
        <v>45.41</v>
      </c>
      <c r="J414" s="7">
        <v>48.98</v>
      </c>
      <c r="K414" s="7">
        <v>25.35</v>
      </c>
      <c r="L414" s="7">
        <v>30.8</v>
      </c>
      <c r="M414" s="7">
        <v>9.52</v>
      </c>
      <c r="N414" s="7">
        <v>4.2300000000000004</v>
      </c>
      <c r="O414" s="7">
        <v>169.77</v>
      </c>
      <c r="P414" s="7">
        <v>84.19</v>
      </c>
      <c r="Q414">
        <v>151.38</v>
      </c>
      <c r="R414" s="7">
        <v>61.59</v>
      </c>
      <c r="S414" s="7">
        <v>64.31</v>
      </c>
      <c r="T414" s="7">
        <v>44.91</v>
      </c>
      <c r="U414" s="7">
        <v>66.63</v>
      </c>
    </row>
    <row r="415" spans="1:21" ht="14.25" customHeight="1">
      <c r="A415" s="7">
        <v>414</v>
      </c>
      <c r="B415" s="7">
        <v>9</v>
      </c>
      <c r="C415" s="7">
        <v>1</v>
      </c>
      <c r="D415" s="7">
        <v>2</v>
      </c>
      <c r="E415" s="7">
        <v>0</v>
      </c>
      <c r="F415" s="129">
        <v>48</v>
      </c>
      <c r="G415" s="129">
        <v>6</v>
      </c>
      <c r="H415" s="7">
        <v>13.73</v>
      </c>
      <c r="I415">
        <v>46.02</v>
      </c>
      <c r="J415" s="7">
        <v>46.89</v>
      </c>
      <c r="K415" s="7">
        <v>28.13</v>
      </c>
      <c r="L415" s="7">
        <v>48.86</v>
      </c>
      <c r="M415" s="7">
        <v>7.92</v>
      </c>
      <c r="N415" s="7">
        <v>13.94</v>
      </c>
      <c r="O415" s="7">
        <v>169.9</v>
      </c>
      <c r="P415" s="7">
        <v>52.6</v>
      </c>
      <c r="Q415">
        <v>173.74</v>
      </c>
      <c r="R415" s="7">
        <v>26.96</v>
      </c>
      <c r="S415" s="7">
        <v>26.8</v>
      </c>
      <c r="T415" s="7">
        <v>31.48</v>
      </c>
      <c r="U415" s="7">
        <v>41.99</v>
      </c>
    </row>
    <row r="416" spans="1:21" ht="14.25" customHeight="1">
      <c r="A416" s="7">
        <v>415</v>
      </c>
      <c r="B416" s="7">
        <v>10</v>
      </c>
      <c r="C416" s="7">
        <v>0</v>
      </c>
      <c r="D416" s="7">
        <v>4</v>
      </c>
      <c r="E416" s="7">
        <v>1</v>
      </c>
      <c r="F416" s="129">
        <v>2</v>
      </c>
      <c r="G416" s="129">
        <v>1</v>
      </c>
      <c r="H416" s="7"/>
      <c r="J416" s="7"/>
      <c r="K416" s="7"/>
      <c r="L416" s="7"/>
      <c r="M416" s="7"/>
      <c r="N416" s="7"/>
      <c r="O416" s="7"/>
      <c r="P416" s="7"/>
      <c r="R416" s="7"/>
      <c r="S416" s="7"/>
      <c r="T416" s="7"/>
      <c r="U416" s="7"/>
    </row>
    <row r="417" spans="1:21" ht="14.25" customHeight="1">
      <c r="A417" s="7">
        <v>416</v>
      </c>
      <c r="B417" s="7">
        <v>10</v>
      </c>
      <c r="C417" s="7">
        <v>0</v>
      </c>
      <c r="D417" s="7">
        <v>4</v>
      </c>
      <c r="E417" s="7">
        <v>1</v>
      </c>
      <c r="F417" s="129">
        <v>3</v>
      </c>
      <c r="G417" s="129">
        <v>2</v>
      </c>
      <c r="H417" s="7"/>
      <c r="J417" s="7"/>
      <c r="K417" s="7"/>
      <c r="L417" s="7"/>
      <c r="M417" s="7"/>
      <c r="N417" s="7"/>
      <c r="O417" s="7"/>
      <c r="P417" s="7"/>
      <c r="R417" s="7"/>
      <c r="S417" s="7"/>
      <c r="T417" s="7"/>
      <c r="U417" s="7"/>
    </row>
    <row r="418" spans="1:21" ht="14.25" customHeight="1">
      <c r="A418" s="7">
        <v>417</v>
      </c>
      <c r="B418" s="7">
        <v>10</v>
      </c>
      <c r="C418" s="7">
        <v>0</v>
      </c>
      <c r="D418" s="7">
        <v>4</v>
      </c>
      <c r="E418" s="7">
        <v>1</v>
      </c>
      <c r="F418" s="129">
        <v>4</v>
      </c>
      <c r="G418" s="129">
        <v>3</v>
      </c>
      <c r="H418" s="7"/>
      <c r="J418" s="7"/>
      <c r="K418" s="7"/>
      <c r="L418" s="7"/>
      <c r="M418" s="7"/>
      <c r="N418" s="7"/>
      <c r="O418" s="7"/>
      <c r="P418" s="7"/>
      <c r="R418" s="7"/>
      <c r="S418" s="7"/>
      <c r="T418" s="7"/>
      <c r="U418" s="7"/>
    </row>
    <row r="419" spans="1:21" ht="14.25" customHeight="1">
      <c r="A419" s="7">
        <v>418</v>
      </c>
      <c r="B419" s="7">
        <v>10</v>
      </c>
      <c r="C419" s="7">
        <v>0</v>
      </c>
      <c r="D419" s="7">
        <v>4</v>
      </c>
      <c r="E419" s="7">
        <v>1</v>
      </c>
      <c r="F419" s="129">
        <v>5</v>
      </c>
      <c r="G419" s="129">
        <v>4</v>
      </c>
      <c r="H419" s="7"/>
      <c r="J419" s="7"/>
      <c r="K419" s="7"/>
      <c r="L419" s="7"/>
      <c r="M419" s="7"/>
      <c r="N419" s="7"/>
      <c r="O419" s="7"/>
      <c r="P419" s="7"/>
      <c r="R419" s="7"/>
      <c r="S419" s="7"/>
      <c r="T419" s="7"/>
      <c r="U419" s="7"/>
    </row>
    <row r="420" spans="1:21" ht="14.25" customHeight="1">
      <c r="A420" s="7">
        <v>419</v>
      </c>
      <c r="B420" s="7">
        <v>10</v>
      </c>
      <c r="C420" s="7">
        <v>0</v>
      </c>
      <c r="D420" s="7">
        <v>4</v>
      </c>
      <c r="E420" s="7">
        <v>1</v>
      </c>
      <c r="F420" s="129">
        <v>6</v>
      </c>
      <c r="G420" s="129">
        <v>5</v>
      </c>
      <c r="H420" s="7"/>
      <c r="J420" s="7"/>
      <c r="K420" s="7"/>
      <c r="L420" s="7"/>
      <c r="M420" s="7"/>
      <c r="N420" s="7"/>
      <c r="O420" s="7"/>
      <c r="P420" s="7"/>
      <c r="R420" s="7"/>
      <c r="S420" s="7"/>
      <c r="T420" s="7"/>
      <c r="U420" s="7"/>
    </row>
    <row r="421" spans="1:21" ht="14.25" customHeight="1">
      <c r="A421" s="7">
        <v>420</v>
      </c>
      <c r="B421" s="7">
        <v>10</v>
      </c>
      <c r="C421" s="7">
        <v>0</v>
      </c>
      <c r="D421" s="7">
        <v>3</v>
      </c>
      <c r="E421" s="7">
        <v>1</v>
      </c>
      <c r="F421" s="129">
        <v>7</v>
      </c>
      <c r="G421" s="129">
        <v>1</v>
      </c>
      <c r="H421" s="7"/>
      <c r="J421" s="7"/>
      <c r="K421" s="7"/>
      <c r="L421" s="7"/>
      <c r="M421" s="7"/>
      <c r="N421" s="7"/>
      <c r="O421" s="7"/>
      <c r="P421" s="7"/>
      <c r="R421" s="7"/>
      <c r="S421" s="7"/>
      <c r="T421" s="7"/>
      <c r="U421" s="7"/>
    </row>
    <row r="422" spans="1:21" ht="14.25" customHeight="1">
      <c r="A422" s="7">
        <v>421</v>
      </c>
      <c r="B422" s="7">
        <v>10</v>
      </c>
      <c r="C422" s="7">
        <v>0</v>
      </c>
      <c r="D422" s="7">
        <v>3</v>
      </c>
      <c r="E422" s="7">
        <v>1</v>
      </c>
      <c r="F422" s="129">
        <v>8</v>
      </c>
      <c r="G422" s="129">
        <v>2</v>
      </c>
      <c r="H422" s="7"/>
      <c r="J422" s="7"/>
      <c r="K422" s="7"/>
      <c r="L422" s="7"/>
      <c r="M422" s="7"/>
      <c r="N422" s="7"/>
      <c r="O422" s="7"/>
      <c r="P422" s="7"/>
      <c r="R422" s="7"/>
      <c r="S422" s="7"/>
      <c r="T422" s="7"/>
      <c r="U422" s="7"/>
    </row>
    <row r="423" spans="1:21" ht="14.25" customHeight="1">
      <c r="A423" s="7">
        <v>422</v>
      </c>
      <c r="B423" s="7">
        <v>10</v>
      </c>
      <c r="C423" s="7">
        <v>0</v>
      </c>
      <c r="D423" s="7">
        <v>3</v>
      </c>
      <c r="E423" s="7">
        <v>1</v>
      </c>
      <c r="F423" s="129">
        <v>9</v>
      </c>
      <c r="G423" s="129">
        <v>3</v>
      </c>
      <c r="H423" s="7"/>
      <c r="J423" s="7"/>
      <c r="K423" s="7"/>
      <c r="L423" s="7"/>
      <c r="M423" s="7"/>
      <c r="N423" s="7"/>
      <c r="O423" s="7"/>
      <c r="P423" s="7"/>
      <c r="R423" s="7"/>
      <c r="S423" s="7"/>
      <c r="T423" s="7"/>
      <c r="U423" s="7"/>
    </row>
    <row r="424" spans="1:21" ht="14.25" customHeight="1">
      <c r="A424" s="7">
        <v>423</v>
      </c>
      <c r="B424" s="7">
        <v>10</v>
      </c>
      <c r="C424" s="7">
        <v>0</v>
      </c>
      <c r="D424" s="7">
        <v>3</v>
      </c>
      <c r="E424" s="7">
        <v>1</v>
      </c>
      <c r="F424" s="129">
        <v>10</v>
      </c>
      <c r="G424" s="129">
        <v>4</v>
      </c>
      <c r="H424" s="7"/>
      <c r="J424" s="7"/>
      <c r="K424" s="7"/>
      <c r="L424" s="7"/>
      <c r="M424" s="7"/>
      <c r="N424" s="7"/>
      <c r="O424" s="7"/>
      <c r="P424" s="7"/>
      <c r="R424" s="7"/>
      <c r="S424" s="7"/>
      <c r="T424" s="7"/>
      <c r="U424" s="7"/>
    </row>
    <row r="425" spans="1:21" ht="14.25" customHeight="1">
      <c r="A425" s="7">
        <v>424</v>
      </c>
      <c r="B425" s="7">
        <v>10</v>
      </c>
      <c r="C425" s="7">
        <v>0</v>
      </c>
      <c r="D425" s="7">
        <v>3</v>
      </c>
      <c r="E425" s="7">
        <v>1</v>
      </c>
      <c r="F425" s="129">
        <v>11</v>
      </c>
      <c r="G425" s="129">
        <v>5</v>
      </c>
      <c r="H425" s="7"/>
      <c r="J425" s="7"/>
      <c r="K425" s="7"/>
      <c r="L425" s="7"/>
      <c r="M425" s="7"/>
      <c r="N425" s="7"/>
      <c r="O425" s="7"/>
      <c r="P425" s="7"/>
      <c r="R425" s="7"/>
      <c r="S425" s="7"/>
      <c r="T425" s="7"/>
      <c r="U425" s="7"/>
    </row>
    <row r="426" spans="1:21" ht="14.25" customHeight="1">
      <c r="A426" s="7">
        <v>425</v>
      </c>
      <c r="B426" s="7">
        <v>10</v>
      </c>
      <c r="C426" s="7">
        <v>0</v>
      </c>
      <c r="D426" s="7">
        <v>3</v>
      </c>
      <c r="E426" s="7">
        <v>1</v>
      </c>
      <c r="F426" s="129">
        <v>12</v>
      </c>
      <c r="G426" s="129">
        <v>6</v>
      </c>
      <c r="H426" s="7"/>
      <c r="J426" s="7"/>
      <c r="K426" s="7"/>
      <c r="L426" s="7"/>
      <c r="M426" s="7"/>
      <c r="N426" s="7"/>
      <c r="O426" s="7"/>
      <c r="P426" s="7"/>
      <c r="R426" s="7"/>
      <c r="S426" s="7"/>
      <c r="T426" s="7"/>
      <c r="U426" s="7"/>
    </row>
    <row r="427" spans="1:21" ht="14.25" customHeight="1">
      <c r="A427" s="7">
        <v>426</v>
      </c>
      <c r="B427" s="7">
        <v>10</v>
      </c>
      <c r="C427" s="7">
        <v>0</v>
      </c>
      <c r="D427" s="7">
        <v>2</v>
      </c>
      <c r="E427" s="7">
        <v>1</v>
      </c>
      <c r="F427" s="129">
        <v>13</v>
      </c>
      <c r="G427" s="129">
        <v>1</v>
      </c>
      <c r="H427" s="7"/>
      <c r="J427" s="7"/>
      <c r="K427" s="7"/>
      <c r="L427" s="7"/>
      <c r="M427" s="7"/>
      <c r="N427" s="7"/>
      <c r="O427" s="7"/>
      <c r="P427" s="7"/>
      <c r="R427" s="7"/>
      <c r="S427" s="7"/>
      <c r="T427" s="7"/>
      <c r="U427" s="7"/>
    </row>
    <row r="428" spans="1:21" ht="14.25" customHeight="1">
      <c r="A428" s="7">
        <v>427</v>
      </c>
      <c r="B428" s="7">
        <v>10</v>
      </c>
      <c r="C428" s="7">
        <v>0</v>
      </c>
      <c r="D428" s="7">
        <v>2</v>
      </c>
      <c r="E428" s="7">
        <v>1</v>
      </c>
      <c r="F428" s="129">
        <v>14</v>
      </c>
      <c r="G428" s="129">
        <v>2</v>
      </c>
      <c r="H428" s="7"/>
      <c r="J428" s="7"/>
      <c r="K428" s="7"/>
      <c r="L428" s="7"/>
      <c r="M428" s="7"/>
      <c r="N428" s="7"/>
      <c r="O428" s="7"/>
      <c r="P428" s="7"/>
      <c r="R428" s="7"/>
      <c r="S428" s="7"/>
      <c r="T428" s="7"/>
      <c r="U428" s="7"/>
    </row>
    <row r="429" spans="1:21" ht="14.25" customHeight="1">
      <c r="A429" s="7">
        <v>428</v>
      </c>
      <c r="B429" s="7">
        <v>10</v>
      </c>
      <c r="C429" s="7">
        <v>0</v>
      </c>
      <c r="D429" s="7">
        <v>2</v>
      </c>
      <c r="E429" s="7">
        <v>1</v>
      </c>
      <c r="F429" s="129">
        <v>15</v>
      </c>
      <c r="G429" s="129">
        <v>3</v>
      </c>
      <c r="H429" s="7"/>
      <c r="J429" s="7"/>
      <c r="K429" s="7"/>
      <c r="L429" s="7"/>
      <c r="M429" s="7"/>
      <c r="N429" s="7"/>
      <c r="O429" s="7"/>
      <c r="P429" s="7"/>
      <c r="R429" s="7"/>
      <c r="S429" s="7"/>
      <c r="T429" s="7"/>
      <c r="U429" s="7"/>
    </row>
    <row r="430" spans="1:21" ht="14.25" customHeight="1">
      <c r="A430" s="7">
        <v>429</v>
      </c>
      <c r="B430" s="7">
        <v>10</v>
      </c>
      <c r="C430" s="7">
        <v>0</v>
      </c>
      <c r="D430" s="7">
        <v>2</v>
      </c>
      <c r="E430" s="7">
        <v>1</v>
      </c>
      <c r="F430" s="129">
        <v>16</v>
      </c>
      <c r="G430" s="129">
        <v>4</v>
      </c>
      <c r="H430" s="7"/>
      <c r="J430" s="7"/>
      <c r="K430" s="7"/>
      <c r="L430" s="7"/>
      <c r="M430" s="7"/>
      <c r="N430" s="7"/>
      <c r="O430" s="7"/>
      <c r="P430" s="7"/>
      <c r="R430" s="7"/>
      <c r="S430" s="7"/>
      <c r="T430" s="7"/>
      <c r="U430" s="7"/>
    </row>
    <row r="431" spans="1:21" ht="14.25" customHeight="1">
      <c r="A431" s="7">
        <v>430</v>
      </c>
      <c r="B431" s="7">
        <v>10</v>
      </c>
      <c r="C431" s="7">
        <v>0</v>
      </c>
      <c r="D431" s="7">
        <v>2</v>
      </c>
      <c r="E431" s="7">
        <v>1</v>
      </c>
      <c r="F431" s="129">
        <v>17</v>
      </c>
      <c r="G431" s="129">
        <v>5</v>
      </c>
      <c r="H431" s="7"/>
      <c r="J431" s="7"/>
      <c r="K431" s="7"/>
      <c r="L431" s="7"/>
      <c r="M431" s="7"/>
      <c r="N431" s="7"/>
      <c r="O431" s="7"/>
      <c r="P431" s="7"/>
      <c r="R431" s="7"/>
      <c r="S431" s="7"/>
      <c r="T431" s="7"/>
      <c r="U431" s="7"/>
    </row>
    <row r="432" spans="1:21" ht="14.25" customHeight="1">
      <c r="A432" s="7">
        <v>431</v>
      </c>
      <c r="B432" s="7">
        <v>10</v>
      </c>
      <c r="C432" s="7">
        <v>0</v>
      </c>
      <c r="D432" s="7">
        <v>2</v>
      </c>
      <c r="E432" s="7">
        <v>1</v>
      </c>
      <c r="F432" s="129">
        <v>18</v>
      </c>
      <c r="G432" s="129">
        <v>6</v>
      </c>
      <c r="H432" s="7"/>
      <c r="J432" s="7"/>
      <c r="K432" s="7"/>
      <c r="L432" s="7"/>
      <c r="M432" s="7"/>
      <c r="N432" s="7"/>
      <c r="O432" s="7"/>
      <c r="P432" s="7"/>
      <c r="R432" s="7"/>
      <c r="S432" s="7"/>
      <c r="T432" s="7"/>
      <c r="U432" s="7"/>
    </row>
    <row r="433" spans="1:21" ht="14.25" customHeight="1">
      <c r="A433" s="7">
        <v>432</v>
      </c>
      <c r="B433" s="7">
        <v>10</v>
      </c>
      <c r="C433" s="7">
        <v>0</v>
      </c>
      <c r="D433" s="7">
        <v>1</v>
      </c>
      <c r="E433" s="7">
        <v>1</v>
      </c>
      <c r="F433" s="129">
        <v>19</v>
      </c>
      <c r="G433" s="129">
        <v>1</v>
      </c>
      <c r="H433" s="7"/>
      <c r="J433" s="7"/>
      <c r="K433" s="7"/>
      <c r="L433" s="7"/>
      <c r="M433" s="7"/>
      <c r="N433" s="7"/>
      <c r="O433" s="7"/>
      <c r="P433" s="7"/>
      <c r="R433" s="7"/>
      <c r="S433" s="7"/>
      <c r="T433" s="7"/>
      <c r="U433" s="7"/>
    </row>
    <row r="434" spans="1:21" ht="14.25" customHeight="1">
      <c r="A434" s="7">
        <v>433</v>
      </c>
      <c r="B434" s="7">
        <v>10</v>
      </c>
      <c r="C434" s="7">
        <v>0</v>
      </c>
      <c r="D434" s="7">
        <v>1</v>
      </c>
      <c r="E434" s="7">
        <v>1</v>
      </c>
      <c r="F434" s="129">
        <v>20</v>
      </c>
      <c r="G434" s="129">
        <v>2</v>
      </c>
      <c r="H434" s="7"/>
      <c r="J434" s="7"/>
      <c r="K434" s="7"/>
      <c r="L434" s="7"/>
      <c r="M434" s="7"/>
      <c r="N434" s="7"/>
      <c r="O434" s="7"/>
      <c r="P434" s="7"/>
      <c r="R434" s="7"/>
      <c r="S434" s="7"/>
      <c r="T434" s="7"/>
      <c r="U434" s="7"/>
    </row>
    <row r="435" spans="1:21" ht="14.25" customHeight="1">
      <c r="A435" s="7">
        <v>434</v>
      </c>
      <c r="B435" s="7">
        <v>10</v>
      </c>
      <c r="C435" s="7">
        <v>0</v>
      </c>
      <c r="D435" s="7">
        <v>1</v>
      </c>
      <c r="E435" s="7">
        <v>1</v>
      </c>
      <c r="F435" s="129">
        <v>21</v>
      </c>
      <c r="G435" s="129">
        <v>3</v>
      </c>
      <c r="H435" s="7"/>
      <c r="J435" s="7"/>
      <c r="K435" s="7"/>
      <c r="L435" s="7"/>
      <c r="M435" s="7"/>
      <c r="N435" s="7"/>
      <c r="O435" s="7"/>
      <c r="P435" s="7"/>
      <c r="R435" s="7"/>
      <c r="S435" s="7"/>
      <c r="T435" s="7"/>
      <c r="U435" s="7"/>
    </row>
    <row r="436" spans="1:21" ht="14.25" customHeight="1">
      <c r="A436" s="7">
        <v>435</v>
      </c>
      <c r="B436" s="7">
        <v>10</v>
      </c>
      <c r="C436" s="7">
        <v>0</v>
      </c>
      <c r="D436" s="7">
        <v>1</v>
      </c>
      <c r="E436" s="7">
        <v>1</v>
      </c>
      <c r="F436" s="129">
        <v>22</v>
      </c>
      <c r="G436" s="129">
        <v>4</v>
      </c>
      <c r="H436" s="7"/>
      <c r="J436" s="7"/>
      <c r="K436" s="7"/>
      <c r="L436" s="7"/>
      <c r="M436" s="7"/>
      <c r="N436" s="7"/>
      <c r="O436" s="7"/>
      <c r="P436" s="7"/>
      <c r="R436" s="7"/>
      <c r="S436" s="7"/>
      <c r="T436" s="7"/>
      <c r="U436" s="7"/>
    </row>
    <row r="437" spans="1:21" ht="14.25" customHeight="1">
      <c r="A437" s="7">
        <v>436</v>
      </c>
      <c r="B437" s="7">
        <v>10</v>
      </c>
      <c r="C437" s="7">
        <v>0</v>
      </c>
      <c r="D437" s="7">
        <v>1</v>
      </c>
      <c r="E437" s="7">
        <v>1</v>
      </c>
      <c r="F437" s="129">
        <v>23</v>
      </c>
      <c r="G437" s="129">
        <v>5</v>
      </c>
      <c r="H437" s="7"/>
      <c r="J437" s="7"/>
      <c r="K437" s="7"/>
      <c r="L437" s="7"/>
      <c r="M437" s="7"/>
      <c r="N437" s="7"/>
      <c r="O437" s="7"/>
      <c r="P437" s="7"/>
      <c r="R437" s="7"/>
      <c r="S437" s="7"/>
      <c r="T437" s="7"/>
      <c r="U437" s="7"/>
    </row>
    <row r="438" spans="1:21" ht="14.25" customHeight="1">
      <c r="A438" s="7">
        <v>437</v>
      </c>
      <c r="B438" s="7">
        <v>10</v>
      </c>
      <c r="C438" s="7">
        <v>0</v>
      </c>
      <c r="D438" s="7">
        <v>1</v>
      </c>
      <c r="E438" s="7">
        <v>1</v>
      </c>
      <c r="F438" s="129">
        <v>24</v>
      </c>
      <c r="G438" s="129">
        <v>6</v>
      </c>
      <c r="H438" s="7"/>
      <c r="J438" s="7"/>
      <c r="K438" s="7"/>
      <c r="L438" s="7"/>
      <c r="M438" s="7"/>
      <c r="N438" s="7"/>
      <c r="O438" s="7"/>
      <c r="P438" s="7"/>
      <c r="R438" s="7"/>
      <c r="S438" s="7"/>
      <c r="T438" s="7"/>
      <c r="U438" s="7"/>
    </row>
    <row r="439" spans="1:21" ht="14.25" customHeight="1">
      <c r="A439" s="7">
        <v>438</v>
      </c>
      <c r="B439" s="7">
        <v>10</v>
      </c>
      <c r="C439" s="7">
        <v>0</v>
      </c>
      <c r="D439" s="7">
        <v>4</v>
      </c>
      <c r="E439" s="7">
        <v>0</v>
      </c>
      <c r="F439" s="129">
        <v>26</v>
      </c>
      <c r="G439" s="129">
        <v>1</v>
      </c>
      <c r="H439" s="7"/>
      <c r="J439" s="7"/>
      <c r="K439" s="7"/>
      <c r="L439" s="7"/>
      <c r="M439" s="7"/>
      <c r="N439" s="7"/>
      <c r="O439" s="7"/>
      <c r="P439" s="7"/>
      <c r="R439" s="7"/>
      <c r="S439" s="7"/>
      <c r="T439" s="7"/>
      <c r="U439" s="7"/>
    </row>
    <row r="440" spans="1:21" ht="14.25" customHeight="1">
      <c r="A440" s="7">
        <v>439</v>
      </c>
      <c r="B440" s="7">
        <v>10</v>
      </c>
      <c r="C440" s="7">
        <v>0</v>
      </c>
      <c r="D440" s="7">
        <v>4</v>
      </c>
      <c r="E440" s="7">
        <v>0</v>
      </c>
      <c r="F440" s="129">
        <v>27</v>
      </c>
      <c r="G440" s="129">
        <v>2</v>
      </c>
      <c r="H440" s="7"/>
      <c r="J440" s="7"/>
      <c r="K440" s="7"/>
      <c r="L440" s="7"/>
      <c r="M440" s="7"/>
      <c r="N440" s="7"/>
      <c r="O440" s="7"/>
      <c r="P440" s="7"/>
      <c r="R440" s="7"/>
      <c r="S440" s="7"/>
      <c r="T440" s="7"/>
      <c r="U440" s="7"/>
    </row>
    <row r="441" spans="1:21" ht="14.25" customHeight="1">
      <c r="A441" s="7">
        <v>440</v>
      </c>
      <c r="B441" s="7">
        <v>10</v>
      </c>
      <c r="C441" s="7">
        <v>0</v>
      </c>
      <c r="D441" s="7">
        <v>4</v>
      </c>
      <c r="E441" s="7">
        <v>0</v>
      </c>
      <c r="F441" s="129">
        <v>28</v>
      </c>
      <c r="G441" s="129">
        <v>3</v>
      </c>
      <c r="H441" s="7"/>
      <c r="J441" s="7"/>
      <c r="K441" s="7"/>
      <c r="L441" s="7"/>
      <c r="M441" s="7"/>
      <c r="N441" s="7"/>
      <c r="O441" s="7"/>
      <c r="P441" s="7"/>
      <c r="R441" s="7"/>
      <c r="S441" s="7"/>
      <c r="T441" s="7"/>
      <c r="U441" s="7"/>
    </row>
    <row r="442" spans="1:21" ht="14.25" customHeight="1">
      <c r="A442" s="7">
        <v>441</v>
      </c>
      <c r="B442" s="7">
        <v>10</v>
      </c>
      <c r="C442" s="7">
        <v>0</v>
      </c>
      <c r="D442" s="7">
        <v>4</v>
      </c>
      <c r="E442" s="7">
        <v>0</v>
      </c>
      <c r="F442" s="129">
        <v>29</v>
      </c>
      <c r="G442" s="129">
        <v>4</v>
      </c>
      <c r="H442" s="7"/>
      <c r="J442" s="7"/>
      <c r="K442" s="7"/>
      <c r="L442" s="7"/>
      <c r="M442" s="7"/>
      <c r="N442" s="7"/>
      <c r="O442" s="7"/>
      <c r="P442" s="7"/>
      <c r="R442" s="7"/>
      <c r="S442" s="7"/>
      <c r="T442" s="7"/>
      <c r="U442" s="7"/>
    </row>
    <row r="443" spans="1:21" ht="14.25" customHeight="1">
      <c r="A443" s="7">
        <v>442</v>
      </c>
      <c r="B443" s="7">
        <v>10</v>
      </c>
      <c r="C443" s="7">
        <v>0</v>
      </c>
      <c r="D443" s="7">
        <v>4</v>
      </c>
      <c r="E443" s="7">
        <v>0</v>
      </c>
      <c r="F443" s="129">
        <v>30</v>
      </c>
      <c r="G443" s="129">
        <v>5</v>
      </c>
      <c r="H443" s="7"/>
      <c r="J443" s="7"/>
      <c r="K443" s="7"/>
      <c r="L443" s="7"/>
      <c r="M443" s="7"/>
      <c r="N443" s="7"/>
      <c r="O443" s="7"/>
      <c r="P443" s="7"/>
      <c r="R443" s="7"/>
      <c r="S443" s="7"/>
      <c r="T443" s="7"/>
      <c r="U443" s="7"/>
    </row>
    <row r="444" spans="1:21" ht="14.25" customHeight="1">
      <c r="A444" s="7">
        <v>443</v>
      </c>
      <c r="B444" s="7">
        <v>10</v>
      </c>
      <c r="C444" s="7">
        <v>0</v>
      </c>
      <c r="D444" s="7">
        <v>3</v>
      </c>
      <c r="E444" s="7">
        <v>0</v>
      </c>
      <c r="F444" s="129">
        <v>31</v>
      </c>
      <c r="G444" s="129">
        <v>1</v>
      </c>
      <c r="H444" s="7"/>
      <c r="J444" s="7"/>
      <c r="K444" s="7"/>
      <c r="L444" s="7"/>
      <c r="M444" s="7"/>
      <c r="N444" s="7"/>
      <c r="O444" s="7"/>
      <c r="P444" s="7"/>
      <c r="R444" s="7"/>
      <c r="S444" s="7"/>
      <c r="T444" s="7"/>
      <c r="U444" s="7"/>
    </row>
    <row r="445" spans="1:21" ht="14.25" customHeight="1">
      <c r="A445" s="7">
        <v>444</v>
      </c>
      <c r="B445" s="7">
        <v>10</v>
      </c>
      <c r="C445" s="7">
        <v>0</v>
      </c>
      <c r="D445" s="7">
        <v>3</v>
      </c>
      <c r="E445" s="7">
        <v>0</v>
      </c>
      <c r="F445" s="129">
        <v>32</v>
      </c>
      <c r="G445" s="129">
        <v>2</v>
      </c>
      <c r="H445" s="7"/>
      <c r="J445" s="7"/>
      <c r="K445" s="7"/>
      <c r="L445" s="7"/>
      <c r="M445" s="7"/>
      <c r="N445" s="7"/>
      <c r="O445" s="7"/>
      <c r="P445" s="7"/>
      <c r="R445" s="7"/>
      <c r="S445" s="7"/>
      <c r="T445" s="7"/>
      <c r="U445" s="7"/>
    </row>
    <row r="446" spans="1:21" ht="14.25" customHeight="1">
      <c r="A446" s="7">
        <v>445</v>
      </c>
      <c r="B446" s="7">
        <v>10</v>
      </c>
      <c r="C446" s="7">
        <v>0</v>
      </c>
      <c r="D446" s="7">
        <v>3</v>
      </c>
      <c r="E446" s="7">
        <v>0</v>
      </c>
      <c r="F446" s="129">
        <v>33</v>
      </c>
      <c r="G446" s="129">
        <v>3</v>
      </c>
      <c r="H446" s="7"/>
      <c r="J446" s="7"/>
      <c r="K446" s="7"/>
      <c r="L446" s="7"/>
      <c r="M446" s="7"/>
      <c r="N446" s="7"/>
      <c r="O446" s="7"/>
      <c r="P446" s="7"/>
      <c r="R446" s="7"/>
      <c r="S446" s="7"/>
      <c r="T446" s="7"/>
      <c r="U446" s="7"/>
    </row>
    <row r="447" spans="1:21" ht="14.25" customHeight="1">
      <c r="A447" s="7">
        <v>446</v>
      </c>
      <c r="B447" s="7">
        <v>10</v>
      </c>
      <c r="C447" s="7">
        <v>0</v>
      </c>
      <c r="D447" s="7">
        <v>3</v>
      </c>
      <c r="E447" s="7">
        <v>0</v>
      </c>
      <c r="F447" s="129">
        <v>34</v>
      </c>
      <c r="G447" s="129">
        <v>4</v>
      </c>
      <c r="H447" s="7"/>
      <c r="J447" s="7"/>
      <c r="K447" s="7"/>
      <c r="L447" s="7"/>
      <c r="M447" s="7"/>
      <c r="N447" s="7"/>
      <c r="O447" s="7"/>
      <c r="P447" s="7"/>
      <c r="R447" s="7"/>
      <c r="S447" s="7"/>
      <c r="T447" s="7"/>
      <c r="U447" s="7"/>
    </row>
    <row r="448" spans="1:21" ht="14.25" customHeight="1">
      <c r="A448" s="7">
        <v>447</v>
      </c>
      <c r="B448" s="7">
        <v>10</v>
      </c>
      <c r="C448" s="7">
        <v>0</v>
      </c>
      <c r="D448" s="7">
        <v>3</v>
      </c>
      <c r="E448" s="7">
        <v>0</v>
      </c>
      <c r="F448" s="129">
        <v>35</v>
      </c>
      <c r="G448" s="129">
        <v>5</v>
      </c>
      <c r="H448" s="7"/>
      <c r="J448" s="7"/>
      <c r="K448" s="7"/>
      <c r="L448" s="7"/>
      <c r="M448" s="7"/>
      <c r="N448" s="7"/>
      <c r="O448" s="7"/>
      <c r="P448" s="7"/>
      <c r="R448" s="7"/>
      <c r="S448" s="7"/>
      <c r="T448" s="7"/>
      <c r="U448" s="7"/>
    </row>
    <row r="449" spans="1:21" ht="14.25" customHeight="1">
      <c r="A449" s="7">
        <v>448</v>
      </c>
      <c r="B449" s="7">
        <v>10</v>
      </c>
      <c r="C449" s="7">
        <v>0</v>
      </c>
      <c r="D449" s="7">
        <v>3</v>
      </c>
      <c r="E449" s="7">
        <v>0</v>
      </c>
      <c r="F449" s="129">
        <v>36</v>
      </c>
      <c r="G449" s="129">
        <v>6</v>
      </c>
      <c r="H449" s="7"/>
      <c r="J449" s="7"/>
      <c r="K449" s="7"/>
      <c r="L449" s="7"/>
      <c r="M449" s="7"/>
      <c r="N449" s="7"/>
      <c r="O449" s="7"/>
      <c r="P449" s="7"/>
      <c r="R449" s="7"/>
      <c r="S449" s="7"/>
      <c r="T449" s="7"/>
      <c r="U449" s="7"/>
    </row>
    <row r="450" spans="1:21" ht="14.25" customHeight="1">
      <c r="A450" s="7">
        <v>449</v>
      </c>
      <c r="B450" s="7">
        <v>10</v>
      </c>
      <c r="C450" s="7">
        <v>0</v>
      </c>
      <c r="D450" s="7">
        <v>2</v>
      </c>
      <c r="E450" s="7">
        <v>0</v>
      </c>
      <c r="F450" s="129">
        <v>37</v>
      </c>
      <c r="G450" s="129">
        <v>1</v>
      </c>
      <c r="H450" s="7"/>
      <c r="J450" s="7"/>
      <c r="K450" s="7"/>
      <c r="L450" s="7"/>
      <c r="M450" s="7"/>
      <c r="N450" s="7"/>
      <c r="O450" s="7"/>
      <c r="P450" s="7"/>
      <c r="R450" s="7"/>
      <c r="S450" s="7"/>
      <c r="T450" s="7"/>
      <c r="U450" s="7"/>
    </row>
    <row r="451" spans="1:21" ht="14.25" customHeight="1">
      <c r="A451" s="7">
        <v>450</v>
      </c>
      <c r="B451" s="7">
        <v>10</v>
      </c>
      <c r="C451" s="7">
        <v>0</v>
      </c>
      <c r="D451" s="7">
        <v>2</v>
      </c>
      <c r="E451" s="7">
        <v>0</v>
      </c>
      <c r="F451" s="129">
        <v>38</v>
      </c>
      <c r="G451" s="129">
        <v>2</v>
      </c>
      <c r="H451" s="7"/>
      <c r="J451" s="7"/>
      <c r="K451" s="7"/>
      <c r="L451" s="7"/>
      <c r="M451" s="7"/>
      <c r="N451" s="7"/>
      <c r="O451" s="7"/>
      <c r="P451" s="7"/>
      <c r="R451" s="7"/>
      <c r="S451" s="7"/>
      <c r="T451" s="7"/>
      <c r="U451" s="7"/>
    </row>
    <row r="452" spans="1:21" ht="14.25" customHeight="1">
      <c r="A452" s="7">
        <v>451</v>
      </c>
      <c r="B452" s="7">
        <v>10</v>
      </c>
      <c r="C452" s="7">
        <v>0</v>
      </c>
      <c r="D452" s="7">
        <v>2</v>
      </c>
      <c r="E452" s="7">
        <v>0</v>
      </c>
      <c r="F452" s="129">
        <v>39</v>
      </c>
      <c r="G452" s="129">
        <v>3</v>
      </c>
      <c r="H452" s="7"/>
      <c r="J452" s="7"/>
      <c r="K452" s="7"/>
      <c r="L452" s="7"/>
      <c r="M452" s="7"/>
      <c r="N452" s="7"/>
      <c r="O452" s="7"/>
      <c r="P452" s="7"/>
      <c r="R452" s="7"/>
      <c r="S452" s="7"/>
      <c r="T452" s="7"/>
      <c r="U452" s="7"/>
    </row>
    <row r="453" spans="1:21" ht="14.25" customHeight="1">
      <c r="A453" s="7">
        <v>452</v>
      </c>
      <c r="B453" s="7">
        <v>10</v>
      </c>
      <c r="C453" s="7">
        <v>0</v>
      </c>
      <c r="D453" s="7">
        <v>2</v>
      </c>
      <c r="E453" s="7">
        <v>0</v>
      </c>
      <c r="F453" s="129">
        <v>40</v>
      </c>
      <c r="G453" s="129">
        <v>4</v>
      </c>
      <c r="H453" s="7"/>
      <c r="J453" s="7"/>
      <c r="K453" s="7"/>
      <c r="L453" s="7"/>
      <c r="M453" s="7"/>
      <c r="N453" s="7"/>
      <c r="O453" s="7"/>
      <c r="P453" s="7"/>
      <c r="R453" s="7"/>
      <c r="S453" s="7"/>
      <c r="T453" s="7"/>
      <c r="U453" s="7"/>
    </row>
    <row r="454" spans="1:21" ht="14.25" customHeight="1">
      <c r="A454" s="7">
        <v>453</v>
      </c>
      <c r="B454" s="7">
        <v>10</v>
      </c>
      <c r="C454" s="7">
        <v>0</v>
      </c>
      <c r="D454" s="7">
        <v>2</v>
      </c>
      <c r="E454" s="7">
        <v>0</v>
      </c>
      <c r="F454" s="129">
        <v>41</v>
      </c>
      <c r="G454" s="129">
        <v>5</v>
      </c>
      <c r="H454" s="7"/>
      <c r="J454" s="7"/>
      <c r="K454" s="7"/>
      <c r="L454" s="7"/>
      <c r="M454" s="7"/>
      <c r="N454" s="7"/>
      <c r="O454" s="7"/>
      <c r="P454" s="7"/>
      <c r="R454" s="7"/>
      <c r="S454" s="7"/>
      <c r="T454" s="7"/>
      <c r="U454" s="7"/>
    </row>
    <row r="455" spans="1:21" ht="14.25" customHeight="1">
      <c r="A455" s="7">
        <v>454</v>
      </c>
      <c r="B455" s="7">
        <v>10</v>
      </c>
      <c r="C455" s="7">
        <v>0</v>
      </c>
      <c r="D455" s="7">
        <v>2</v>
      </c>
      <c r="E455" s="7">
        <v>0</v>
      </c>
      <c r="F455" s="129">
        <v>42</v>
      </c>
      <c r="G455" s="129">
        <v>6</v>
      </c>
      <c r="H455" s="7"/>
      <c r="J455" s="7"/>
      <c r="K455" s="7"/>
      <c r="L455" s="7"/>
      <c r="M455" s="7"/>
      <c r="N455" s="7"/>
      <c r="O455" s="7"/>
      <c r="P455" s="7"/>
      <c r="R455" s="7"/>
      <c r="S455" s="7"/>
      <c r="T455" s="7"/>
      <c r="U455" s="7"/>
    </row>
    <row r="456" spans="1:21" ht="14.25" customHeight="1">
      <c r="A456" s="7">
        <v>455</v>
      </c>
      <c r="B456" s="7">
        <v>10</v>
      </c>
      <c r="C456" s="7">
        <v>0</v>
      </c>
      <c r="D456" s="7">
        <v>1</v>
      </c>
      <c r="E456" s="7">
        <v>0</v>
      </c>
      <c r="F456" s="129">
        <v>43</v>
      </c>
      <c r="G456" s="129">
        <v>1</v>
      </c>
      <c r="H456" s="7"/>
      <c r="J456" s="7"/>
      <c r="K456" s="7"/>
      <c r="L456" s="7"/>
      <c r="M456" s="7"/>
      <c r="N456" s="7"/>
      <c r="O456" s="7"/>
      <c r="P456" s="7"/>
      <c r="R456" s="7"/>
      <c r="S456" s="7"/>
      <c r="T456" s="7"/>
      <c r="U456" s="7"/>
    </row>
    <row r="457" spans="1:21" ht="14.25" customHeight="1">
      <c r="A457" s="7">
        <v>456</v>
      </c>
      <c r="B457" s="7">
        <v>10</v>
      </c>
      <c r="C457" s="7">
        <v>0</v>
      </c>
      <c r="D457" s="7">
        <v>1</v>
      </c>
      <c r="E457" s="7">
        <v>0</v>
      </c>
      <c r="F457" s="129">
        <v>44</v>
      </c>
      <c r="G457" s="129">
        <v>2</v>
      </c>
      <c r="H457" s="7"/>
      <c r="J457" s="7"/>
      <c r="K457" s="7"/>
      <c r="L457" s="7"/>
      <c r="M457" s="7"/>
      <c r="N457" s="7"/>
      <c r="O457" s="7"/>
      <c r="P457" s="7"/>
      <c r="R457" s="7"/>
      <c r="S457" s="7"/>
      <c r="T457" s="7"/>
      <c r="U457" s="7"/>
    </row>
    <row r="458" spans="1:21" ht="14.25" customHeight="1">
      <c r="A458" s="7">
        <v>457</v>
      </c>
      <c r="B458" s="7">
        <v>10</v>
      </c>
      <c r="C458" s="7">
        <v>0</v>
      </c>
      <c r="D458" s="7">
        <v>1</v>
      </c>
      <c r="E458" s="7">
        <v>0</v>
      </c>
      <c r="F458" s="129">
        <v>45</v>
      </c>
      <c r="G458" s="129">
        <v>3</v>
      </c>
      <c r="H458" s="7"/>
      <c r="J458" s="7"/>
      <c r="K458" s="7"/>
      <c r="L458" s="7"/>
      <c r="M458" s="7"/>
      <c r="N458" s="7"/>
      <c r="O458" s="7"/>
      <c r="P458" s="7"/>
      <c r="R458" s="7"/>
      <c r="S458" s="7"/>
      <c r="T458" s="7"/>
      <c r="U458" s="7"/>
    </row>
    <row r="459" spans="1:21" ht="14.25" customHeight="1">
      <c r="A459" s="7">
        <v>458</v>
      </c>
      <c r="B459" s="7">
        <v>10</v>
      </c>
      <c r="C459" s="7">
        <v>0</v>
      </c>
      <c r="D459" s="7">
        <v>1</v>
      </c>
      <c r="E459" s="7">
        <v>0</v>
      </c>
      <c r="F459" s="129">
        <v>46</v>
      </c>
      <c r="G459" s="129">
        <v>4</v>
      </c>
      <c r="H459" s="7"/>
      <c r="J459" s="7"/>
      <c r="K459" s="7"/>
      <c r="L459" s="7"/>
      <c r="M459" s="7"/>
      <c r="N459" s="7"/>
      <c r="O459" s="7"/>
      <c r="P459" s="7"/>
      <c r="R459" s="7"/>
      <c r="S459" s="7"/>
      <c r="T459" s="7"/>
      <c r="U459" s="7"/>
    </row>
    <row r="460" spans="1:21" ht="14.25" customHeight="1">
      <c r="A460" s="7">
        <v>459</v>
      </c>
      <c r="B460" s="7">
        <v>10</v>
      </c>
      <c r="C460" s="7">
        <v>0</v>
      </c>
      <c r="D460" s="7">
        <v>1</v>
      </c>
      <c r="E460" s="7">
        <v>0</v>
      </c>
      <c r="F460" s="129">
        <v>47</v>
      </c>
      <c r="G460" s="129">
        <v>5</v>
      </c>
      <c r="H460" s="7"/>
      <c r="J460" s="7"/>
      <c r="K460" s="7"/>
      <c r="L460" s="7"/>
      <c r="M460" s="7"/>
      <c r="N460" s="7"/>
      <c r="O460" s="7"/>
      <c r="P460" s="7"/>
      <c r="R460" s="7"/>
      <c r="S460" s="7"/>
      <c r="T460" s="7"/>
      <c r="U460" s="7"/>
    </row>
    <row r="461" spans="1:21" ht="14.25" customHeight="1">
      <c r="A461" s="7">
        <v>460</v>
      </c>
      <c r="B461" s="7">
        <v>10</v>
      </c>
      <c r="C461" s="7">
        <v>0</v>
      </c>
      <c r="D461" s="7">
        <v>1</v>
      </c>
      <c r="E461" s="7">
        <v>0</v>
      </c>
      <c r="F461" s="129">
        <v>48</v>
      </c>
      <c r="G461" s="129">
        <v>6</v>
      </c>
      <c r="H461" s="7"/>
      <c r="J461" s="7"/>
      <c r="K461" s="7"/>
      <c r="L461" s="7"/>
      <c r="M461" s="7"/>
      <c r="N461" s="7"/>
      <c r="O461" s="7"/>
      <c r="P461" s="7"/>
      <c r="R461" s="7"/>
      <c r="S461" s="7"/>
      <c r="T461" s="7"/>
      <c r="U461" s="7"/>
    </row>
    <row r="462" spans="1:21" ht="14.25" customHeight="1">
      <c r="A462" s="7">
        <v>461</v>
      </c>
      <c r="B462" s="7">
        <v>11</v>
      </c>
      <c r="C462" s="7">
        <v>1</v>
      </c>
      <c r="D462" s="7">
        <v>4</v>
      </c>
      <c r="E462" s="7">
        <v>1</v>
      </c>
      <c r="F462" s="129">
        <v>2</v>
      </c>
      <c r="G462" s="129">
        <v>1</v>
      </c>
      <c r="H462" s="7">
        <v>40.96</v>
      </c>
      <c r="I462">
        <v>68.13</v>
      </c>
      <c r="J462" s="7">
        <v>67.89</v>
      </c>
      <c r="K462" s="7">
        <v>114.47</v>
      </c>
      <c r="L462" s="7">
        <v>115.57</v>
      </c>
      <c r="M462" s="7">
        <v>41.86</v>
      </c>
      <c r="N462" s="7">
        <v>41.4</v>
      </c>
      <c r="O462" s="7">
        <v>109.25</v>
      </c>
      <c r="P462" s="7">
        <v>43.14</v>
      </c>
      <c r="Q462">
        <v>32.86</v>
      </c>
      <c r="R462" s="7">
        <v>80.69</v>
      </c>
      <c r="S462" s="7">
        <v>70.260000000000005</v>
      </c>
      <c r="T462" s="7">
        <v>54.96</v>
      </c>
      <c r="U462" s="7">
        <v>54.9</v>
      </c>
    </row>
    <row r="463" spans="1:21" ht="14.25" customHeight="1">
      <c r="A463" s="7">
        <v>462</v>
      </c>
      <c r="B463" s="7">
        <v>11</v>
      </c>
      <c r="C463" s="7">
        <v>1</v>
      </c>
      <c r="D463" s="7">
        <v>4</v>
      </c>
      <c r="E463" s="7">
        <v>1</v>
      </c>
      <c r="F463" s="129">
        <v>3</v>
      </c>
      <c r="G463" s="129">
        <v>2</v>
      </c>
      <c r="H463" s="7">
        <v>40.659999999999997</v>
      </c>
      <c r="I463">
        <v>66.03</v>
      </c>
      <c r="J463" s="7">
        <v>66.87</v>
      </c>
      <c r="K463" s="7">
        <v>113.09</v>
      </c>
      <c r="L463" s="7">
        <v>115.44</v>
      </c>
      <c r="M463" s="7">
        <v>41.14</v>
      </c>
      <c r="N463" s="7">
        <v>41.61</v>
      </c>
      <c r="O463" s="7">
        <v>84.33</v>
      </c>
      <c r="P463" s="7">
        <v>26.13</v>
      </c>
      <c r="Q463">
        <v>37.47</v>
      </c>
      <c r="R463" s="7">
        <v>71.489999999999995</v>
      </c>
      <c r="S463" s="7">
        <v>70.2</v>
      </c>
      <c r="T463" s="7">
        <v>43.99</v>
      </c>
      <c r="U463" s="7">
        <v>55.56</v>
      </c>
    </row>
    <row r="464" spans="1:21" ht="14.25" customHeight="1">
      <c r="A464" s="7">
        <v>463</v>
      </c>
      <c r="B464" s="7">
        <v>11</v>
      </c>
      <c r="C464" s="7">
        <v>1</v>
      </c>
      <c r="D464" s="7">
        <v>4</v>
      </c>
      <c r="E464" s="7">
        <v>1</v>
      </c>
      <c r="F464" s="129">
        <v>4</v>
      </c>
      <c r="G464" s="129">
        <v>3</v>
      </c>
      <c r="H464" s="7">
        <v>41.08</v>
      </c>
      <c r="I464">
        <v>66.61</v>
      </c>
      <c r="J464" s="7">
        <v>67.72</v>
      </c>
      <c r="K464" s="7">
        <v>113.75</v>
      </c>
      <c r="L464" s="7">
        <v>115.89</v>
      </c>
      <c r="M464" s="7">
        <v>42.27</v>
      </c>
      <c r="N464" s="7">
        <v>43.32</v>
      </c>
      <c r="O464" s="7">
        <v>79.900000000000006</v>
      </c>
      <c r="P464" s="7">
        <v>29.61</v>
      </c>
      <c r="Q464">
        <v>27.88</v>
      </c>
      <c r="R464" s="7">
        <v>72.430000000000007</v>
      </c>
      <c r="S464" s="7">
        <v>73.78</v>
      </c>
      <c r="T464" s="7">
        <v>44.26</v>
      </c>
      <c r="U464" s="7">
        <v>44.65</v>
      </c>
    </row>
    <row r="465" spans="1:21" ht="14.25" customHeight="1">
      <c r="A465" s="7">
        <v>464</v>
      </c>
      <c r="B465" s="7">
        <v>11</v>
      </c>
      <c r="C465" s="7">
        <v>1</v>
      </c>
      <c r="D465" s="7">
        <v>4</v>
      </c>
      <c r="E465" s="7">
        <v>1</v>
      </c>
      <c r="F465" s="129">
        <v>5</v>
      </c>
      <c r="G465" s="129">
        <v>4</v>
      </c>
      <c r="H465" s="7">
        <v>40.83</v>
      </c>
      <c r="I465">
        <v>69.22</v>
      </c>
      <c r="J465" s="7">
        <v>70.31</v>
      </c>
      <c r="K465" s="7">
        <v>112.83</v>
      </c>
      <c r="L465" s="7">
        <v>114.6</v>
      </c>
      <c r="M465" s="7">
        <v>41.02</v>
      </c>
      <c r="N465" s="7">
        <v>41.03</v>
      </c>
      <c r="O465" s="7">
        <v>81.14</v>
      </c>
      <c r="P465" s="7">
        <v>29.1</v>
      </c>
      <c r="Q465">
        <v>32.19</v>
      </c>
      <c r="R465" s="7">
        <v>74.91</v>
      </c>
      <c r="S465" s="7">
        <v>67.760000000000005</v>
      </c>
      <c r="T465" s="7">
        <v>43.03</v>
      </c>
      <c r="U465" s="7">
        <v>48.07</v>
      </c>
    </row>
    <row r="466" spans="1:21" ht="14.25" customHeight="1">
      <c r="A466" s="7">
        <v>465</v>
      </c>
      <c r="B466" s="7">
        <v>11</v>
      </c>
      <c r="C466" s="7">
        <v>1</v>
      </c>
      <c r="D466" s="7">
        <v>4</v>
      </c>
      <c r="E466" s="7">
        <v>1</v>
      </c>
      <c r="F466" s="129">
        <v>6</v>
      </c>
      <c r="G466" s="129">
        <v>5</v>
      </c>
      <c r="H466" s="7">
        <v>41.43</v>
      </c>
      <c r="I466">
        <v>71.78</v>
      </c>
      <c r="J466" s="7">
        <v>72.87</v>
      </c>
      <c r="K466" s="7">
        <v>110.72</v>
      </c>
      <c r="L466" s="7">
        <v>112.08</v>
      </c>
      <c r="M466" s="7">
        <v>38.090000000000003</v>
      </c>
      <c r="N466" s="7">
        <v>37.229999999999997</v>
      </c>
      <c r="O466" s="7">
        <v>90.91</v>
      </c>
      <c r="P466" s="7">
        <v>29.12</v>
      </c>
      <c r="Q466">
        <v>37.909999999999997</v>
      </c>
      <c r="R466" s="7">
        <v>69.16</v>
      </c>
      <c r="S466" s="7">
        <v>68.84</v>
      </c>
      <c r="T466" s="7">
        <v>38.33</v>
      </c>
      <c r="U466" s="7">
        <v>46.74</v>
      </c>
    </row>
    <row r="467" spans="1:21" ht="14.25" customHeight="1">
      <c r="A467" s="7">
        <v>466</v>
      </c>
      <c r="B467" s="7">
        <v>11</v>
      </c>
      <c r="C467" s="7">
        <v>1</v>
      </c>
      <c r="D467" s="7">
        <v>2</v>
      </c>
      <c r="E467" s="7">
        <v>1</v>
      </c>
      <c r="F467" s="129">
        <v>7</v>
      </c>
      <c r="G467" s="129">
        <v>1</v>
      </c>
      <c r="H467" s="7">
        <v>19.68</v>
      </c>
      <c r="I467">
        <v>12.75</v>
      </c>
      <c r="J467" s="7">
        <v>8.6199999999999992</v>
      </c>
      <c r="K467" s="7">
        <v>21.12</v>
      </c>
      <c r="L467" s="7">
        <v>14.61</v>
      </c>
      <c r="M467" s="7">
        <v>11.28</v>
      </c>
      <c r="N467" s="7">
        <v>11.75</v>
      </c>
      <c r="O467" s="7">
        <v>88.85</v>
      </c>
      <c r="P467" s="7">
        <v>30.99</v>
      </c>
      <c r="Q467">
        <v>91.73</v>
      </c>
      <c r="R467" s="7">
        <v>86.85</v>
      </c>
      <c r="S467" s="7">
        <v>80.72</v>
      </c>
      <c r="T467" s="7">
        <v>103.38</v>
      </c>
      <c r="U467" s="7">
        <v>86.39</v>
      </c>
    </row>
    <row r="468" spans="1:21" ht="14.25" customHeight="1">
      <c r="A468" s="7">
        <v>467</v>
      </c>
      <c r="B468" s="7">
        <v>11</v>
      </c>
      <c r="C468" s="7">
        <v>1</v>
      </c>
      <c r="D468" s="7">
        <v>2</v>
      </c>
      <c r="E468" s="7">
        <v>1</v>
      </c>
      <c r="F468" s="129">
        <v>8</v>
      </c>
      <c r="G468" s="129">
        <v>2</v>
      </c>
      <c r="H468" s="7">
        <v>19.649999999999999</v>
      </c>
      <c r="I468">
        <v>14.47</v>
      </c>
      <c r="J468" s="7">
        <v>15.11</v>
      </c>
      <c r="K468" s="7">
        <v>8.73</v>
      </c>
      <c r="L468" s="7">
        <v>8.01</v>
      </c>
      <c r="M468" s="7">
        <v>12.79</v>
      </c>
      <c r="N468" s="7">
        <v>11.55</v>
      </c>
      <c r="O468" s="7">
        <v>115.91</v>
      </c>
      <c r="P468" s="7">
        <v>15.76</v>
      </c>
      <c r="Q468">
        <v>110.93</v>
      </c>
      <c r="R468" s="7">
        <v>31.23</v>
      </c>
      <c r="S468" s="7">
        <v>57.86</v>
      </c>
      <c r="T468" s="7">
        <v>36.159999999999997</v>
      </c>
      <c r="U468" s="7">
        <v>26.89</v>
      </c>
    </row>
    <row r="469" spans="1:21" ht="14.25" customHeight="1">
      <c r="A469" s="7">
        <v>468</v>
      </c>
      <c r="B469" s="7">
        <v>11</v>
      </c>
      <c r="C469" s="7">
        <v>1</v>
      </c>
      <c r="D469" s="7">
        <v>2</v>
      </c>
      <c r="E469" s="7">
        <v>1</v>
      </c>
      <c r="F469" s="129">
        <v>9</v>
      </c>
      <c r="G469" s="129">
        <v>3</v>
      </c>
      <c r="H469" s="7">
        <v>19.63</v>
      </c>
      <c r="I469">
        <v>17.22</v>
      </c>
      <c r="J469" s="7">
        <v>15.05</v>
      </c>
      <c r="K469" s="7">
        <v>9.51</v>
      </c>
      <c r="L469" s="7">
        <v>9.1999999999999993</v>
      </c>
      <c r="M469" s="7">
        <v>11.97</v>
      </c>
      <c r="N469" s="7">
        <v>9.5299999999999994</v>
      </c>
      <c r="O469" s="7">
        <v>113.02</v>
      </c>
      <c r="P469" s="7">
        <v>11.76</v>
      </c>
      <c r="Q469">
        <v>103.7</v>
      </c>
      <c r="R469" s="7">
        <v>38.479999999999997</v>
      </c>
      <c r="S469" s="7">
        <v>53.63</v>
      </c>
      <c r="T469" s="7">
        <v>43.35</v>
      </c>
      <c r="U469" s="7">
        <v>23.63</v>
      </c>
    </row>
    <row r="470" spans="1:21" ht="14.25" customHeight="1">
      <c r="A470" s="7">
        <v>469</v>
      </c>
      <c r="B470" s="7">
        <v>11</v>
      </c>
      <c r="C470" s="7">
        <v>1</v>
      </c>
      <c r="D470" s="7">
        <v>2</v>
      </c>
      <c r="E470" s="7">
        <v>1</v>
      </c>
      <c r="F470" s="129">
        <v>10</v>
      </c>
      <c r="G470" s="129">
        <v>4</v>
      </c>
      <c r="H470" s="7">
        <v>19.739999999999998</v>
      </c>
      <c r="I470">
        <v>16.23</v>
      </c>
      <c r="J470" s="7">
        <v>13.53</v>
      </c>
      <c r="K470" s="7">
        <v>7.53</v>
      </c>
      <c r="L470" s="7">
        <v>7.88</v>
      </c>
      <c r="M470" s="7">
        <v>12.53</v>
      </c>
      <c r="N470" s="7">
        <v>8.23</v>
      </c>
      <c r="O470" s="7">
        <v>116.71</v>
      </c>
      <c r="P470" s="7">
        <v>20.02</v>
      </c>
      <c r="Q470">
        <v>118.14</v>
      </c>
      <c r="R470" s="7">
        <v>42.86</v>
      </c>
      <c r="S470" s="7">
        <v>59.44</v>
      </c>
      <c r="T470" s="7">
        <v>50.05</v>
      </c>
      <c r="U470" s="7">
        <v>24.66</v>
      </c>
    </row>
    <row r="471" spans="1:21" ht="14.25" customHeight="1">
      <c r="A471" s="7">
        <v>470</v>
      </c>
      <c r="B471" s="7">
        <v>11</v>
      </c>
      <c r="C471" s="7">
        <v>1</v>
      </c>
      <c r="D471" s="7">
        <v>2</v>
      </c>
      <c r="E471" s="7">
        <v>1</v>
      </c>
      <c r="F471" s="129">
        <v>11</v>
      </c>
      <c r="G471" s="129">
        <v>5</v>
      </c>
      <c r="H471" s="7">
        <v>17.260000000000002</v>
      </c>
      <c r="I471">
        <v>15.89</v>
      </c>
      <c r="J471" s="7">
        <v>14.52</v>
      </c>
      <c r="K471" s="7">
        <v>7.77</v>
      </c>
      <c r="L471" s="7">
        <v>10.35</v>
      </c>
      <c r="M471" s="7">
        <v>10.95</v>
      </c>
      <c r="N471" s="7">
        <v>8.06</v>
      </c>
      <c r="O471" s="7">
        <v>113.39</v>
      </c>
      <c r="P471" s="7">
        <v>15.62</v>
      </c>
      <c r="Q471">
        <v>100.29</v>
      </c>
      <c r="R471" s="7">
        <v>36.520000000000003</v>
      </c>
      <c r="S471" s="7">
        <v>48.58</v>
      </c>
      <c r="T471" s="7">
        <v>45.98</v>
      </c>
      <c r="U471" s="7">
        <v>24.77</v>
      </c>
    </row>
    <row r="472" spans="1:21" ht="14.25" customHeight="1">
      <c r="A472" s="7">
        <v>471</v>
      </c>
      <c r="B472" s="7">
        <v>11</v>
      </c>
      <c r="C472" s="7">
        <v>1</v>
      </c>
      <c r="D472" s="7">
        <v>2</v>
      </c>
      <c r="E472" s="7">
        <v>1</v>
      </c>
      <c r="F472" s="129">
        <v>12</v>
      </c>
      <c r="G472" s="129">
        <v>6</v>
      </c>
      <c r="H472" s="7">
        <v>18.48</v>
      </c>
      <c r="I472">
        <v>12.21</v>
      </c>
      <c r="J472" s="7">
        <v>11.79</v>
      </c>
      <c r="K472" s="7">
        <v>7.64</v>
      </c>
      <c r="L472" s="7">
        <v>8.17</v>
      </c>
      <c r="M472" s="7">
        <v>10.66</v>
      </c>
      <c r="N472" s="7">
        <v>8.66</v>
      </c>
      <c r="O472" s="7">
        <v>100.03</v>
      </c>
      <c r="P472" s="7">
        <v>19.920000000000002</v>
      </c>
      <c r="Q472">
        <v>93.9</v>
      </c>
      <c r="R472" s="7">
        <v>38.369999999999997</v>
      </c>
      <c r="S472" s="7">
        <v>42.11</v>
      </c>
      <c r="T472" s="7">
        <v>45.04</v>
      </c>
      <c r="U472" s="7">
        <v>25.27</v>
      </c>
    </row>
    <row r="473" spans="1:21" ht="14.25" customHeight="1">
      <c r="A473" s="7">
        <v>472</v>
      </c>
      <c r="B473" s="7">
        <v>11</v>
      </c>
      <c r="C473" s="7">
        <v>1</v>
      </c>
      <c r="D473" s="7">
        <v>1</v>
      </c>
      <c r="E473" s="7">
        <v>1</v>
      </c>
      <c r="F473" s="129">
        <v>13</v>
      </c>
      <c r="G473" s="129">
        <v>1</v>
      </c>
      <c r="H473" s="7">
        <v>16.940000000000001</v>
      </c>
      <c r="I473">
        <v>29.16</v>
      </c>
      <c r="J473" s="7">
        <v>20.81</v>
      </c>
      <c r="K473" s="7">
        <v>21.16</v>
      </c>
      <c r="L473" s="7">
        <v>12.79</v>
      </c>
      <c r="M473" s="7">
        <v>13.53</v>
      </c>
      <c r="N473" s="7">
        <v>9.52</v>
      </c>
      <c r="O473" s="7">
        <v>91.11</v>
      </c>
      <c r="P473" s="7">
        <v>33.76</v>
      </c>
      <c r="Q473">
        <v>90.29</v>
      </c>
      <c r="R473" s="7">
        <v>97.04</v>
      </c>
      <c r="S473" s="7">
        <v>114.83</v>
      </c>
      <c r="T473" s="7">
        <v>137.30000000000001</v>
      </c>
      <c r="U473" s="7">
        <v>103.2</v>
      </c>
    </row>
    <row r="474" spans="1:21" ht="14.25" customHeight="1">
      <c r="A474" s="7">
        <v>473</v>
      </c>
      <c r="B474" s="7">
        <v>11</v>
      </c>
      <c r="C474" s="7">
        <v>1</v>
      </c>
      <c r="D474" s="7">
        <v>1</v>
      </c>
      <c r="E474" s="7">
        <v>1</v>
      </c>
      <c r="F474" s="129">
        <v>14</v>
      </c>
      <c r="G474" s="129">
        <v>2</v>
      </c>
      <c r="H474" s="7">
        <v>15.72</v>
      </c>
      <c r="I474">
        <v>21.6</v>
      </c>
      <c r="J474" s="7">
        <v>23.72</v>
      </c>
      <c r="K474" s="7">
        <v>9.0299999999999994</v>
      </c>
      <c r="L474" s="7">
        <v>9.51</v>
      </c>
      <c r="M474" s="7">
        <v>8.89</v>
      </c>
      <c r="N474" s="7">
        <v>6.41</v>
      </c>
      <c r="O474" s="7">
        <v>65.95</v>
      </c>
      <c r="P474" s="7">
        <v>66.86</v>
      </c>
      <c r="Q474">
        <v>21.36</v>
      </c>
      <c r="R474" s="7">
        <v>38.33</v>
      </c>
      <c r="S474" s="7">
        <v>26.64</v>
      </c>
      <c r="T474" s="7">
        <v>59.72</v>
      </c>
      <c r="U474" s="7">
        <v>27.87</v>
      </c>
    </row>
    <row r="475" spans="1:21" ht="14.25" customHeight="1">
      <c r="A475" s="7">
        <v>474</v>
      </c>
      <c r="B475" s="7">
        <v>11</v>
      </c>
      <c r="C475" s="7">
        <v>1</v>
      </c>
      <c r="D475" s="7">
        <v>1</v>
      </c>
      <c r="E475" s="7">
        <v>1</v>
      </c>
      <c r="F475" s="129">
        <v>15</v>
      </c>
      <c r="G475" s="129">
        <v>3</v>
      </c>
      <c r="H475" s="7">
        <v>14.04</v>
      </c>
      <c r="I475">
        <v>22.07</v>
      </c>
      <c r="J475" s="7">
        <v>23.24</v>
      </c>
      <c r="K475" s="7">
        <v>8.0299999999999994</v>
      </c>
      <c r="L475" s="7">
        <v>8.2899999999999991</v>
      </c>
      <c r="M475" s="7">
        <v>5.54</v>
      </c>
      <c r="N475" s="7">
        <v>5.36</v>
      </c>
      <c r="O475" s="7">
        <v>58.81</v>
      </c>
      <c r="P475" s="7">
        <v>52.16</v>
      </c>
      <c r="Q475">
        <v>17.55</v>
      </c>
      <c r="R475" s="7">
        <v>36.119999999999997</v>
      </c>
      <c r="S475" s="7">
        <v>24.88</v>
      </c>
      <c r="T475" s="7">
        <v>47.83</v>
      </c>
      <c r="U475" s="7">
        <v>26.48</v>
      </c>
    </row>
    <row r="476" spans="1:21" ht="14.25" customHeight="1">
      <c r="A476" s="7">
        <v>475</v>
      </c>
      <c r="B476" s="7">
        <v>11</v>
      </c>
      <c r="C476" s="7">
        <v>1</v>
      </c>
      <c r="D476" s="7">
        <v>1</v>
      </c>
      <c r="E476" s="7">
        <v>1</v>
      </c>
      <c r="F476" s="129">
        <v>16</v>
      </c>
      <c r="G476" s="129">
        <v>4</v>
      </c>
      <c r="H476" s="7">
        <v>14.92</v>
      </c>
      <c r="I476">
        <v>19.940000000000001</v>
      </c>
      <c r="J476" s="7">
        <v>21.31</v>
      </c>
      <c r="K476" s="7">
        <v>9.01</v>
      </c>
      <c r="L476" s="7">
        <v>10.25</v>
      </c>
      <c r="M476" s="7">
        <v>5.97</v>
      </c>
      <c r="N476" s="7">
        <v>5.55</v>
      </c>
      <c r="O476" s="7">
        <v>65.62</v>
      </c>
      <c r="P476" s="7">
        <v>66.12</v>
      </c>
      <c r="Q476">
        <v>12.88</v>
      </c>
      <c r="R476" s="7">
        <v>40.4</v>
      </c>
      <c r="S476" s="7">
        <v>31.77</v>
      </c>
      <c r="T476" s="7">
        <v>58.49</v>
      </c>
      <c r="U476" s="7">
        <v>32.520000000000003</v>
      </c>
    </row>
    <row r="477" spans="1:21" ht="14.25" customHeight="1">
      <c r="A477" s="7">
        <v>476</v>
      </c>
      <c r="B477" s="7">
        <v>11</v>
      </c>
      <c r="C477" s="7">
        <v>1</v>
      </c>
      <c r="D477" s="7">
        <v>1</v>
      </c>
      <c r="E477" s="7">
        <v>1</v>
      </c>
      <c r="F477" s="129">
        <v>17</v>
      </c>
      <c r="G477" s="129">
        <v>5</v>
      </c>
      <c r="H477" s="7">
        <v>16.63</v>
      </c>
      <c r="I477">
        <v>21.59</v>
      </c>
      <c r="J477" s="7">
        <v>22.88</v>
      </c>
      <c r="K477" s="7">
        <v>9.1199999999999992</v>
      </c>
      <c r="L477" s="7">
        <v>8.8000000000000007</v>
      </c>
      <c r="M477" s="7">
        <v>4.41</v>
      </c>
      <c r="N477" s="7">
        <v>7.98</v>
      </c>
      <c r="O477" s="7">
        <v>67.81</v>
      </c>
      <c r="P477" s="7">
        <v>63.26</v>
      </c>
      <c r="Q477">
        <v>14.88</v>
      </c>
      <c r="R477" s="7">
        <v>42.42</v>
      </c>
      <c r="S477" s="7">
        <v>27.01</v>
      </c>
      <c r="T477" s="7">
        <v>69.760000000000005</v>
      </c>
      <c r="U477" s="7">
        <v>33.85</v>
      </c>
    </row>
    <row r="478" spans="1:21" ht="14.25" customHeight="1">
      <c r="A478" s="7">
        <v>477</v>
      </c>
      <c r="B478" s="7">
        <v>11</v>
      </c>
      <c r="C478" s="7">
        <v>1</v>
      </c>
      <c r="D478" s="7">
        <v>1</v>
      </c>
      <c r="E478" s="7">
        <v>1</v>
      </c>
      <c r="F478" s="129">
        <v>18</v>
      </c>
      <c r="G478" s="129">
        <v>6</v>
      </c>
      <c r="H478" s="7">
        <v>13.13</v>
      </c>
      <c r="I478">
        <v>21.72</v>
      </c>
      <c r="J478" s="7">
        <v>22.76</v>
      </c>
      <c r="K478" s="7">
        <v>8.33</v>
      </c>
      <c r="L478" s="7">
        <v>8.92</v>
      </c>
      <c r="M478" s="7">
        <v>5.99</v>
      </c>
      <c r="N478" s="7">
        <v>9.25</v>
      </c>
      <c r="O478" s="7">
        <v>59.63</v>
      </c>
      <c r="P478" s="7">
        <v>55.1</v>
      </c>
      <c r="Q478">
        <v>11.56</v>
      </c>
      <c r="R478" s="7">
        <v>42.32</v>
      </c>
      <c r="S478" s="7">
        <v>26.3</v>
      </c>
      <c r="T478" s="7">
        <v>68.88</v>
      </c>
      <c r="U478" s="7">
        <v>29.97</v>
      </c>
    </row>
    <row r="479" spans="1:21" ht="14.25" customHeight="1">
      <c r="A479" s="7">
        <v>478</v>
      </c>
      <c r="B479" s="7">
        <v>11</v>
      </c>
      <c r="C479" s="7">
        <v>1</v>
      </c>
      <c r="D479" s="7">
        <v>3</v>
      </c>
      <c r="E479" s="7">
        <v>1</v>
      </c>
      <c r="F479" s="129">
        <v>19</v>
      </c>
      <c r="G479" s="129">
        <v>1</v>
      </c>
      <c r="H479" s="7">
        <v>16.55</v>
      </c>
      <c r="I479">
        <v>37.520000000000003</v>
      </c>
      <c r="J479" s="7">
        <v>20.329999999999998</v>
      </c>
      <c r="K479" s="7">
        <v>24.78</v>
      </c>
      <c r="L479" s="7">
        <v>27.5</v>
      </c>
      <c r="M479" s="7">
        <v>15.91</v>
      </c>
      <c r="N479" s="7">
        <v>21.9</v>
      </c>
      <c r="O479" s="7">
        <v>132.91</v>
      </c>
      <c r="P479" s="7">
        <v>88.32</v>
      </c>
      <c r="Q479">
        <v>176.15</v>
      </c>
      <c r="R479" s="7">
        <v>83.28</v>
      </c>
      <c r="S479" s="7">
        <v>94.47</v>
      </c>
      <c r="T479" s="7">
        <v>103.37</v>
      </c>
      <c r="U479" s="7">
        <v>177.53</v>
      </c>
    </row>
    <row r="480" spans="1:21" ht="14.25" customHeight="1">
      <c r="A480" s="7">
        <v>479</v>
      </c>
      <c r="B480" s="7">
        <v>11</v>
      </c>
      <c r="C480" s="7">
        <v>1</v>
      </c>
      <c r="D480" s="7">
        <v>3</v>
      </c>
      <c r="E480" s="7">
        <v>1</v>
      </c>
      <c r="F480" s="129">
        <v>20</v>
      </c>
      <c r="G480" s="129">
        <v>2</v>
      </c>
      <c r="H480" s="7">
        <v>13.22</v>
      </c>
      <c r="I480">
        <v>41.98</v>
      </c>
      <c r="J480" s="7">
        <v>21.52</v>
      </c>
      <c r="K480" s="7">
        <v>19.510000000000002</v>
      </c>
      <c r="L480" s="7">
        <v>26.16</v>
      </c>
      <c r="M480" s="7">
        <v>10.83</v>
      </c>
      <c r="N480" s="7">
        <v>10.3</v>
      </c>
      <c r="O480" s="7">
        <v>115.87</v>
      </c>
      <c r="P480" s="7">
        <v>63.84</v>
      </c>
      <c r="Q480">
        <v>150.9</v>
      </c>
      <c r="R480" s="7">
        <v>99.36</v>
      </c>
      <c r="S480" s="7">
        <v>86.99</v>
      </c>
      <c r="T480" s="7">
        <v>147.72</v>
      </c>
      <c r="U480" s="7">
        <v>112.3</v>
      </c>
    </row>
    <row r="481" spans="1:21" ht="14.25" customHeight="1">
      <c r="A481" s="7">
        <v>480</v>
      </c>
      <c r="B481" s="7">
        <v>11</v>
      </c>
      <c r="C481" s="7">
        <v>1</v>
      </c>
      <c r="D481" s="7">
        <v>3</v>
      </c>
      <c r="E481" s="7">
        <v>1</v>
      </c>
      <c r="F481" s="129">
        <v>21</v>
      </c>
      <c r="G481" s="129">
        <v>3</v>
      </c>
      <c r="H481" s="7">
        <v>15.45</v>
      </c>
      <c r="I481">
        <v>36.85</v>
      </c>
      <c r="J481" s="7">
        <v>22.55</v>
      </c>
      <c r="K481" s="7">
        <v>19.079999999999998</v>
      </c>
      <c r="L481" s="7">
        <v>19.739999999999998</v>
      </c>
      <c r="M481" s="7">
        <v>10.47</v>
      </c>
      <c r="N481" s="7">
        <v>6.48</v>
      </c>
      <c r="O481" s="7">
        <v>129.56</v>
      </c>
      <c r="P481" s="7">
        <v>72.569999999999993</v>
      </c>
      <c r="Q481">
        <v>149.38999999999999</v>
      </c>
      <c r="R481" s="7">
        <v>89</v>
      </c>
      <c r="S481" s="7">
        <v>52.61</v>
      </c>
      <c r="T481" s="7">
        <v>115.69</v>
      </c>
      <c r="U481" s="7">
        <v>47.42</v>
      </c>
    </row>
    <row r="482" spans="1:21" ht="14.25" customHeight="1">
      <c r="A482" s="7">
        <v>481</v>
      </c>
      <c r="B482" s="7">
        <v>11</v>
      </c>
      <c r="C482" s="7">
        <v>1</v>
      </c>
      <c r="D482" s="7">
        <v>3</v>
      </c>
      <c r="E482" s="7">
        <v>1</v>
      </c>
      <c r="F482" s="129">
        <v>22</v>
      </c>
      <c r="G482" s="129">
        <v>4</v>
      </c>
      <c r="H482" s="7">
        <v>12.83</v>
      </c>
      <c r="I482">
        <v>44.05</v>
      </c>
      <c r="J482" s="7">
        <v>13.05</v>
      </c>
      <c r="K482" s="7">
        <v>32.33</v>
      </c>
      <c r="L482" s="7">
        <v>21.84</v>
      </c>
      <c r="M482" s="7">
        <v>11.34</v>
      </c>
      <c r="N482" s="7">
        <v>12.75</v>
      </c>
      <c r="O482" s="7">
        <v>116.77</v>
      </c>
      <c r="P482" s="7">
        <v>72.28</v>
      </c>
      <c r="Q482">
        <v>162.35</v>
      </c>
      <c r="R482" s="7">
        <v>105.11</v>
      </c>
      <c r="S482" s="7">
        <v>106.67</v>
      </c>
      <c r="T482" s="7">
        <v>137.34</v>
      </c>
      <c r="U482" s="7">
        <v>138.87</v>
      </c>
    </row>
    <row r="483" spans="1:21" ht="14.25" customHeight="1">
      <c r="A483" s="7">
        <v>482</v>
      </c>
      <c r="B483" s="7">
        <v>11</v>
      </c>
      <c r="C483" s="7">
        <v>1</v>
      </c>
      <c r="D483" s="7">
        <v>3</v>
      </c>
      <c r="E483" s="7">
        <v>1</v>
      </c>
      <c r="F483" s="129">
        <v>23</v>
      </c>
      <c r="G483" s="129">
        <v>5</v>
      </c>
      <c r="H483" s="7">
        <v>14.7</v>
      </c>
      <c r="I483">
        <v>41.67</v>
      </c>
      <c r="J483" s="7">
        <v>16.07</v>
      </c>
      <c r="K483" s="7">
        <v>23.92</v>
      </c>
      <c r="L483" s="7">
        <v>23.36</v>
      </c>
      <c r="M483" s="7">
        <v>10.6</v>
      </c>
      <c r="N483" s="7">
        <v>14.78</v>
      </c>
      <c r="O483" s="7">
        <v>117.28</v>
      </c>
      <c r="P483" s="7">
        <v>77.3</v>
      </c>
      <c r="Q483">
        <v>170.79</v>
      </c>
      <c r="R483" s="7">
        <v>102.32</v>
      </c>
      <c r="S483" s="7">
        <v>103.16</v>
      </c>
      <c r="T483" s="7">
        <v>155.72999999999999</v>
      </c>
      <c r="U483" s="7">
        <v>136.5</v>
      </c>
    </row>
    <row r="484" spans="1:21" ht="14.25" customHeight="1">
      <c r="A484" s="7">
        <v>483</v>
      </c>
      <c r="B484" s="7">
        <v>11</v>
      </c>
      <c r="C484" s="7">
        <v>1</v>
      </c>
      <c r="D484" s="7">
        <v>3</v>
      </c>
      <c r="E484" s="7">
        <v>1</v>
      </c>
      <c r="F484" s="129">
        <v>24</v>
      </c>
      <c r="G484" s="129">
        <v>6</v>
      </c>
      <c r="H484" s="7">
        <v>18.21</v>
      </c>
      <c r="I484">
        <v>35.799999999999997</v>
      </c>
      <c r="J484" s="7">
        <v>15.85</v>
      </c>
      <c r="K484" s="7">
        <v>19.25</v>
      </c>
      <c r="L484" s="7">
        <v>22.05</v>
      </c>
      <c r="M484" s="7">
        <v>10.06</v>
      </c>
      <c r="N484" s="7">
        <v>9.83</v>
      </c>
      <c r="O484" s="7">
        <v>124.89</v>
      </c>
      <c r="P484" s="7">
        <v>79.16</v>
      </c>
      <c r="Q484">
        <v>147.13</v>
      </c>
      <c r="R484" s="7">
        <v>84</v>
      </c>
      <c r="S484" s="7">
        <v>94.84</v>
      </c>
      <c r="T484" s="7">
        <v>138.80000000000001</v>
      </c>
      <c r="U484" s="7">
        <v>87.79</v>
      </c>
    </row>
    <row r="485" spans="1:21" ht="14.25" customHeight="1">
      <c r="A485" s="7">
        <v>484</v>
      </c>
      <c r="B485" s="7">
        <v>11</v>
      </c>
      <c r="C485" s="7">
        <v>1</v>
      </c>
      <c r="D485" s="7">
        <v>4</v>
      </c>
      <c r="E485" s="7">
        <v>0</v>
      </c>
      <c r="F485" s="129">
        <v>26</v>
      </c>
      <c r="G485" s="129">
        <v>1</v>
      </c>
      <c r="H485" s="7">
        <v>30.6</v>
      </c>
      <c r="I485">
        <v>84.32</v>
      </c>
      <c r="J485" s="7">
        <v>87.18</v>
      </c>
      <c r="K485" s="7">
        <v>109.11</v>
      </c>
      <c r="L485" s="7">
        <v>109.01</v>
      </c>
      <c r="M485" s="7">
        <v>35.86</v>
      </c>
      <c r="N485" s="7">
        <v>32.409999999999997</v>
      </c>
      <c r="O485" s="7">
        <v>125.79</v>
      </c>
      <c r="P485" s="7">
        <v>59.41</v>
      </c>
      <c r="Q485">
        <v>72.41</v>
      </c>
      <c r="R485" s="7">
        <v>55.15</v>
      </c>
      <c r="S485" s="7">
        <v>46.51</v>
      </c>
      <c r="T485" s="7">
        <v>44.46</v>
      </c>
      <c r="U485" s="7">
        <v>51.63</v>
      </c>
    </row>
    <row r="486" spans="1:21" ht="14.25" customHeight="1">
      <c r="A486" s="7">
        <v>485</v>
      </c>
      <c r="B486" s="7">
        <v>11</v>
      </c>
      <c r="C486" s="7">
        <v>1</v>
      </c>
      <c r="D486" s="7">
        <v>4</v>
      </c>
      <c r="E486" s="7">
        <v>0</v>
      </c>
      <c r="F486" s="129">
        <v>27</v>
      </c>
      <c r="G486" s="129">
        <v>2</v>
      </c>
      <c r="H486" s="7">
        <v>30.56</v>
      </c>
      <c r="I486">
        <v>82.82</v>
      </c>
      <c r="J486" s="7">
        <v>84.95</v>
      </c>
      <c r="K486" s="7">
        <v>117.16</v>
      </c>
      <c r="L486" s="7">
        <v>118.05</v>
      </c>
      <c r="M486" s="7">
        <v>40.119999999999997</v>
      </c>
      <c r="N486" s="7">
        <v>38.24</v>
      </c>
      <c r="O486" s="7">
        <v>122.67</v>
      </c>
      <c r="P486" s="7">
        <v>52.8</v>
      </c>
      <c r="Q486">
        <v>74.48</v>
      </c>
      <c r="R486" s="7">
        <v>61.36</v>
      </c>
      <c r="S486" s="7">
        <v>55.81</v>
      </c>
      <c r="T486" s="7">
        <v>43.9</v>
      </c>
      <c r="U486" s="7">
        <v>58.95</v>
      </c>
    </row>
    <row r="487" spans="1:21" ht="14.25" customHeight="1">
      <c r="A487" s="7">
        <v>486</v>
      </c>
      <c r="B487" s="7">
        <v>11</v>
      </c>
      <c r="C487" s="7">
        <v>1</v>
      </c>
      <c r="D487" s="7">
        <v>4</v>
      </c>
      <c r="E487" s="7">
        <v>0</v>
      </c>
      <c r="F487" s="129">
        <v>28</v>
      </c>
      <c r="G487" s="129">
        <v>3</v>
      </c>
      <c r="H487" s="7">
        <v>28.38</v>
      </c>
      <c r="I487">
        <v>84.49</v>
      </c>
      <c r="J487" s="7">
        <v>85.74</v>
      </c>
      <c r="K487" s="7">
        <v>114.49</v>
      </c>
      <c r="L487" s="7">
        <v>116.07</v>
      </c>
      <c r="M487" s="7">
        <v>38.659999999999997</v>
      </c>
      <c r="N487" s="7">
        <v>38.32</v>
      </c>
      <c r="O487" s="7">
        <v>118.11</v>
      </c>
      <c r="P487" s="7">
        <v>53.6</v>
      </c>
      <c r="Q487">
        <v>71.56</v>
      </c>
      <c r="R487" s="7">
        <v>64.95</v>
      </c>
      <c r="S487" s="7">
        <v>56.39</v>
      </c>
      <c r="T487" s="7">
        <v>40.22</v>
      </c>
      <c r="U487" s="7">
        <v>55.52</v>
      </c>
    </row>
    <row r="488" spans="1:21" ht="14.25" customHeight="1">
      <c r="A488" s="7">
        <v>487</v>
      </c>
      <c r="B488" s="7">
        <v>11</v>
      </c>
      <c r="C488" s="7">
        <v>1</v>
      </c>
      <c r="D488" s="7">
        <v>4</v>
      </c>
      <c r="E488" s="7">
        <v>0</v>
      </c>
      <c r="F488" s="129">
        <v>29</v>
      </c>
      <c r="G488" s="129">
        <v>4</v>
      </c>
      <c r="H488" s="7">
        <v>31.86</v>
      </c>
      <c r="I488">
        <v>86.15</v>
      </c>
      <c r="J488" s="7">
        <v>87.17</v>
      </c>
      <c r="K488" s="7">
        <v>118.52</v>
      </c>
      <c r="L488" s="7">
        <v>119.52</v>
      </c>
      <c r="M488" s="7">
        <v>39.33</v>
      </c>
      <c r="N488" s="7">
        <v>37.97</v>
      </c>
      <c r="O488" s="7">
        <v>116.76</v>
      </c>
      <c r="P488" s="7">
        <v>53.96</v>
      </c>
      <c r="Q488">
        <v>69.28</v>
      </c>
      <c r="R488" s="7">
        <v>64.02</v>
      </c>
      <c r="S488" s="7">
        <v>55.64</v>
      </c>
      <c r="T488" s="7">
        <v>40.94</v>
      </c>
      <c r="U488" s="7">
        <v>55.42</v>
      </c>
    </row>
    <row r="489" spans="1:21" ht="14.25" customHeight="1">
      <c r="A489" s="7">
        <v>488</v>
      </c>
      <c r="B489" s="7">
        <v>11</v>
      </c>
      <c r="C489" s="7">
        <v>1</v>
      </c>
      <c r="D489" s="7">
        <v>4</v>
      </c>
      <c r="E489" s="7">
        <v>0</v>
      </c>
      <c r="F489" s="129">
        <v>30</v>
      </c>
      <c r="G489" s="129">
        <v>5</v>
      </c>
      <c r="H489" s="7">
        <v>30.56</v>
      </c>
      <c r="I489">
        <v>90.37</v>
      </c>
      <c r="J489" s="7">
        <v>91.58</v>
      </c>
      <c r="K489" s="7">
        <v>118.92</v>
      </c>
      <c r="L489" s="7">
        <v>119.59</v>
      </c>
      <c r="M489" s="7">
        <v>38.47</v>
      </c>
      <c r="N489" s="7">
        <v>37.36</v>
      </c>
      <c r="O489" s="7">
        <v>118.5</v>
      </c>
      <c r="P489" s="7">
        <v>56.97</v>
      </c>
      <c r="Q489">
        <v>68.680000000000007</v>
      </c>
      <c r="R489" s="7">
        <v>61.36</v>
      </c>
      <c r="S489" s="7">
        <v>54.9</v>
      </c>
      <c r="T489" s="7">
        <v>40.369999999999997</v>
      </c>
      <c r="U489" s="7">
        <v>53.1</v>
      </c>
    </row>
    <row r="490" spans="1:21" ht="14.25" customHeight="1">
      <c r="A490" s="7">
        <v>489</v>
      </c>
      <c r="B490" s="7">
        <v>11</v>
      </c>
      <c r="C490" s="7">
        <v>1</v>
      </c>
      <c r="D490" s="7">
        <v>2</v>
      </c>
      <c r="E490" s="7">
        <v>0</v>
      </c>
      <c r="F490" s="129">
        <v>31</v>
      </c>
      <c r="G490" s="129">
        <v>1</v>
      </c>
      <c r="H490" s="7">
        <v>14.8</v>
      </c>
      <c r="I490">
        <v>42.39</v>
      </c>
      <c r="J490" s="7">
        <v>31.18</v>
      </c>
      <c r="K490" s="7">
        <v>24.64</v>
      </c>
      <c r="L490" s="7">
        <v>18.760000000000002</v>
      </c>
      <c r="M490" s="7">
        <v>7.57</v>
      </c>
      <c r="N490" s="7">
        <v>5.6</v>
      </c>
      <c r="O490" s="7">
        <v>155</v>
      </c>
      <c r="P490" s="7">
        <v>37.86</v>
      </c>
      <c r="Q490">
        <v>186.51</v>
      </c>
      <c r="R490" s="7">
        <v>38.58</v>
      </c>
      <c r="S490" s="7">
        <v>49.15</v>
      </c>
      <c r="T490" s="7">
        <v>43.48</v>
      </c>
      <c r="U490" s="7">
        <v>24.43</v>
      </c>
    </row>
    <row r="491" spans="1:21" ht="14.25" customHeight="1">
      <c r="A491" s="7">
        <v>490</v>
      </c>
      <c r="B491" s="7">
        <v>11</v>
      </c>
      <c r="C491" s="7">
        <v>1</v>
      </c>
      <c r="D491" s="7">
        <v>2</v>
      </c>
      <c r="E491" s="7">
        <v>0</v>
      </c>
      <c r="F491" s="129">
        <v>32</v>
      </c>
      <c r="G491" s="129">
        <v>2</v>
      </c>
      <c r="H491" s="7">
        <v>13.96</v>
      </c>
      <c r="I491">
        <v>40.25</v>
      </c>
      <c r="J491" s="7">
        <v>26.23</v>
      </c>
      <c r="K491" s="7">
        <v>24.1</v>
      </c>
      <c r="L491" s="7">
        <v>15.07</v>
      </c>
      <c r="M491" s="7">
        <v>6.37</v>
      </c>
      <c r="N491" s="7">
        <v>9.69</v>
      </c>
      <c r="O491" s="7">
        <v>140.47999999999999</v>
      </c>
      <c r="P491" s="7">
        <v>36.520000000000003</v>
      </c>
      <c r="Q491">
        <v>161.85</v>
      </c>
      <c r="R491" s="7">
        <v>62.74</v>
      </c>
      <c r="S491" s="7">
        <v>48.81</v>
      </c>
      <c r="T491" s="7">
        <v>77.61</v>
      </c>
      <c r="U491" s="7">
        <v>29.67</v>
      </c>
    </row>
    <row r="492" spans="1:21" ht="14.25" customHeight="1">
      <c r="A492" s="7">
        <v>491</v>
      </c>
      <c r="B492" s="7">
        <v>11</v>
      </c>
      <c r="C492" s="7">
        <v>1</v>
      </c>
      <c r="D492" s="7">
        <v>2</v>
      </c>
      <c r="E492" s="7">
        <v>0</v>
      </c>
      <c r="F492" s="129">
        <v>33</v>
      </c>
      <c r="G492" s="129">
        <v>3</v>
      </c>
      <c r="H492" s="7">
        <v>14.19</v>
      </c>
      <c r="I492">
        <v>39.9</v>
      </c>
      <c r="J492" s="7">
        <v>24.15</v>
      </c>
      <c r="K492" s="7">
        <v>26.38</v>
      </c>
      <c r="L492" s="7">
        <v>15.13</v>
      </c>
      <c r="M492" s="7">
        <v>5.34</v>
      </c>
      <c r="N492" s="7">
        <v>6.23</v>
      </c>
      <c r="O492" s="7">
        <v>147.38999999999999</v>
      </c>
      <c r="P492" s="7">
        <v>41.73</v>
      </c>
      <c r="Q492">
        <v>166.52</v>
      </c>
      <c r="R492" s="7">
        <v>47.22</v>
      </c>
      <c r="S492" s="7">
        <v>31.17</v>
      </c>
      <c r="T492" s="7">
        <v>54.24</v>
      </c>
      <c r="U492" s="7">
        <v>30.65</v>
      </c>
    </row>
    <row r="493" spans="1:21" ht="14.25" customHeight="1">
      <c r="A493" s="7">
        <v>492</v>
      </c>
      <c r="B493" s="7">
        <v>11</v>
      </c>
      <c r="C493" s="7">
        <v>1</v>
      </c>
      <c r="D493" s="7">
        <v>2</v>
      </c>
      <c r="E493" s="7">
        <v>0</v>
      </c>
      <c r="F493" s="129">
        <v>34</v>
      </c>
      <c r="G493" s="129">
        <v>4</v>
      </c>
      <c r="H493" s="7">
        <v>13.15</v>
      </c>
      <c r="I493">
        <v>37.6</v>
      </c>
      <c r="J493" s="7">
        <v>21.92</v>
      </c>
      <c r="K493" s="7">
        <v>26.34</v>
      </c>
      <c r="L493" s="7">
        <v>15.77</v>
      </c>
      <c r="M493" s="7">
        <v>4.93</v>
      </c>
      <c r="N493" s="7">
        <v>8.3699999999999992</v>
      </c>
      <c r="O493" s="7">
        <v>125.38</v>
      </c>
      <c r="P493" s="7">
        <v>44.75</v>
      </c>
      <c r="Q493">
        <v>157.94</v>
      </c>
      <c r="R493" s="7">
        <v>50.91</v>
      </c>
      <c r="S493" s="7">
        <v>31.77</v>
      </c>
      <c r="T493" s="7">
        <v>61.73</v>
      </c>
      <c r="U493" s="7">
        <v>40.83</v>
      </c>
    </row>
    <row r="494" spans="1:21" ht="14.25" customHeight="1">
      <c r="A494" s="7">
        <v>493</v>
      </c>
      <c r="B494" s="7">
        <v>11</v>
      </c>
      <c r="C494" s="7">
        <v>1</v>
      </c>
      <c r="D494" s="7">
        <v>2</v>
      </c>
      <c r="E494" s="7">
        <v>0</v>
      </c>
      <c r="F494" s="129">
        <v>35</v>
      </c>
      <c r="G494" s="129">
        <v>5</v>
      </c>
      <c r="H494" s="7">
        <v>13.31</v>
      </c>
      <c r="I494">
        <v>37.72</v>
      </c>
      <c r="J494" s="7">
        <v>20.89</v>
      </c>
      <c r="K494" s="7">
        <v>24.04</v>
      </c>
      <c r="L494" s="7">
        <v>15.28</v>
      </c>
      <c r="M494" s="7">
        <v>6.46</v>
      </c>
      <c r="N494" s="7">
        <v>6.86</v>
      </c>
      <c r="O494" s="7">
        <v>126.9</v>
      </c>
      <c r="P494" s="7">
        <v>35.99</v>
      </c>
      <c r="Q494">
        <v>160.43</v>
      </c>
      <c r="R494" s="7">
        <v>52.86</v>
      </c>
      <c r="S494" s="7">
        <v>31.74</v>
      </c>
      <c r="T494" s="7">
        <v>70.52</v>
      </c>
      <c r="U494" s="7">
        <v>34.58</v>
      </c>
    </row>
    <row r="495" spans="1:21" ht="14.25" customHeight="1">
      <c r="A495" s="7">
        <v>494</v>
      </c>
      <c r="B495" s="7">
        <v>11</v>
      </c>
      <c r="C495" s="7">
        <v>1</v>
      </c>
      <c r="D495" s="7">
        <v>2</v>
      </c>
      <c r="E495" s="7">
        <v>0</v>
      </c>
      <c r="F495" s="129">
        <v>36</v>
      </c>
      <c r="G495" s="129">
        <v>6</v>
      </c>
      <c r="H495" s="7">
        <v>13.56</v>
      </c>
      <c r="I495">
        <v>38.869999999999997</v>
      </c>
      <c r="J495" s="7">
        <v>24.84</v>
      </c>
      <c r="K495" s="7">
        <v>29.73</v>
      </c>
      <c r="L495" s="7">
        <v>14.82</v>
      </c>
      <c r="M495" s="7">
        <v>7.53</v>
      </c>
      <c r="N495" s="7">
        <v>8.56</v>
      </c>
      <c r="O495" s="7">
        <v>143.32</v>
      </c>
      <c r="P495" s="7">
        <v>35.1</v>
      </c>
      <c r="Q495">
        <v>177.45</v>
      </c>
      <c r="R495" s="7">
        <v>44.19</v>
      </c>
      <c r="S495" s="7">
        <v>36.24</v>
      </c>
      <c r="T495" s="7">
        <v>50.6</v>
      </c>
      <c r="U495" s="7">
        <v>34.39</v>
      </c>
    </row>
    <row r="496" spans="1:21" ht="14.25" customHeight="1">
      <c r="A496" s="7">
        <v>495</v>
      </c>
      <c r="B496" s="7">
        <v>11</v>
      </c>
      <c r="C496" s="7">
        <v>1</v>
      </c>
      <c r="D496" s="7">
        <v>1</v>
      </c>
      <c r="E496" s="7">
        <v>0</v>
      </c>
      <c r="F496" s="129">
        <v>37</v>
      </c>
      <c r="G496" s="129">
        <v>1</v>
      </c>
      <c r="H496" s="7">
        <v>12.69</v>
      </c>
      <c r="I496">
        <v>24.32</v>
      </c>
      <c r="J496" s="7">
        <v>28.26</v>
      </c>
      <c r="K496" s="7">
        <v>17</v>
      </c>
      <c r="L496" s="7">
        <v>20.329999999999998</v>
      </c>
      <c r="M496" s="7">
        <v>4.4000000000000004</v>
      </c>
      <c r="N496" s="7">
        <v>7.57</v>
      </c>
      <c r="O496" s="7">
        <v>82.57</v>
      </c>
      <c r="P496" s="7">
        <v>55.52</v>
      </c>
      <c r="Q496">
        <v>41.14</v>
      </c>
      <c r="R496" s="7">
        <v>45.77</v>
      </c>
      <c r="S496" s="7">
        <v>38.04</v>
      </c>
      <c r="T496" s="7">
        <v>53.76</v>
      </c>
      <c r="U496" s="7">
        <v>65.92</v>
      </c>
    </row>
    <row r="497" spans="1:21" ht="14.25" customHeight="1">
      <c r="A497" s="7">
        <v>496</v>
      </c>
      <c r="B497" s="7">
        <v>11</v>
      </c>
      <c r="C497" s="7">
        <v>1</v>
      </c>
      <c r="D497" s="7">
        <v>1</v>
      </c>
      <c r="E497" s="7">
        <v>0</v>
      </c>
      <c r="F497" s="129">
        <v>38</v>
      </c>
      <c r="G497" s="129">
        <v>2</v>
      </c>
      <c r="H497" s="7">
        <v>12.72</v>
      </c>
      <c r="I497">
        <v>19.71</v>
      </c>
      <c r="J497" s="7">
        <v>24.69</v>
      </c>
      <c r="K497" s="7">
        <v>15.06</v>
      </c>
      <c r="L497" s="7">
        <v>25.88</v>
      </c>
      <c r="M497" s="7">
        <v>4.9800000000000004</v>
      </c>
      <c r="N497" s="7">
        <v>7.25</v>
      </c>
      <c r="O497" s="7">
        <v>80.8</v>
      </c>
      <c r="P497" s="7">
        <v>50.07</v>
      </c>
      <c r="Q497">
        <v>40.799999999999997</v>
      </c>
      <c r="R497" s="7">
        <v>38.909999999999997</v>
      </c>
      <c r="S497" s="7">
        <v>31.05</v>
      </c>
      <c r="T497" s="7">
        <v>41.79</v>
      </c>
      <c r="U497" s="7">
        <v>46.13</v>
      </c>
    </row>
    <row r="498" spans="1:21" ht="14.25" customHeight="1">
      <c r="A498" s="7">
        <v>497</v>
      </c>
      <c r="B498" s="7">
        <v>11</v>
      </c>
      <c r="C498" s="7">
        <v>1</v>
      </c>
      <c r="D498" s="7">
        <v>1</v>
      </c>
      <c r="E498" s="7">
        <v>0</v>
      </c>
      <c r="F498" s="129">
        <v>39</v>
      </c>
      <c r="G498" s="129">
        <v>3</v>
      </c>
      <c r="H498" s="7">
        <v>14.14</v>
      </c>
      <c r="I498">
        <v>26.28</v>
      </c>
      <c r="J498" s="7">
        <v>24.86</v>
      </c>
      <c r="K498" s="7">
        <v>25.1</v>
      </c>
      <c r="L498" s="7">
        <v>22.63</v>
      </c>
      <c r="M498" s="7">
        <v>6.34</v>
      </c>
      <c r="N498" s="7">
        <v>8.2200000000000006</v>
      </c>
      <c r="O498" s="7">
        <v>83.21</v>
      </c>
      <c r="P498" s="7">
        <v>47.81</v>
      </c>
      <c r="Q498">
        <v>48.75</v>
      </c>
      <c r="R498" s="7">
        <v>80.680000000000007</v>
      </c>
      <c r="S498" s="7">
        <v>28.52</v>
      </c>
      <c r="T498" s="7">
        <v>87.48</v>
      </c>
      <c r="U498" s="7">
        <v>23.17</v>
      </c>
    </row>
    <row r="499" spans="1:21" ht="14.25" customHeight="1">
      <c r="A499" s="7">
        <v>498</v>
      </c>
      <c r="B499" s="7">
        <v>11</v>
      </c>
      <c r="C499" s="7">
        <v>1</v>
      </c>
      <c r="D499" s="7">
        <v>1</v>
      </c>
      <c r="E499" s="7">
        <v>0</v>
      </c>
      <c r="F499" s="129">
        <v>40</v>
      </c>
      <c r="G499" s="129">
        <v>4</v>
      </c>
      <c r="H499" s="7">
        <v>11.61</v>
      </c>
      <c r="I499">
        <v>21.67</v>
      </c>
      <c r="J499" s="7">
        <v>26.33</v>
      </c>
      <c r="K499" s="7">
        <v>17.350000000000001</v>
      </c>
      <c r="L499" s="7">
        <v>23.07</v>
      </c>
      <c r="M499" s="7">
        <v>6.76</v>
      </c>
      <c r="N499" s="7">
        <v>14.95</v>
      </c>
      <c r="O499" s="7">
        <v>82.27</v>
      </c>
      <c r="P499" s="7">
        <v>56.68</v>
      </c>
      <c r="Q499">
        <v>29.99</v>
      </c>
      <c r="R499" s="7">
        <v>41.26</v>
      </c>
      <c r="S499" s="7">
        <v>30</v>
      </c>
      <c r="T499" s="7">
        <v>59.18</v>
      </c>
      <c r="U499" s="7">
        <v>36.19</v>
      </c>
    </row>
    <row r="500" spans="1:21" ht="14.25" customHeight="1">
      <c r="A500" s="7">
        <v>499</v>
      </c>
      <c r="B500" s="7">
        <v>11</v>
      </c>
      <c r="C500" s="7">
        <v>1</v>
      </c>
      <c r="D500" s="7">
        <v>1</v>
      </c>
      <c r="E500" s="7">
        <v>0</v>
      </c>
      <c r="F500" s="129">
        <v>41</v>
      </c>
      <c r="G500" s="129">
        <v>5</v>
      </c>
      <c r="H500" s="7">
        <v>13.57</v>
      </c>
      <c r="I500">
        <v>25.74</v>
      </c>
      <c r="J500" s="7">
        <v>28.81</v>
      </c>
      <c r="K500" s="7">
        <v>21.96</v>
      </c>
      <c r="L500" s="7">
        <v>25.05</v>
      </c>
      <c r="M500" s="7">
        <v>4.97</v>
      </c>
      <c r="N500" s="7">
        <v>7.66</v>
      </c>
      <c r="O500" s="7">
        <v>90.19</v>
      </c>
      <c r="P500" s="7">
        <v>61.56</v>
      </c>
      <c r="Q500">
        <v>35.43</v>
      </c>
      <c r="R500" s="7">
        <v>35.090000000000003</v>
      </c>
      <c r="S500" s="7">
        <v>26.67</v>
      </c>
      <c r="T500" s="7">
        <v>53.98</v>
      </c>
      <c r="U500" s="7">
        <v>29.12</v>
      </c>
    </row>
    <row r="501" spans="1:21" ht="14.25" customHeight="1">
      <c r="A501" s="7">
        <v>500</v>
      </c>
      <c r="B501" s="7">
        <v>11</v>
      </c>
      <c r="C501" s="7">
        <v>1</v>
      </c>
      <c r="D501" s="7">
        <v>1</v>
      </c>
      <c r="E501" s="7">
        <v>0</v>
      </c>
      <c r="F501" s="129">
        <v>42</v>
      </c>
      <c r="G501" s="129">
        <v>6</v>
      </c>
      <c r="H501" s="7">
        <v>13.15</v>
      </c>
      <c r="I501">
        <v>22.87</v>
      </c>
      <c r="J501" s="7">
        <v>26.2</v>
      </c>
      <c r="K501" s="7">
        <v>15.01</v>
      </c>
      <c r="L501" s="7">
        <v>23.27</v>
      </c>
      <c r="M501" s="7">
        <v>3.65</v>
      </c>
      <c r="N501" s="7">
        <v>8.18</v>
      </c>
      <c r="O501" s="7">
        <v>84.81</v>
      </c>
      <c r="P501" s="7">
        <v>53.64</v>
      </c>
      <c r="Q501">
        <v>37.33</v>
      </c>
      <c r="R501" s="7">
        <v>44.91</v>
      </c>
      <c r="S501" s="7">
        <v>33.76</v>
      </c>
      <c r="T501" s="7">
        <v>68.66</v>
      </c>
      <c r="U501" s="7">
        <v>38.25</v>
      </c>
    </row>
    <row r="502" spans="1:21" ht="14.25" customHeight="1">
      <c r="A502" s="7">
        <v>501</v>
      </c>
      <c r="B502" s="7">
        <v>11</v>
      </c>
      <c r="C502" s="7">
        <v>1</v>
      </c>
      <c r="D502" s="7">
        <v>3</v>
      </c>
      <c r="E502" s="7">
        <v>0</v>
      </c>
      <c r="F502" s="129">
        <v>43</v>
      </c>
      <c r="G502" s="129">
        <v>1</v>
      </c>
      <c r="H502" s="7">
        <v>13.92</v>
      </c>
      <c r="I502">
        <v>45.73</v>
      </c>
      <c r="J502" s="7">
        <v>22.77</v>
      </c>
      <c r="K502" s="7">
        <v>32.92</v>
      </c>
      <c r="L502" s="7">
        <v>46.13</v>
      </c>
      <c r="M502" s="7">
        <v>13.62</v>
      </c>
      <c r="N502" s="7">
        <v>13.97</v>
      </c>
      <c r="O502" s="7">
        <v>163.26</v>
      </c>
      <c r="P502" s="7">
        <v>37.14</v>
      </c>
      <c r="Q502">
        <v>195.32</v>
      </c>
      <c r="R502" s="7">
        <v>100.85</v>
      </c>
      <c r="S502" s="7">
        <v>94.83</v>
      </c>
      <c r="T502" s="7">
        <v>118.09</v>
      </c>
      <c r="U502" s="7">
        <v>81.72</v>
      </c>
    </row>
    <row r="503" spans="1:21" ht="14.25" customHeight="1">
      <c r="A503" s="7">
        <v>502</v>
      </c>
      <c r="B503" s="7">
        <v>11</v>
      </c>
      <c r="C503" s="7">
        <v>1</v>
      </c>
      <c r="D503" s="7">
        <v>3</v>
      </c>
      <c r="E503" s="7">
        <v>0</v>
      </c>
      <c r="F503" s="129">
        <v>44</v>
      </c>
      <c r="G503" s="129">
        <v>2</v>
      </c>
      <c r="H503" s="7">
        <v>13.76</v>
      </c>
      <c r="I503">
        <v>46.83</v>
      </c>
      <c r="J503" s="7">
        <v>29.88</v>
      </c>
      <c r="K503" s="7">
        <v>34.25</v>
      </c>
      <c r="L503" s="7">
        <v>38.61</v>
      </c>
      <c r="M503" s="7">
        <v>8.74</v>
      </c>
      <c r="N503" s="7">
        <v>6.75</v>
      </c>
      <c r="O503" s="7">
        <v>151.59</v>
      </c>
      <c r="P503" s="7">
        <v>56.24</v>
      </c>
      <c r="Q503">
        <v>183.23</v>
      </c>
      <c r="R503" s="7">
        <v>55.82</v>
      </c>
      <c r="S503" s="7">
        <v>33.049999999999997</v>
      </c>
      <c r="T503" s="7">
        <v>79.41</v>
      </c>
      <c r="U503" s="7">
        <v>36.86</v>
      </c>
    </row>
    <row r="504" spans="1:21" ht="14.25" customHeight="1">
      <c r="A504" s="7">
        <v>503</v>
      </c>
      <c r="B504" s="7">
        <v>11</v>
      </c>
      <c r="C504" s="7">
        <v>1</v>
      </c>
      <c r="D504" s="7">
        <v>3</v>
      </c>
      <c r="E504" s="7">
        <v>0</v>
      </c>
      <c r="F504" s="129">
        <v>45</v>
      </c>
      <c r="G504" s="129">
        <v>3</v>
      </c>
      <c r="H504" s="7">
        <v>13.42</v>
      </c>
      <c r="I504">
        <v>43.42</v>
      </c>
      <c r="J504" s="7">
        <v>23.96</v>
      </c>
      <c r="K504" s="7">
        <v>32.51</v>
      </c>
      <c r="L504" s="7">
        <v>29.5</v>
      </c>
      <c r="M504" s="7">
        <v>10.18</v>
      </c>
      <c r="N504" s="7">
        <v>8.0299999999999994</v>
      </c>
      <c r="O504" s="7">
        <v>136.06</v>
      </c>
      <c r="P504" s="7">
        <v>69.02</v>
      </c>
      <c r="Q504">
        <v>178</v>
      </c>
      <c r="R504" s="7">
        <v>85.65</v>
      </c>
      <c r="S504" s="7">
        <v>36.56</v>
      </c>
      <c r="T504" s="7">
        <v>111.71</v>
      </c>
      <c r="U504" s="7">
        <v>40.51</v>
      </c>
    </row>
    <row r="505" spans="1:21" ht="14.25" customHeight="1">
      <c r="A505" s="7">
        <v>504</v>
      </c>
      <c r="B505" s="7">
        <v>11</v>
      </c>
      <c r="C505" s="7">
        <v>1</v>
      </c>
      <c r="D505" s="7">
        <v>3</v>
      </c>
      <c r="E505" s="7">
        <v>0</v>
      </c>
      <c r="F505" s="129">
        <v>46</v>
      </c>
      <c r="G505" s="129">
        <v>4</v>
      </c>
      <c r="H505" s="7">
        <v>13.88</v>
      </c>
      <c r="I505">
        <v>42.99</v>
      </c>
      <c r="J505" s="7">
        <v>26.09</v>
      </c>
      <c r="K505" s="7">
        <v>30.04</v>
      </c>
      <c r="L505" s="7">
        <v>43.19</v>
      </c>
      <c r="M505" s="7">
        <v>10.25</v>
      </c>
      <c r="N505" s="7">
        <v>11.1</v>
      </c>
      <c r="O505" s="7">
        <v>149.15</v>
      </c>
      <c r="P505" s="7">
        <v>53.8</v>
      </c>
      <c r="Q505">
        <v>191.87</v>
      </c>
      <c r="R505" s="7">
        <v>77.86</v>
      </c>
      <c r="S505" s="7">
        <v>43.86</v>
      </c>
      <c r="T505" s="7">
        <v>129.38</v>
      </c>
      <c r="U505" s="7">
        <v>42.7</v>
      </c>
    </row>
    <row r="506" spans="1:21" ht="14.25" customHeight="1">
      <c r="A506" s="7">
        <v>505</v>
      </c>
      <c r="B506" s="7">
        <v>11</v>
      </c>
      <c r="C506" s="7">
        <v>1</v>
      </c>
      <c r="D506" s="7">
        <v>3</v>
      </c>
      <c r="E506" s="7">
        <v>0</v>
      </c>
      <c r="F506" s="129">
        <v>47</v>
      </c>
      <c r="G506" s="129">
        <v>5</v>
      </c>
      <c r="H506" s="7">
        <v>15.9</v>
      </c>
      <c r="I506">
        <v>46.82</v>
      </c>
      <c r="J506" s="7">
        <v>24.54</v>
      </c>
      <c r="K506" s="7">
        <v>31.32</v>
      </c>
      <c r="L506" s="7">
        <v>29.88</v>
      </c>
      <c r="M506" s="7">
        <v>10.99</v>
      </c>
      <c r="N506" s="7">
        <v>16.649999999999999</v>
      </c>
      <c r="O506" s="7">
        <v>169.49</v>
      </c>
      <c r="P506" s="7">
        <v>64</v>
      </c>
      <c r="Q506">
        <v>185.84</v>
      </c>
      <c r="R506" s="7">
        <v>79.92</v>
      </c>
      <c r="S506" s="7">
        <v>46.05</v>
      </c>
      <c r="T506" s="7">
        <v>132.62</v>
      </c>
      <c r="U506" s="7">
        <v>87.84</v>
      </c>
    </row>
    <row r="507" spans="1:21" ht="14.25" customHeight="1">
      <c r="A507" s="7">
        <v>506</v>
      </c>
      <c r="B507" s="7">
        <v>11</v>
      </c>
      <c r="C507" s="7">
        <v>1</v>
      </c>
      <c r="D507" s="7">
        <v>3</v>
      </c>
      <c r="E507" s="7">
        <v>0</v>
      </c>
      <c r="F507" s="129">
        <v>48</v>
      </c>
      <c r="G507" s="129">
        <v>6</v>
      </c>
      <c r="H507" s="7">
        <v>14.46</v>
      </c>
      <c r="I507">
        <v>43.44</v>
      </c>
      <c r="J507" s="7">
        <v>23.18</v>
      </c>
      <c r="K507" s="7">
        <v>29.31</v>
      </c>
      <c r="L507" s="7">
        <v>29.21</v>
      </c>
      <c r="M507" s="7">
        <v>11.63</v>
      </c>
      <c r="N507" s="7">
        <v>7.09</v>
      </c>
      <c r="O507" s="7">
        <v>147.32</v>
      </c>
      <c r="P507" s="7">
        <v>65.930000000000007</v>
      </c>
      <c r="Q507">
        <v>180.98</v>
      </c>
      <c r="R507" s="7">
        <v>61.7</v>
      </c>
      <c r="S507" s="7">
        <v>30.78</v>
      </c>
      <c r="T507" s="7">
        <v>85.14</v>
      </c>
      <c r="U507" s="7">
        <v>42.93</v>
      </c>
    </row>
    <row r="508" spans="1:21" ht="14.25" customHeight="1">
      <c r="A508" s="7">
        <v>507</v>
      </c>
      <c r="B508" s="7">
        <v>12</v>
      </c>
      <c r="C508" s="7">
        <v>1</v>
      </c>
      <c r="D508" s="7">
        <v>4</v>
      </c>
      <c r="E508" s="7">
        <v>0</v>
      </c>
      <c r="F508" s="129">
        <v>2</v>
      </c>
      <c r="G508" s="129">
        <v>1</v>
      </c>
      <c r="H508" s="7">
        <v>30.17</v>
      </c>
      <c r="I508">
        <v>99.22</v>
      </c>
      <c r="J508" s="7">
        <v>101.96</v>
      </c>
      <c r="K508" s="7">
        <v>109.95</v>
      </c>
      <c r="L508" s="7">
        <v>111.54</v>
      </c>
      <c r="M508" s="7">
        <v>26.92</v>
      </c>
      <c r="N508" s="7">
        <v>29.42</v>
      </c>
      <c r="O508" s="7">
        <v>135.51</v>
      </c>
      <c r="P508" s="7">
        <v>78.55</v>
      </c>
      <c r="Q508">
        <v>74.040000000000006</v>
      </c>
      <c r="R508" s="7">
        <v>40.049999999999997</v>
      </c>
      <c r="S508" s="7">
        <v>37.380000000000003</v>
      </c>
      <c r="T508" s="7">
        <v>50.65</v>
      </c>
      <c r="U508" s="7">
        <v>49.88</v>
      </c>
    </row>
    <row r="509" spans="1:21" ht="14.25" customHeight="1">
      <c r="A509" s="7">
        <v>508</v>
      </c>
      <c r="B509" s="7">
        <v>12</v>
      </c>
      <c r="C509" s="7">
        <v>1</v>
      </c>
      <c r="D509" s="7">
        <v>4</v>
      </c>
      <c r="E509" s="7">
        <v>0</v>
      </c>
      <c r="F509" s="129">
        <v>3</v>
      </c>
      <c r="G509" s="129">
        <v>2</v>
      </c>
      <c r="H509" s="7">
        <v>31.26</v>
      </c>
      <c r="I509">
        <v>100.32</v>
      </c>
      <c r="J509" s="7">
        <v>105.47</v>
      </c>
      <c r="K509" s="7">
        <v>119.11</v>
      </c>
      <c r="L509" s="7">
        <v>119.69</v>
      </c>
      <c r="M509" s="7">
        <v>29.67</v>
      </c>
      <c r="N509" s="7">
        <v>30.45</v>
      </c>
      <c r="O509" s="7">
        <v>134.33000000000001</v>
      </c>
      <c r="P509" s="7">
        <v>77.819999999999993</v>
      </c>
      <c r="Q509">
        <v>67.260000000000005</v>
      </c>
      <c r="R509" s="7">
        <v>51.28</v>
      </c>
      <c r="S509" s="7">
        <v>41.37</v>
      </c>
      <c r="T509" s="7">
        <v>48.47</v>
      </c>
      <c r="U509" s="7">
        <v>43.31</v>
      </c>
    </row>
    <row r="510" spans="1:21" ht="14.25" customHeight="1">
      <c r="A510" s="7">
        <v>509</v>
      </c>
      <c r="B510" s="7">
        <v>12</v>
      </c>
      <c r="C510" s="7">
        <v>1</v>
      </c>
      <c r="D510" s="7">
        <v>4</v>
      </c>
      <c r="E510" s="7">
        <v>0</v>
      </c>
      <c r="F510" s="129">
        <v>4</v>
      </c>
      <c r="G510" s="129">
        <v>3</v>
      </c>
      <c r="H510" s="7">
        <v>32.04</v>
      </c>
      <c r="I510">
        <v>92.17</v>
      </c>
      <c r="J510" s="7">
        <v>95.59</v>
      </c>
      <c r="K510" s="7">
        <v>103.37</v>
      </c>
      <c r="L510" s="7">
        <v>104.85</v>
      </c>
      <c r="M510" s="7">
        <v>25.07</v>
      </c>
      <c r="N510" s="7">
        <v>26.75</v>
      </c>
      <c r="O510" s="7">
        <v>135.93</v>
      </c>
      <c r="P510" s="7">
        <v>75.84</v>
      </c>
      <c r="Q510">
        <v>74.03</v>
      </c>
      <c r="R510" s="7">
        <v>44.72</v>
      </c>
      <c r="S510" s="7">
        <v>40.26</v>
      </c>
      <c r="T510" s="7">
        <v>47.41</v>
      </c>
      <c r="U510" s="7">
        <v>48.18</v>
      </c>
    </row>
    <row r="511" spans="1:21" ht="14.25" customHeight="1">
      <c r="A511" s="7">
        <v>510</v>
      </c>
      <c r="B511" s="7">
        <v>12</v>
      </c>
      <c r="C511" s="7">
        <v>1</v>
      </c>
      <c r="D511" s="7">
        <v>4</v>
      </c>
      <c r="E511" s="7">
        <v>0</v>
      </c>
      <c r="F511" s="129">
        <v>5</v>
      </c>
      <c r="G511" s="129">
        <v>4</v>
      </c>
      <c r="H511" s="7">
        <v>28.97</v>
      </c>
      <c r="I511">
        <v>99.6</v>
      </c>
      <c r="J511" s="7">
        <v>103.82</v>
      </c>
      <c r="K511" s="7">
        <v>109.71</v>
      </c>
      <c r="L511" s="7">
        <v>111.54</v>
      </c>
      <c r="M511" s="7">
        <v>26.02</v>
      </c>
      <c r="N511" s="7">
        <v>28.87</v>
      </c>
      <c r="O511" s="7">
        <v>123.26</v>
      </c>
      <c r="P511" s="7">
        <v>74.58</v>
      </c>
      <c r="Q511">
        <v>68.510000000000005</v>
      </c>
      <c r="R511" s="7">
        <v>44.7</v>
      </c>
      <c r="S511" s="7">
        <v>40.130000000000003</v>
      </c>
      <c r="T511" s="7">
        <v>43.99</v>
      </c>
      <c r="U511" s="7">
        <v>47.24</v>
      </c>
    </row>
    <row r="512" spans="1:21" ht="14.25" customHeight="1">
      <c r="A512" s="7">
        <v>511</v>
      </c>
      <c r="B512" s="7">
        <v>12</v>
      </c>
      <c r="C512" s="7">
        <v>1</v>
      </c>
      <c r="D512" s="7">
        <v>4</v>
      </c>
      <c r="E512" s="7">
        <v>0</v>
      </c>
      <c r="F512" s="129">
        <v>6</v>
      </c>
      <c r="G512" s="129">
        <v>5</v>
      </c>
      <c r="H512" s="7">
        <v>34.26</v>
      </c>
      <c r="I512">
        <v>90.64</v>
      </c>
      <c r="J512" s="7">
        <v>92.25</v>
      </c>
      <c r="K512" s="7">
        <v>104.38</v>
      </c>
      <c r="L512" s="7">
        <v>106.02</v>
      </c>
      <c r="M512" s="7">
        <v>25.61</v>
      </c>
      <c r="N512" s="7">
        <v>29.37</v>
      </c>
      <c r="O512" s="7">
        <v>124.18</v>
      </c>
      <c r="P512" s="7">
        <v>74.16</v>
      </c>
      <c r="Q512">
        <v>63.85</v>
      </c>
      <c r="R512" s="7">
        <v>46</v>
      </c>
      <c r="S512" s="7">
        <v>38.81</v>
      </c>
      <c r="T512" s="7">
        <v>51.42</v>
      </c>
      <c r="U512" s="7">
        <v>50.77</v>
      </c>
    </row>
    <row r="513" spans="1:21" ht="14.25" customHeight="1">
      <c r="A513" s="7">
        <v>512</v>
      </c>
      <c r="B513" s="7">
        <v>12</v>
      </c>
      <c r="C513" s="7">
        <v>1</v>
      </c>
      <c r="D513" s="7">
        <v>3</v>
      </c>
      <c r="E513" s="7">
        <v>0</v>
      </c>
      <c r="F513" s="129">
        <v>7</v>
      </c>
      <c r="G513" s="129">
        <v>1</v>
      </c>
      <c r="H513" s="7">
        <v>13.49</v>
      </c>
      <c r="I513">
        <v>40.130000000000003</v>
      </c>
      <c r="J513" s="7">
        <v>31.6</v>
      </c>
      <c r="K513" s="7">
        <v>46.54</v>
      </c>
      <c r="L513" s="7">
        <v>43.43</v>
      </c>
      <c r="M513" s="7">
        <v>12.27</v>
      </c>
      <c r="N513" s="7">
        <v>30.79</v>
      </c>
      <c r="O513" s="7">
        <v>101.94</v>
      </c>
      <c r="P513" s="7">
        <v>23.42</v>
      </c>
      <c r="Q513">
        <v>133.08000000000001</v>
      </c>
      <c r="R513" s="7">
        <v>23.3</v>
      </c>
      <c r="S513" s="7">
        <v>131.81</v>
      </c>
      <c r="T513" s="7">
        <v>30.95</v>
      </c>
      <c r="U513" s="7">
        <v>168.49</v>
      </c>
    </row>
    <row r="514" spans="1:21" ht="14.25" customHeight="1">
      <c r="A514" s="7">
        <v>513</v>
      </c>
      <c r="B514" s="7">
        <v>12</v>
      </c>
      <c r="C514" s="7">
        <v>1</v>
      </c>
      <c r="D514" s="7">
        <v>3</v>
      </c>
      <c r="E514" s="7">
        <v>0</v>
      </c>
      <c r="F514" s="129">
        <v>8</v>
      </c>
      <c r="G514" s="129">
        <v>2</v>
      </c>
      <c r="H514" s="7">
        <v>15.21</v>
      </c>
      <c r="I514">
        <v>38.4</v>
      </c>
      <c r="J514" s="7">
        <v>30.29</v>
      </c>
      <c r="K514" s="7">
        <v>39.44</v>
      </c>
      <c r="L514" s="7">
        <v>36.729999999999997</v>
      </c>
      <c r="M514" s="7">
        <v>7.74</v>
      </c>
      <c r="N514" s="7">
        <v>8.2899999999999991</v>
      </c>
      <c r="O514" s="7">
        <v>115.71</v>
      </c>
      <c r="P514" s="7">
        <v>21.29</v>
      </c>
      <c r="Q514">
        <v>137.26</v>
      </c>
      <c r="R514" s="7">
        <v>64.319999999999993</v>
      </c>
      <c r="S514" s="7">
        <v>143.99</v>
      </c>
      <c r="T514" s="7">
        <v>102.91</v>
      </c>
      <c r="U514" s="7">
        <v>189.38</v>
      </c>
    </row>
    <row r="515" spans="1:21" ht="14.25" customHeight="1">
      <c r="A515" s="7">
        <v>514</v>
      </c>
      <c r="B515" s="7">
        <v>12</v>
      </c>
      <c r="C515" s="7">
        <v>1</v>
      </c>
      <c r="D515" s="7">
        <v>3</v>
      </c>
      <c r="E515" s="7">
        <v>0</v>
      </c>
      <c r="F515" s="129">
        <v>9</v>
      </c>
      <c r="G515" s="129">
        <v>3</v>
      </c>
      <c r="H515" s="7">
        <v>16.010000000000002</v>
      </c>
      <c r="I515">
        <v>42.59</v>
      </c>
      <c r="J515" s="7">
        <v>30.14</v>
      </c>
      <c r="K515" s="7">
        <v>43.06</v>
      </c>
      <c r="L515" s="7">
        <v>42.36</v>
      </c>
      <c r="M515" s="7">
        <v>5.75</v>
      </c>
      <c r="N515" s="7">
        <v>40.83</v>
      </c>
      <c r="O515" s="7">
        <v>108.47</v>
      </c>
      <c r="P515" s="7">
        <v>25.74</v>
      </c>
      <c r="Q515">
        <v>144.51</v>
      </c>
      <c r="R515" s="7">
        <v>63.86</v>
      </c>
      <c r="S515" s="7">
        <v>160.37</v>
      </c>
      <c r="T515" s="7">
        <v>101.52</v>
      </c>
      <c r="U515" s="7">
        <v>246.88</v>
      </c>
    </row>
    <row r="516" spans="1:21" ht="14.25" customHeight="1">
      <c r="A516" s="7">
        <v>515</v>
      </c>
      <c r="B516" s="7">
        <v>12</v>
      </c>
      <c r="C516" s="7">
        <v>1</v>
      </c>
      <c r="D516" s="7">
        <v>3</v>
      </c>
      <c r="E516" s="7">
        <v>0</v>
      </c>
      <c r="F516" s="129">
        <v>10</v>
      </c>
      <c r="G516" s="129">
        <v>4</v>
      </c>
      <c r="H516" s="7">
        <v>15.93</v>
      </c>
      <c r="I516">
        <v>36.35</v>
      </c>
      <c r="J516" s="7">
        <v>26.69</v>
      </c>
      <c r="K516" s="7">
        <v>43.31</v>
      </c>
      <c r="L516" s="7">
        <v>36.19</v>
      </c>
      <c r="M516" s="7">
        <v>11.04</v>
      </c>
      <c r="N516" s="7">
        <v>38.25</v>
      </c>
      <c r="O516" s="7">
        <v>118.07</v>
      </c>
      <c r="P516" s="7">
        <v>27.81</v>
      </c>
      <c r="Q516">
        <v>141.66999999999999</v>
      </c>
      <c r="R516" s="7">
        <v>98.37</v>
      </c>
      <c r="S516" s="7">
        <v>107.8</v>
      </c>
      <c r="T516" s="7">
        <v>154.44</v>
      </c>
      <c r="U516" s="7">
        <v>160.85</v>
      </c>
    </row>
    <row r="517" spans="1:21" ht="14.25" customHeight="1">
      <c r="A517" s="7">
        <v>516</v>
      </c>
      <c r="B517" s="7">
        <v>12</v>
      </c>
      <c r="C517" s="7">
        <v>1</v>
      </c>
      <c r="D517" s="7">
        <v>3</v>
      </c>
      <c r="E517" s="7">
        <v>0</v>
      </c>
      <c r="F517" s="129">
        <v>11</v>
      </c>
      <c r="G517" s="129">
        <v>5</v>
      </c>
      <c r="H517" s="7">
        <v>17.02</v>
      </c>
      <c r="I517">
        <v>36.549999999999997</v>
      </c>
      <c r="J517" s="7">
        <v>18.100000000000001</v>
      </c>
      <c r="K517" s="7">
        <v>36.85</v>
      </c>
      <c r="L517" s="7">
        <v>33.57</v>
      </c>
      <c r="M517" s="7">
        <v>9.42</v>
      </c>
      <c r="N517" s="7">
        <v>21.8</v>
      </c>
      <c r="O517" s="7">
        <v>127.13</v>
      </c>
      <c r="P517" s="7">
        <v>28.82</v>
      </c>
      <c r="Q517">
        <v>150.37</v>
      </c>
      <c r="R517" s="7">
        <v>94.79</v>
      </c>
      <c r="S517" s="7">
        <v>92.74</v>
      </c>
      <c r="T517" s="7">
        <v>133.94999999999999</v>
      </c>
      <c r="U517" s="7">
        <v>136.44</v>
      </c>
    </row>
    <row r="518" spans="1:21" ht="14.25" customHeight="1">
      <c r="A518" s="7">
        <v>517</v>
      </c>
      <c r="B518" s="7">
        <v>12</v>
      </c>
      <c r="C518" s="7">
        <v>1</v>
      </c>
      <c r="D518" s="7">
        <v>3</v>
      </c>
      <c r="E518" s="7">
        <v>0</v>
      </c>
      <c r="F518" s="129">
        <v>12</v>
      </c>
      <c r="G518" s="129">
        <v>6</v>
      </c>
      <c r="H518" s="7">
        <v>15.87</v>
      </c>
      <c r="I518">
        <v>38.08</v>
      </c>
      <c r="J518" s="7">
        <v>27.83</v>
      </c>
      <c r="K518" s="7">
        <v>38.79</v>
      </c>
      <c r="L518" s="7">
        <v>40.770000000000003</v>
      </c>
      <c r="M518" s="7">
        <v>13.55</v>
      </c>
      <c r="N518" s="7">
        <v>27.64</v>
      </c>
      <c r="O518" s="7">
        <v>134.03</v>
      </c>
      <c r="P518" s="7">
        <v>14.59</v>
      </c>
      <c r="Q518">
        <v>157.53</v>
      </c>
      <c r="R518" s="7">
        <v>85.57</v>
      </c>
      <c r="S518" s="7">
        <v>87.96</v>
      </c>
      <c r="T518" s="7">
        <v>119.15</v>
      </c>
      <c r="U518" s="7">
        <v>125.01</v>
      </c>
    </row>
    <row r="519" spans="1:21" ht="14.25" customHeight="1">
      <c r="A519" s="7">
        <v>518</v>
      </c>
      <c r="B519" s="7">
        <v>12</v>
      </c>
      <c r="C519" s="7">
        <v>1</v>
      </c>
      <c r="D519" s="7">
        <v>2</v>
      </c>
      <c r="E519" s="7">
        <v>0</v>
      </c>
      <c r="F519" s="129">
        <v>13</v>
      </c>
      <c r="G519" s="129">
        <v>1</v>
      </c>
      <c r="H519" s="7">
        <v>19.36</v>
      </c>
      <c r="I519">
        <v>36.659999999999997</v>
      </c>
      <c r="J519" s="7">
        <v>35.83</v>
      </c>
      <c r="K519" s="7">
        <v>33.39</v>
      </c>
      <c r="L519" s="7">
        <v>28.16</v>
      </c>
      <c r="M519" s="7">
        <v>3.8</v>
      </c>
      <c r="N519" s="7">
        <v>9.6</v>
      </c>
      <c r="O519" s="7">
        <v>117.47</v>
      </c>
      <c r="P519" s="7">
        <v>16.05</v>
      </c>
      <c r="Q519">
        <v>118.37</v>
      </c>
      <c r="R519" s="7">
        <v>44.54</v>
      </c>
      <c r="S519" s="7">
        <v>46.57</v>
      </c>
      <c r="T519" s="7">
        <v>53.65</v>
      </c>
      <c r="U519" s="7">
        <v>85.34</v>
      </c>
    </row>
    <row r="520" spans="1:21" ht="14.25" customHeight="1">
      <c r="A520" s="7">
        <v>519</v>
      </c>
      <c r="B520" s="7">
        <v>12</v>
      </c>
      <c r="C520" s="7">
        <v>1</v>
      </c>
      <c r="D520" s="7">
        <v>2</v>
      </c>
      <c r="E520" s="7">
        <v>0</v>
      </c>
      <c r="F520" s="129">
        <v>14</v>
      </c>
      <c r="G520" s="129">
        <v>2</v>
      </c>
      <c r="H520" s="7">
        <v>20.55</v>
      </c>
      <c r="I520">
        <v>42.41</v>
      </c>
      <c r="J520" s="7">
        <v>41.47</v>
      </c>
      <c r="K520" s="7">
        <v>44.26</v>
      </c>
      <c r="L520" s="7">
        <v>32.67</v>
      </c>
      <c r="M520" s="7">
        <v>8.81</v>
      </c>
      <c r="N520" s="7">
        <v>9.9</v>
      </c>
      <c r="O520" s="7">
        <v>121.79</v>
      </c>
      <c r="P520" s="7">
        <v>20.079999999999998</v>
      </c>
      <c r="Q520">
        <v>126.51</v>
      </c>
      <c r="R520" s="7">
        <v>61.67</v>
      </c>
      <c r="S520" s="7">
        <v>64.680000000000007</v>
      </c>
      <c r="T520" s="7">
        <v>81.7</v>
      </c>
      <c r="U520" s="7">
        <v>114.42</v>
      </c>
    </row>
    <row r="521" spans="1:21" ht="14.25" customHeight="1">
      <c r="A521" s="7">
        <v>520</v>
      </c>
      <c r="B521" s="7">
        <v>12</v>
      </c>
      <c r="C521" s="7">
        <v>1</v>
      </c>
      <c r="D521" s="7">
        <v>2</v>
      </c>
      <c r="E521" s="7">
        <v>0</v>
      </c>
      <c r="F521" s="129">
        <v>15</v>
      </c>
      <c r="G521" s="129">
        <v>3</v>
      </c>
      <c r="H521" s="7">
        <v>18.46</v>
      </c>
      <c r="I521">
        <v>39.71</v>
      </c>
      <c r="J521" s="7">
        <v>40.57</v>
      </c>
      <c r="K521" s="7">
        <v>38.79</v>
      </c>
      <c r="L521" s="7">
        <v>33.200000000000003</v>
      </c>
      <c r="M521" s="7">
        <v>6.82</v>
      </c>
      <c r="N521" s="7">
        <v>12.03</v>
      </c>
      <c r="O521" s="7">
        <v>107.75</v>
      </c>
      <c r="P521" s="7">
        <v>26.64</v>
      </c>
      <c r="Q521">
        <v>118.35</v>
      </c>
      <c r="R521" s="7">
        <v>58.91</v>
      </c>
      <c r="S521" s="7">
        <v>45.42</v>
      </c>
      <c r="T521" s="7">
        <v>88.32</v>
      </c>
      <c r="U521" s="7">
        <v>75.88</v>
      </c>
    </row>
    <row r="522" spans="1:21" ht="14.25" customHeight="1">
      <c r="A522" s="7">
        <v>521</v>
      </c>
      <c r="B522" s="7">
        <v>12</v>
      </c>
      <c r="C522" s="7">
        <v>1</v>
      </c>
      <c r="D522" s="7">
        <v>2</v>
      </c>
      <c r="E522" s="7">
        <v>0</v>
      </c>
      <c r="F522" s="129">
        <v>16</v>
      </c>
      <c r="G522" s="129">
        <v>4</v>
      </c>
      <c r="H522" s="7">
        <v>17.93</v>
      </c>
      <c r="I522">
        <v>40.869999999999997</v>
      </c>
      <c r="J522" s="7">
        <v>38.36</v>
      </c>
      <c r="K522" s="7">
        <v>34.950000000000003</v>
      </c>
      <c r="L522" s="7">
        <v>30.57</v>
      </c>
      <c r="M522" s="7">
        <v>6.76</v>
      </c>
      <c r="N522" s="7">
        <v>8.1</v>
      </c>
      <c r="O522" s="7">
        <v>108.23</v>
      </c>
      <c r="P522" s="7">
        <v>20.38</v>
      </c>
      <c r="Q522">
        <v>110.07</v>
      </c>
      <c r="R522" s="7">
        <v>84.35</v>
      </c>
      <c r="S522" s="7">
        <v>56.09</v>
      </c>
      <c r="T522" s="7">
        <v>108.84</v>
      </c>
      <c r="U522" s="7">
        <v>94.62</v>
      </c>
    </row>
    <row r="523" spans="1:21" ht="14.25" customHeight="1">
      <c r="A523" s="7">
        <v>522</v>
      </c>
      <c r="B523" s="7">
        <v>12</v>
      </c>
      <c r="C523" s="7">
        <v>1</v>
      </c>
      <c r="D523" s="7">
        <v>2</v>
      </c>
      <c r="E523" s="7">
        <v>0</v>
      </c>
      <c r="F523" s="129">
        <v>17</v>
      </c>
      <c r="G523" s="129">
        <v>5</v>
      </c>
      <c r="H523" s="7">
        <v>19.18</v>
      </c>
      <c r="I523">
        <v>40.76</v>
      </c>
      <c r="J523" s="7">
        <v>41.8</v>
      </c>
      <c r="K523" s="7">
        <v>43.31</v>
      </c>
      <c r="L523" s="7">
        <v>28.66</v>
      </c>
      <c r="M523" s="7">
        <v>8.5500000000000007</v>
      </c>
      <c r="N523" s="7">
        <v>11.38</v>
      </c>
      <c r="O523" s="7">
        <v>107.91</v>
      </c>
      <c r="P523" s="7">
        <v>20.149999999999999</v>
      </c>
      <c r="Q523">
        <v>108.4</v>
      </c>
      <c r="R523" s="7">
        <v>45.72</v>
      </c>
      <c r="S523" s="7">
        <v>51.9</v>
      </c>
      <c r="T523" s="7">
        <v>51.04</v>
      </c>
      <c r="U523" s="7">
        <v>103.37</v>
      </c>
    </row>
    <row r="524" spans="1:21" ht="14.25" customHeight="1">
      <c r="A524" s="7">
        <v>523</v>
      </c>
      <c r="B524" s="7">
        <v>12</v>
      </c>
      <c r="C524" s="7">
        <v>1</v>
      </c>
      <c r="D524" s="7">
        <v>2</v>
      </c>
      <c r="E524" s="7">
        <v>0</v>
      </c>
      <c r="F524" s="129">
        <v>18</v>
      </c>
      <c r="G524" s="129">
        <v>6</v>
      </c>
      <c r="H524" s="7">
        <v>20.5</v>
      </c>
      <c r="I524">
        <v>43.52</v>
      </c>
      <c r="J524" s="7">
        <v>39.25</v>
      </c>
      <c r="K524" s="7">
        <v>41.64</v>
      </c>
      <c r="L524" s="7">
        <v>30.6</v>
      </c>
      <c r="M524" s="7">
        <v>6.5</v>
      </c>
      <c r="N524" s="7">
        <v>10.16</v>
      </c>
      <c r="O524" s="7">
        <v>108.09</v>
      </c>
      <c r="P524" s="7">
        <v>21.9</v>
      </c>
      <c r="Q524">
        <v>112.73</v>
      </c>
      <c r="R524" s="7">
        <v>77.44</v>
      </c>
      <c r="S524" s="7">
        <v>76.42</v>
      </c>
      <c r="T524" s="7">
        <v>108.7</v>
      </c>
      <c r="U524" s="7">
        <v>115.46</v>
      </c>
    </row>
    <row r="525" spans="1:21" ht="14.25" customHeight="1">
      <c r="A525" s="7">
        <v>524</v>
      </c>
      <c r="B525" s="7">
        <v>12</v>
      </c>
      <c r="C525" s="7">
        <v>1</v>
      </c>
      <c r="D525" s="7">
        <v>1</v>
      </c>
      <c r="E525" s="7">
        <v>0</v>
      </c>
      <c r="F525" s="129">
        <v>19</v>
      </c>
      <c r="G525" s="129">
        <v>1</v>
      </c>
      <c r="H525" s="7">
        <v>14.75</v>
      </c>
      <c r="I525">
        <v>33.75</v>
      </c>
      <c r="J525" s="7">
        <v>39.67</v>
      </c>
      <c r="K525" s="7">
        <v>34.590000000000003</v>
      </c>
      <c r="L525" s="7">
        <v>34.78</v>
      </c>
      <c r="M525" s="7">
        <v>8.41</v>
      </c>
      <c r="N525" s="7">
        <v>5.24</v>
      </c>
      <c r="O525" s="7">
        <v>103.28</v>
      </c>
      <c r="P525" s="7">
        <v>54.88</v>
      </c>
      <c r="Q525">
        <v>57.63</v>
      </c>
      <c r="R525" s="7">
        <v>40.15</v>
      </c>
      <c r="S525" s="7">
        <v>63.8</v>
      </c>
      <c r="T525" s="7">
        <v>50.48</v>
      </c>
      <c r="U525" s="7">
        <v>114.96</v>
      </c>
    </row>
    <row r="526" spans="1:21" ht="14.25" customHeight="1">
      <c r="A526" s="7">
        <v>525</v>
      </c>
      <c r="B526" s="7">
        <v>12</v>
      </c>
      <c r="C526" s="7">
        <v>1</v>
      </c>
      <c r="D526" s="7">
        <v>1</v>
      </c>
      <c r="E526" s="7">
        <v>0</v>
      </c>
      <c r="F526" s="129">
        <v>20</v>
      </c>
      <c r="G526" s="129">
        <v>2</v>
      </c>
      <c r="H526" s="7">
        <v>15.11</v>
      </c>
      <c r="I526">
        <v>29.32</v>
      </c>
      <c r="J526" s="7">
        <v>35.76</v>
      </c>
      <c r="K526" s="7">
        <v>35.770000000000003</v>
      </c>
      <c r="L526" s="7">
        <v>36.64</v>
      </c>
      <c r="M526" s="7">
        <v>10.27</v>
      </c>
      <c r="N526" s="7">
        <v>7.48</v>
      </c>
      <c r="O526" s="7">
        <v>107.25</v>
      </c>
      <c r="P526" s="7">
        <v>63.99</v>
      </c>
      <c r="Q526">
        <v>53.58</v>
      </c>
      <c r="R526" s="7">
        <v>29.97</v>
      </c>
      <c r="S526" s="7">
        <v>39.6</v>
      </c>
      <c r="T526" s="7">
        <v>42.89</v>
      </c>
      <c r="U526" s="7">
        <v>74.72</v>
      </c>
    </row>
    <row r="527" spans="1:21" ht="14.25" customHeight="1">
      <c r="A527" s="7">
        <v>526</v>
      </c>
      <c r="B527" s="7">
        <v>12</v>
      </c>
      <c r="C527" s="7">
        <v>1</v>
      </c>
      <c r="D527" s="7">
        <v>1</v>
      </c>
      <c r="E527" s="7">
        <v>0</v>
      </c>
      <c r="F527" s="129">
        <v>21</v>
      </c>
      <c r="G527" s="129">
        <v>3</v>
      </c>
      <c r="H527" s="7">
        <v>15.1</v>
      </c>
      <c r="I527">
        <v>35.18</v>
      </c>
      <c r="J527" s="7">
        <v>39.380000000000003</v>
      </c>
      <c r="K527" s="7">
        <v>34.53</v>
      </c>
      <c r="L527" s="7">
        <v>34.479999999999997</v>
      </c>
      <c r="M527" s="7">
        <v>8.8699999999999992</v>
      </c>
      <c r="N527" s="7">
        <v>6.88</v>
      </c>
      <c r="O527" s="7">
        <v>120.83</v>
      </c>
      <c r="P527" s="7">
        <v>64.540000000000006</v>
      </c>
      <c r="Q527">
        <v>68.48</v>
      </c>
      <c r="R527" s="7">
        <v>33.39</v>
      </c>
      <c r="S527" s="7">
        <v>65.17</v>
      </c>
      <c r="T527" s="7">
        <v>43.93</v>
      </c>
      <c r="U527" s="7">
        <v>100.27</v>
      </c>
    </row>
    <row r="528" spans="1:21" ht="14.25" customHeight="1">
      <c r="A528" s="7">
        <v>527</v>
      </c>
      <c r="B528" s="7">
        <v>12</v>
      </c>
      <c r="C528" s="7">
        <v>1</v>
      </c>
      <c r="D528" s="7">
        <v>1</v>
      </c>
      <c r="E528" s="7">
        <v>0</v>
      </c>
      <c r="F528" s="129">
        <v>22</v>
      </c>
      <c r="G528" s="129">
        <v>4</v>
      </c>
      <c r="H528" s="7">
        <v>16.329999999999998</v>
      </c>
      <c r="I528">
        <v>35.869999999999997</v>
      </c>
      <c r="J528" s="7">
        <v>38.880000000000003</v>
      </c>
      <c r="K528" s="7">
        <v>35.46</v>
      </c>
      <c r="L528" s="7">
        <v>34.28</v>
      </c>
      <c r="M528" s="7">
        <v>9.32</v>
      </c>
      <c r="N528" s="7">
        <v>6.73</v>
      </c>
      <c r="O528" s="7">
        <v>115.45</v>
      </c>
      <c r="P528" s="7">
        <v>58</v>
      </c>
      <c r="Q528">
        <v>71.25</v>
      </c>
      <c r="R528" s="7">
        <v>32.53</v>
      </c>
      <c r="S528" s="7">
        <v>44.08</v>
      </c>
      <c r="T528" s="7">
        <v>44.63</v>
      </c>
      <c r="U528" s="7">
        <v>78.819999999999993</v>
      </c>
    </row>
    <row r="529" spans="1:21" ht="14.25" customHeight="1">
      <c r="A529" s="7">
        <v>528</v>
      </c>
      <c r="B529" s="7">
        <v>12</v>
      </c>
      <c r="C529" s="7">
        <v>1</v>
      </c>
      <c r="D529" s="7">
        <v>1</v>
      </c>
      <c r="E529" s="7">
        <v>0</v>
      </c>
      <c r="F529" s="129">
        <v>23</v>
      </c>
      <c r="G529" s="129">
        <v>5</v>
      </c>
      <c r="H529" s="7">
        <v>14.74</v>
      </c>
      <c r="I529">
        <v>32.92</v>
      </c>
      <c r="J529" s="7">
        <v>39.64</v>
      </c>
      <c r="K529" s="7">
        <v>35.14</v>
      </c>
      <c r="L529" s="7">
        <v>37.58</v>
      </c>
      <c r="M529" s="7">
        <v>9.32</v>
      </c>
      <c r="N529" s="7">
        <v>7.56</v>
      </c>
      <c r="O529" s="7">
        <v>103.77</v>
      </c>
      <c r="P529" s="7">
        <v>62.21</v>
      </c>
      <c r="Q529">
        <v>51.69</v>
      </c>
      <c r="R529" s="7">
        <v>35.42</v>
      </c>
      <c r="S529" s="7">
        <v>46.19</v>
      </c>
      <c r="T529" s="7">
        <v>48.96</v>
      </c>
      <c r="U529" s="7">
        <v>71.59</v>
      </c>
    </row>
    <row r="530" spans="1:21" ht="14.25" customHeight="1">
      <c r="A530" s="7">
        <v>529</v>
      </c>
      <c r="B530" s="7">
        <v>12</v>
      </c>
      <c r="C530" s="7">
        <v>1</v>
      </c>
      <c r="D530" s="7">
        <v>1</v>
      </c>
      <c r="E530" s="7">
        <v>0</v>
      </c>
      <c r="F530" s="129">
        <v>24</v>
      </c>
      <c r="G530" s="129">
        <v>6</v>
      </c>
      <c r="H530" s="7">
        <v>13.85</v>
      </c>
      <c r="I530">
        <v>30.49</v>
      </c>
      <c r="J530" s="7">
        <v>35.270000000000003</v>
      </c>
      <c r="K530" s="7">
        <v>34.19</v>
      </c>
      <c r="L530" s="7">
        <v>35.450000000000003</v>
      </c>
      <c r="M530" s="7">
        <v>8.5500000000000007</v>
      </c>
      <c r="N530" s="7">
        <v>7.95</v>
      </c>
      <c r="O530" s="7">
        <v>104.01</v>
      </c>
      <c r="P530" s="7">
        <v>47.99</v>
      </c>
      <c r="Q530">
        <v>64.87</v>
      </c>
      <c r="R530" s="7">
        <v>37.409999999999997</v>
      </c>
      <c r="S530" s="7">
        <v>46.47</v>
      </c>
      <c r="T530" s="7">
        <v>55.5</v>
      </c>
      <c r="U530" s="7">
        <v>76.91</v>
      </c>
    </row>
    <row r="531" spans="1:21" ht="14.25" customHeight="1">
      <c r="A531" s="7">
        <v>530</v>
      </c>
      <c r="B531" s="7">
        <v>12</v>
      </c>
      <c r="C531" s="7">
        <v>1</v>
      </c>
      <c r="D531" s="7">
        <v>4</v>
      </c>
      <c r="E531" s="7">
        <v>1</v>
      </c>
      <c r="F531" s="129">
        <v>26</v>
      </c>
      <c r="G531" s="129">
        <v>1</v>
      </c>
      <c r="H531" s="7">
        <v>41.46</v>
      </c>
      <c r="I531">
        <v>76.650000000000006</v>
      </c>
      <c r="J531" s="7">
        <v>83.22</v>
      </c>
      <c r="K531" s="7">
        <v>91.71</v>
      </c>
      <c r="L531" s="7">
        <v>93.92</v>
      </c>
      <c r="M531" s="7">
        <v>23.68</v>
      </c>
      <c r="N531" s="7">
        <v>24.18</v>
      </c>
      <c r="O531" s="7">
        <v>90.06</v>
      </c>
      <c r="P531" s="7">
        <v>49.7</v>
      </c>
      <c r="Q531">
        <v>40.880000000000003</v>
      </c>
      <c r="R531" s="7">
        <v>43.71</v>
      </c>
      <c r="S531" s="7">
        <v>32.92</v>
      </c>
      <c r="T531" s="7">
        <v>35.89</v>
      </c>
      <c r="U531" s="7">
        <v>32.82</v>
      </c>
    </row>
    <row r="532" spans="1:21" ht="14.25" customHeight="1">
      <c r="A532" s="7">
        <v>531</v>
      </c>
      <c r="B532" s="7">
        <v>12</v>
      </c>
      <c r="C532" s="7">
        <v>1</v>
      </c>
      <c r="D532" s="7">
        <v>4</v>
      </c>
      <c r="E532" s="7">
        <v>1</v>
      </c>
      <c r="F532" s="129">
        <v>27</v>
      </c>
      <c r="G532" s="129">
        <v>2</v>
      </c>
      <c r="H532" s="7">
        <v>41.64</v>
      </c>
      <c r="I532">
        <v>67.180000000000007</v>
      </c>
      <c r="J532" s="7">
        <v>73.540000000000006</v>
      </c>
      <c r="K532" s="7">
        <v>100.74</v>
      </c>
      <c r="L532" s="7">
        <v>103.96</v>
      </c>
      <c r="M532" s="7">
        <v>31.76</v>
      </c>
      <c r="N532" s="7">
        <v>33.520000000000003</v>
      </c>
      <c r="O532" s="7">
        <v>98.81</v>
      </c>
      <c r="P532" s="7">
        <v>39.049999999999997</v>
      </c>
      <c r="Q532">
        <v>44.36</v>
      </c>
      <c r="R532" s="7">
        <v>52.29</v>
      </c>
      <c r="S532" s="7">
        <v>46.76</v>
      </c>
      <c r="T532" s="7">
        <v>44.76</v>
      </c>
      <c r="U532" s="7">
        <v>49.37</v>
      </c>
    </row>
    <row r="533" spans="1:21" ht="14.25" customHeight="1">
      <c r="A533" s="7">
        <v>532</v>
      </c>
      <c r="B533" s="7">
        <v>12</v>
      </c>
      <c r="C533" s="7">
        <v>1</v>
      </c>
      <c r="D533" s="7">
        <v>4</v>
      </c>
      <c r="E533" s="7">
        <v>1</v>
      </c>
      <c r="F533" s="129">
        <v>28</v>
      </c>
      <c r="G533" s="129">
        <v>3</v>
      </c>
      <c r="H533" s="7">
        <v>41.54</v>
      </c>
      <c r="I533">
        <v>65.44</v>
      </c>
      <c r="J533" s="7">
        <v>72.48</v>
      </c>
      <c r="K533" s="7">
        <v>100.41</v>
      </c>
      <c r="L533" s="7">
        <v>103.54</v>
      </c>
      <c r="M533" s="7">
        <v>33.94</v>
      </c>
      <c r="N533" s="7">
        <v>34.94</v>
      </c>
      <c r="O533" s="7">
        <v>94.75</v>
      </c>
      <c r="P533" s="7">
        <v>37.36</v>
      </c>
      <c r="Q533">
        <v>42.9</v>
      </c>
      <c r="R533" s="7">
        <v>50.53</v>
      </c>
      <c r="S533" s="7">
        <v>43.32</v>
      </c>
      <c r="T533" s="7">
        <v>51.79</v>
      </c>
      <c r="U533" s="7">
        <v>55.11</v>
      </c>
    </row>
    <row r="534" spans="1:21" ht="14.25" customHeight="1">
      <c r="A534" s="7">
        <v>533</v>
      </c>
      <c r="B534" s="7">
        <v>12</v>
      </c>
      <c r="C534" s="7">
        <v>1</v>
      </c>
      <c r="D534" s="7">
        <v>4</v>
      </c>
      <c r="E534" s="7">
        <v>1</v>
      </c>
      <c r="F534" s="129">
        <v>29</v>
      </c>
      <c r="G534" s="129">
        <v>4</v>
      </c>
      <c r="H534" s="7">
        <v>41.65</v>
      </c>
      <c r="I534">
        <v>65.91</v>
      </c>
      <c r="J534" s="7">
        <v>71.87</v>
      </c>
      <c r="K534" s="7">
        <v>102.06</v>
      </c>
      <c r="L534" s="7">
        <v>104.36</v>
      </c>
      <c r="M534" s="7">
        <v>33.94</v>
      </c>
      <c r="N534" s="7">
        <v>34.58</v>
      </c>
      <c r="O534" s="7">
        <v>94.98</v>
      </c>
      <c r="P534" s="7">
        <v>45.99</v>
      </c>
      <c r="Q534">
        <v>40.119999999999997</v>
      </c>
      <c r="R534" s="7">
        <v>53.66</v>
      </c>
      <c r="S534" s="7">
        <v>41.29</v>
      </c>
      <c r="T534" s="7">
        <v>52.88</v>
      </c>
      <c r="U534" s="7">
        <v>48.74</v>
      </c>
    </row>
    <row r="535" spans="1:21" ht="14.25" customHeight="1">
      <c r="A535" s="7">
        <v>534</v>
      </c>
      <c r="B535" s="7">
        <v>12</v>
      </c>
      <c r="C535" s="7">
        <v>1</v>
      </c>
      <c r="D535" s="7">
        <v>4</v>
      </c>
      <c r="E535" s="7">
        <v>1</v>
      </c>
      <c r="F535" s="129">
        <v>30</v>
      </c>
      <c r="G535" s="129">
        <v>5</v>
      </c>
      <c r="H535" s="7">
        <v>41.8</v>
      </c>
      <c r="I535">
        <v>67.81</v>
      </c>
      <c r="J535" s="7">
        <v>72.61</v>
      </c>
      <c r="K535" s="7">
        <v>99.73</v>
      </c>
      <c r="L535" s="7">
        <v>101.95</v>
      </c>
      <c r="M535" s="7">
        <v>30.91</v>
      </c>
      <c r="N535" s="7">
        <v>32.07</v>
      </c>
      <c r="O535" s="7">
        <v>90.03</v>
      </c>
      <c r="P535" s="7">
        <v>42.33</v>
      </c>
      <c r="Q535">
        <v>43.93</v>
      </c>
      <c r="R535" s="7">
        <v>47.63</v>
      </c>
      <c r="S535" s="7">
        <v>34.49</v>
      </c>
      <c r="T535" s="7">
        <v>50.11</v>
      </c>
      <c r="U535" s="7">
        <v>51.66</v>
      </c>
    </row>
    <row r="536" spans="1:21" ht="14.25" customHeight="1">
      <c r="A536" s="7">
        <v>535</v>
      </c>
      <c r="B536" s="7">
        <v>12</v>
      </c>
      <c r="C536" s="7">
        <v>1</v>
      </c>
      <c r="D536" s="7">
        <v>3</v>
      </c>
      <c r="E536" s="7">
        <v>1</v>
      </c>
      <c r="F536" s="129">
        <v>31</v>
      </c>
      <c r="G536" s="129">
        <v>1</v>
      </c>
      <c r="H536" s="7">
        <v>17.36</v>
      </c>
      <c r="I536">
        <v>31.87</v>
      </c>
      <c r="J536" s="7">
        <v>22.33</v>
      </c>
      <c r="K536" s="7">
        <v>31.29</v>
      </c>
      <c r="L536" s="7">
        <v>41.28</v>
      </c>
      <c r="M536" s="7">
        <v>11.83</v>
      </c>
      <c r="N536" s="7">
        <v>14.5</v>
      </c>
      <c r="O536" s="7">
        <v>115.8</v>
      </c>
      <c r="P536" s="7">
        <v>51.19</v>
      </c>
      <c r="Q536">
        <v>154.91999999999999</v>
      </c>
      <c r="R536" s="7">
        <v>94.02</v>
      </c>
      <c r="S536" s="7">
        <v>157.65</v>
      </c>
      <c r="T536" s="7">
        <v>154.08000000000001</v>
      </c>
      <c r="U536" s="7">
        <v>237.12</v>
      </c>
    </row>
    <row r="537" spans="1:21" ht="14.25" customHeight="1">
      <c r="A537" s="7">
        <v>536</v>
      </c>
      <c r="B537" s="7">
        <v>12</v>
      </c>
      <c r="C537" s="7">
        <v>1</v>
      </c>
      <c r="D537" s="7">
        <v>3</v>
      </c>
      <c r="E537" s="7">
        <v>1</v>
      </c>
      <c r="F537" s="129">
        <v>32</v>
      </c>
      <c r="G537" s="129">
        <v>2</v>
      </c>
      <c r="H537" s="7">
        <v>19.420000000000002</v>
      </c>
      <c r="I537">
        <v>36.82</v>
      </c>
      <c r="J537" s="7">
        <v>22.81</v>
      </c>
      <c r="K537" s="7">
        <v>38.5</v>
      </c>
      <c r="L537" s="7">
        <v>31.05</v>
      </c>
      <c r="M537" s="7">
        <v>6.12</v>
      </c>
      <c r="N537" s="7">
        <v>24.21</v>
      </c>
      <c r="O537" s="7">
        <v>315.26</v>
      </c>
      <c r="P537" s="7">
        <v>33.06</v>
      </c>
      <c r="Q537">
        <v>26.37</v>
      </c>
      <c r="R537" s="7">
        <v>4.24</v>
      </c>
      <c r="S537" s="7">
        <v>3.61</v>
      </c>
      <c r="T537" s="7">
        <v>1.1100000000000001</v>
      </c>
      <c r="U537" s="7">
        <v>1.29</v>
      </c>
    </row>
    <row r="538" spans="1:21" ht="14.25" customHeight="1">
      <c r="A538" s="7">
        <v>537</v>
      </c>
      <c r="B538" s="7">
        <v>12</v>
      </c>
      <c r="C538" s="7">
        <v>1</v>
      </c>
      <c r="D538" s="7">
        <v>3</v>
      </c>
      <c r="E538" s="7">
        <v>1</v>
      </c>
      <c r="F538" s="129">
        <v>33</v>
      </c>
      <c r="G538" s="129">
        <v>3</v>
      </c>
      <c r="H538" s="7">
        <v>16.11</v>
      </c>
      <c r="I538">
        <v>41.34</v>
      </c>
      <c r="J538" s="7">
        <v>20.49</v>
      </c>
      <c r="K538" s="7">
        <v>41.15</v>
      </c>
      <c r="L538" s="7">
        <v>43.83</v>
      </c>
      <c r="M538" s="7">
        <v>7.34</v>
      </c>
      <c r="N538" s="7">
        <v>28.55</v>
      </c>
      <c r="O538" s="7">
        <v>100.01</v>
      </c>
      <c r="P538" s="7">
        <v>66.34</v>
      </c>
      <c r="Q538">
        <v>150.18</v>
      </c>
      <c r="R538" s="7">
        <v>62.18</v>
      </c>
      <c r="S538" s="7">
        <v>70.819999999999993</v>
      </c>
      <c r="T538" s="7">
        <v>120.39</v>
      </c>
      <c r="U538" s="7">
        <v>107.44</v>
      </c>
    </row>
    <row r="539" spans="1:21" ht="14.25" customHeight="1">
      <c r="A539" s="7">
        <v>538</v>
      </c>
      <c r="B539" s="7">
        <v>12</v>
      </c>
      <c r="C539" s="7">
        <v>1</v>
      </c>
      <c r="D539" s="7">
        <v>3</v>
      </c>
      <c r="E539" s="7">
        <v>1</v>
      </c>
      <c r="F539" s="129">
        <v>34</v>
      </c>
      <c r="G539" s="129">
        <v>4</v>
      </c>
      <c r="H539" s="7">
        <v>20.75</v>
      </c>
      <c r="I539">
        <v>38.19</v>
      </c>
      <c r="J539" s="7">
        <v>19.22</v>
      </c>
      <c r="K539" s="7">
        <v>36.78</v>
      </c>
      <c r="L539" s="7">
        <v>39.549999999999997</v>
      </c>
      <c r="M539" s="7">
        <v>6.08</v>
      </c>
      <c r="N539" s="7">
        <v>17.71</v>
      </c>
      <c r="O539" s="7">
        <v>104.03</v>
      </c>
      <c r="P539" s="7">
        <v>73.459999999999994</v>
      </c>
      <c r="Q539">
        <v>166.74</v>
      </c>
      <c r="R539" s="7">
        <v>73.64</v>
      </c>
      <c r="S539" s="7">
        <v>118.35</v>
      </c>
      <c r="T539" s="7">
        <v>132.61000000000001</v>
      </c>
      <c r="U539" s="7">
        <v>180.58</v>
      </c>
    </row>
    <row r="540" spans="1:21" ht="14.25" customHeight="1">
      <c r="A540" s="7">
        <v>539</v>
      </c>
      <c r="B540" s="7">
        <v>12</v>
      </c>
      <c r="C540" s="7">
        <v>1</v>
      </c>
      <c r="D540" s="7">
        <v>3</v>
      </c>
      <c r="E540" s="7">
        <v>1</v>
      </c>
      <c r="F540" s="129">
        <v>35</v>
      </c>
      <c r="G540" s="129">
        <v>5</v>
      </c>
      <c r="H540" s="7">
        <v>18.78</v>
      </c>
      <c r="I540">
        <v>44.88</v>
      </c>
      <c r="J540" s="7">
        <v>19.13</v>
      </c>
      <c r="K540" s="7">
        <v>36.54</v>
      </c>
      <c r="L540" s="7">
        <v>44.26</v>
      </c>
      <c r="M540" s="7">
        <v>12</v>
      </c>
      <c r="N540" s="7">
        <v>10.07</v>
      </c>
      <c r="O540" s="7">
        <v>143.43</v>
      </c>
      <c r="P540" s="7">
        <v>60.37</v>
      </c>
      <c r="Q540">
        <v>177.89</v>
      </c>
      <c r="R540" s="7">
        <v>55.49</v>
      </c>
      <c r="S540" s="7">
        <v>180.94</v>
      </c>
      <c r="T540" s="7">
        <v>108.71</v>
      </c>
      <c r="U540" s="7">
        <v>226.99</v>
      </c>
    </row>
    <row r="541" spans="1:21" ht="14.25" customHeight="1">
      <c r="A541" s="7">
        <v>540</v>
      </c>
      <c r="B541" s="7">
        <v>12</v>
      </c>
      <c r="C541" s="7">
        <v>1</v>
      </c>
      <c r="D541" s="7">
        <v>3</v>
      </c>
      <c r="E541" s="7">
        <v>1</v>
      </c>
      <c r="F541" s="129">
        <v>36</v>
      </c>
      <c r="G541" s="129">
        <v>6</v>
      </c>
      <c r="H541" s="7">
        <v>17.52</v>
      </c>
      <c r="I541">
        <v>43.87</v>
      </c>
      <c r="J541" s="7">
        <v>16.079999999999998</v>
      </c>
      <c r="K541" s="7">
        <v>38.83</v>
      </c>
      <c r="L541" s="7">
        <v>39.07</v>
      </c>
      <c r="M541" s="7">
        <v>6.46</v>
      </c>
      <c r="N541" s="7">
        <v>14.91</v>
      </c>
      <c r="O541" s="7">
        <v>97.03</v>
      </c>
      <c r="P541" s="7">
        <v>81.28</v>
      </c>
      <c r="Q541">
        <v>172.87</v>
      </c>
      <c r="R541" s="7">
        <v>74.44</v>
      </c>
      <c r="S541" s="7">
        <v>159.80000000000001</v>
      </c>
      <c r="T541" s="7">
        <v>111.54</v>
      </c>
      <c r="U541" s="7">
        <v>208.62</v>
      </c>
    </row>
    <row r="542" spans="1:21" ht="14.25" customHeight="1">
      <c r="A542" s="7">
        <v>541</v>
      </c>
      <c r="B542" s="7">
        <v>12</v>
      </c>
      <c r="C542" s="7">
        <v>1</v>
      </c>
      <c r="D542" s="7">
        <v>2</v>
      </c>
      <c r="E542" s="7">
        <v>1</v>
      </c>
      <c r="F542" s="129">
        <v>37</v>
      </c>
      <c r="G542" s="129">
        <v>1</v>
      </c>
      <c r="H542" s="7">
        <v>29.5</v>
      </c>
      <c r="I542">
        <v>25.54</v>
      </c>
      <c r="J542" s="7">
        <v>20.18</v>
      </c>
      <c r="K542" s="7">
        <v>33.93</v>
      </c>
      <c r="L542" s="7">
        <v>25.47</v>
      </c>
      <c r="M542" s="7">
        <v>4.42</v>
      </c>
      <c r="N542" s="7">
        <v>7.54</v>
      </c>
      <c r="O542" s="7">
        <v>88.67</v>
      </c>
      <c r="P542" s="7">
        <v>39.67</v>
      </c>
      <c r="Q542">
        <v>100.38</v>
      </c>
      <c r="R542" s="7">
        <v>33.909999999999997</v>
      </c>
      <c r="S542" s="7">
        <v>79.459999999999994</v>
      </c>
      <c r="T542" s="7">
        <v>60.69</v>
      </c>
      <c r="U542" s="7">
        <v>93.1</v>
      </c>
    </row>
    <row r="543" spans="1:21" ht="14.25" customHeight="1">
      <c r="A543" s="7">
        <v>542</v>
      </c>
      <c r="B543" s="7">
        <v>12</v>
      </c>
      <c r="C543" s="7">
        <v>1</v>
      </c>
      <c r="D543" s="7">
        <v>2</v>
      </c>
      <c r="E543" s="7">
        <v>1</v>
      </c>
      <c r="F543" s="129">
        <v>38</v>
      </c>
      <c r="G543" s="129">
        <v>2</v>
      </c>
      <c r="H543" s="7">
        <v>31.76</v>
      </c>
      <c r="I543">
        <v>25.81</v>
      </c>
      <c r="J543" s="7">
        <v>18.579999999999998</v>
      </c>
      <c r="K543" s="7">
        <v>37.97</v>
      </c>
      <c r="L543" s="7">
        <v>20.010000000000002</v>
      </c>
      <c r="M543" s="7">
        <v>5.66</v>
      </c>
      <c r="N543" s="7">
        <v>7.25</v>
      </c>
      <c r="O543" s="7">
        <v>85.68</v>
      </c>
      <c r="P543" s="7">
        <v>21.54</v>
      </c>
      <c r="Q543">
        <v>79.650000000000006</v>
      </c>
      <c r="R543" s="7">
        <v>32</v>
      </c>
      <c r="S543" s="7">
        <v>43.98</v>
      </c>
      <c r="T543" s="7">
        <v>47.25</v>
      </c>
      <c r="U543" s="7">
        <v>91.88</v>
      </c>
    </row>
    <row r="544" spans="1:21" ht="14.25" customHeight="1">
      <c r="A544" s="7">
        <v>543</v>
      </c>
      <c r="B544" s="7">
        <v>12</v>
      </c>
      <c r="C544" s="7">
        <v>1</v>
      </c>
      <c r="D544" s="7">
        <v>2</v>
      </c>
      <c r="E544" s="7">
        <v>1</v>
      </c>
      <c r="F544" s="129">
        <v>39</v>
      </c>
      <c r="G544" s="129">
        <v>3</v>
      </c>
      <c r="H544" s="7">
        <v>31.03</v>
      </c>
      <c r="I544">
        <v>30.33</v>
      </c>
      <c r="J544" s="7">
        <v>22.09</v>
      </c>
      <c r="K544" s="7">
        <v>39.520000000000003</v>
      </c>
      <c r="L544" s="7">
        <v>21.91</v>
      </c>
      <c r="M544" s="7">
        <v>5.47</v>
      </c>
      <c r="N544" s="7">
        <v>6.22</v>
      </c>
      <c r="O544" s="7">
        <v>77.989999999999995</v>
      </c>
      <c r="P544" s="7">
        <v>20.04</v>
      </c>
      <c r="Q544">
        <v>89.08</v>
      </c>
      <c r="R544" s="7">
        <v>39.47</v>
      </c>
      <c r="S544" s="7">
        <v>47.29</v>
      </c>
      <c r="T544" s="7">
        <v>53.65</v>
      </c>
      <c r="U544" s="7">
        <v>83.74</v>
      </c>
    </row>
    <row r="545" spans="1:21" ht="14.25" customHeight="1">
      <c r="A545" s="7">
        <v>544</v>
      </c>
      <c r="B545" s="7">
        <v>12</v>
      </c>
      <c r="C545" s="7">
        <v>1</v>
      </c>
      <c r="D545" s="7">
        <v>2</v>
      </c>
      <c r="E545" s="7">
        <v>1</v>
      </c>
      <c r="F545" s="129">
        <v>40</v>
      </c>
      <c r="G545" s="129">
        <v>4</v>
      </c>
      <c r="H545" s="7">
        <v>28.95</v>
      </c>
      <c r="I545">
        <v>30.57</v>
      </c>
      <c r="J545" s="7">
        <v>19.75</v>
      </c>
      <c r="K545" s="7">
        <v>37.090000000000003</v>
      </c>
      <c r="L545" s="7">
        <v>16.21</v>
      </c>
      <c r="M545" s="7">
        <v>6.03</v>
      </c>
      <c r="N545" s="7">
        <v>12.51</v>
      </c>
      <c r="O545" s="7">
        <v>78.22</v>
      </c>
      <c r="P545" s="7">
        <v>37.299999999999997</v>
      </c>
      <c r="Q545">
        <v>98.81</v>
      </c>
      <c r="R545" s="7">
        <v>66.87</v>
      </c>
      <c r="S545" s="7">
        <v>38.78</v>
      </c>
      <c r="T545" s="7">
        <v>86.19</v>
      </c>
      <c r="U545" s="7">
        <v>99.61</v>
      </c>
    </row>
    <row r="546" spans="1:21" ht="14.25" customHeight="1">
      <c r="A546" s="7">
        <v>545</v>
      </c>
      <c r="B546" s="7">
        <v>12</v>
      </c>
      <c r="C546" s="7">
        <v>1</v>
      </c>
      <c r="D546" s="7">
        <v>2</v>
      </c>
      <c r="E546" s="7">
        <v>1</v>
      </c>
      <c r="F546" s="129">
        <v>41</v>
      </c>
      <c r="G546" s="129">
        <v>5</v>
      </c>
      <c r="H546" s="7">
        <v>30.07</v>
      </c>
      <c r="I546">
        <v>29.14</v>
      </c>
      <c r="J546" s="7">
        <v>19.47</v>
      </c>
      <c r="K546" s="7">
        <v>36.83</v>
      </c>
      <c r="L546" s="7">
        <v>23.01</v>
      </c>
      <c r="M546" s="7">
        <v>6.9</v>
      </c>
      <c r="N546" s="7">
        <v>7.11</v>
      </c>
      <c r="O546" s="7">
        <v>74.849999999999994</v>
      </c>
      <c r="P546" s="7">
        <v>44.14</v>
      </c>
      <c r="Q546">
        <v>98.51</v>
      </c>
      <c r="R546" s="7">
        <v>63.2</v>
      </c>
      <c r="S546" s="7">
        <v>85.5</v>
      </c>
      <c r="T546" s="7">
        <v>96.25</v>
      </c>
      <c r="U546" s="7">
        <v>131.81</v>
      </c>
    </row>
    <row r="547" spans="1:21" ht="14.25" customHeight="1">
      <c r="A547" s="7">
        <v>546</v>
      </c>
      <c r="B547" s="7">
        <v>12</v>
      </c>
      <c r="C547" s="7">
        <v>1</v>
      </c>
      <c r="D547" s="7">
        <v>2</v>
      </c>
      <c r="E547" s="7">
        <v>1</v>
      </c>
      <c r="F547" s="129">
        <v>42</v>
      </c>
      <c r="G547" s="129">
        <v>6</v>
      </c>
      <c r="H547" s="7">
        <v>29.84</v>
      </c>
      <c r="I547">
        <v>29.15</v>
      </c>
      <c r="J547" s="7">
        <v>21.38</v>
      </c>
      <c r="K547" s="7">
        <v>38.49</v>
      </c>
      <c r="L547" s="7">
        <v>21.37</v>
      </c>
      <c r="M547" s="7">
        <v>8.31</v>
      </c>
      <c r="N547" s="7">
        <v>9.4499999999999993</v>
      </c>
      <c r="O547" s="7">
        <v>75.91</v>
      </c>
      <c r="P547" s="7">
        <v>32.07</v>
      </c>
      <c r="Q547">
        <v>90.66</v>
      </c>
      <c r="R547" s="7">
        <v>73.42</v>
      </c>
      <c r="S547" s="7">
        <v>48.4</v>
      </c>
      <c r="T547" s="7">
        <v>98.93</v>
      </c>
      <c r="U547" s="7">
        <v>88.18</v>
      </c>
    </row>
    <row r="548" spans="1:21" ht="14.25" customHeight="1">
      <c r="A548" s="7">
        <v>547</v>
      </c>
      <c r="B548" s="7">
        <v>12</v>
      </c>
      <c r="C548" s="7">
        <v>1</v>
      </c>
      <c r="D548" s="7">
        <v>1</v>
      </c>
      <c r="E548" s="7">
        <v>1</v>
      </c>
      <c r="F548" s="129">
        <v>43</v>
      </c>
      <c r="G548" s="129">
        <v>1</v>
      </c>
      <c r="H548" s="7">
        <v>26.2</v>
      </c>
      <c r="I548">
        <v>23.94</v>
      </c>
      <c r="J548" s="7">
        <v>21.57</v>
      </c>
      <c r="K548" s="7">
        <v>31.25</v>
      </c>
      <c r="L548" s="7">
        <v>27.2</v>
      </c>
      <c r="M548" s="7">
        <v>11.25</v>
      </c>
      <c r="N548" s="7">
        <v>11.33</v>
      </c>
      <c r="O548" s="7">
        <v>81.400000000000006</v>
      </c>
      <c r="P548" s="7">
        <v>29.64</v>
      </c>
      <c r="Q548">
        <v>52.99</v>
      </c>
      <c r="R548" s="7">
        <v>59.85</v>
      </c>
      <c r="S548" s="7">
        <v>75.64</v>
      </c>
      <c r="T548" s="7">
        <v>78.98</v>
      </c>
      <c r="U548" s="7">
        <v>109.47</v>
      </c>
    </row>
    <row r="549" spans="1:21" ht="14.25" customHeight="1">
      <c r="A549" s="7">
        <v>548</v>
      </c>
      <c r="B549" s="7">
        <v>12</v>
      </c>
      <c r="C549" s="7">
        <v>1</v>
      </c>
      <c r="D549" s="7">
        <v>1</v>
      </c>
      <c r="E549" s="7">
        <v>1</v>
      </c>
      <c r="F549" s="129">
        <v>44</v>
      </c>
      <c r="G549" s="129">
        <v>2</v>
      </c>
      <c r="H549" s="7">
        <v>27.27</v>
      </c>
      <c r="I549">
        <v>17.16</v>
      </c>
      <c r="J549" s="7">
        <v>20.22</v>
      </c>
      <c r="K549" s="7">
        <v>12.97</v>
      </c>
      <c r="L549" s="7">
        <v>25.3</v>
      </c>
      <c r="M549" s="7">
        <v>5.65</v>
      </c>
      <c r="N549" s="7">
        <v>6.55</v>
      </c>
      <c r="O549" s="7">
        <v>73.45</v>
      </c>
      <c r="P549" s="7">
        <v>35.51</v>
      </c>
      <c r="Q549">
        <v>40.1</v>
      </c>
      <c r="R549" s="7">
        <v>84.97</v>
      </c>
      <c r="S549" s="7">
        <v>66.650000000000006</v>
      </c>
      <c r="T549" s="7">
        <v>115.71</v>
      </c>
      <c r="U549" s="7">
        <v>80.62</v>
      </c>
    </row>
    <row r="550" spans="1:21" ht="14.25" customHeight="1">
      <c r="A550" s="7">
        <v>549</v>
      </c>
      <c r="B550" s="7">
        <v>12</v>
      </c>
      <c r="C550" s="7">
        <v>1</v>
      </c>
      <c r="D550" s="7">
        <v>1</v>
      </c>
      <c r="E550" s="7">
        <v>1</v>
      </c>
      <c r="F550" s="129">
        <v>45</v>
      </c>
      <c r="G550" s="129">
        <v>3</v>
      </c>
      <c r="H550" s="7">
        <v>27.7</v>
      </c>
      <c r="I550">
        <v>17.329999999999998</v>
      </c>
      <c r="J550" s="7">
        <v>17.95</v>
      </c>
      <c r="K550" s="7">
        <v>24.87</v>
      </c>
      <c r="L550" s="7">
        <v>28.07</v>
      </c>
      <c r="M550" s="7">
        <v>6.57</v>
      </c>
      <c r="N550" s="7">
        <v>6.37</v>
      </c>
      <c r="O550" s="7">
        <v>81.58</v>
      </c>
      <c r="P550" s="7">
        <v>29.81</v>
      </c>
      <c r="Q550">
        <v>45.5</v>
      </c>
      <c r="R550" s="7">
        <v>27.78</v>
      </c>
      <c r="S550" s="7">
        <v>57.06</v>
      </c>
      <c r="T550" s="7">
        <v>46.19</v>
      </c>
      <c r="U550" s="7">
        <v>97.09</v>
      </c>
    </row>
    <row r="551" spans="1:21" ht="14.25" customHeight="1">
      <c r="A551" s="7">
        <v>550</v>
      </c>
      <c r="B551" s="7">
        <v>12</v>
      </c>
      <c r="C551" s="7">
        <v>1</v>
      </c>
      <c r="D551" s="7">
        <v>1</v>
      </c>
      <c r="E551" s="7">
        <v>1</v>
      </c>
      <c r="F551" s="129">
        <v>46</v>
      </c>
      <c r="G551" s="129">
        <v>4</v>
      </c>
      <c r="H551" s="7">
        <v>26.48</v>
      </c>
      <c r="I551">
        <v>20.27</v>
      </c>
      <c r="J551" s="7">
        <v>21.38</v>
      </c>
      <c r="K551" s="7">
        <v>32.159999999999997</v>
      </c>
      <c r="L551" s="7">
        <v>33</v>
      </c>
      <c r="M551" s="7">
        <v>13.05</v>
      </c>
      <c r="N551" s="7">
        <v>8.7799999999999994</v>
      </c>
      <c r="O551" s="7">
        <v>61.25</v>
      </c>
      <c r="P551" s="7">
        <v>25.14</v>
      </c>
      <c r="Q551">
        <v>33.380000000000003</v>
      </c>
      <c r="R551" s="7">
        <v>28.45</v>
      </c>
      <c r="S551" s="7">
        <v>81.2</v>
      </c>
      <c r="T551" s="7">
        <v>43.35</v>
      </c>
      <c r="U551" s="7">
        <v>118.91</v>
      </c>
    </row>
    <row r="552" spans="1:21" ht="14.25" customHeight="1">
      <c r="A552" s="7">
        <v>551</v>
      </c>
      <c r="B552" s="7">
        <v>12</v>
      </c>
      <c r="C552" s="7">
        <v>1</v>
      </c>
      <c r="D552" s="7">
        <v>1</v>
      </c>
      <c r="E552" s="7">
        <v>1</v>
      </c>
      <c r="F552" s="129">
        <v>47</v>
      </c>
      <c r="G552" s="129">
        <v>5</v>
      </c>
      <c r="H552" s="7">
        <v>27.14</v>
      </c>
      <c r="I552">
        <v>18.27</v>
      </c>
      <c r="J552" s="7">
        <v>18.71</v>
      </c>
      <c r="K552" s="7">
        <v>24.26</v>
      </c>
      <c r="L552" s="7">
        <v>27.58</v>
      </c>
      <c r="M552" s="7">
        <v>12.64</v>
      </c>
      <c r="N552" s="7">
        <v>7.55</v>
      </c>
      <c r="O552" s="7">
        <v>67.2</v>
      </c>
      <c r="P552" s="7">
        <v>36.479999999999997</v>
      </c>
      <c r="Q552">
        <v>37.94</v>
      </c>
      <c r="R552" s="7">
        <v>37.92</v>
      </c>
      <c r="S552" s="7">
        <v>78.099999999999994</v>
      </c>
      <c r="T552" s="7">
        <v>43.27</v>
      </c>
      <c r="U552" s="7">
        <v>120.55</v>
      </c>
    </row>
    <row r="553" spans="1:21" ht="14.25" customHeight="1">
      <c r="A553" s="7">
        <v>552</v>
      </c>
      <c r="B553" s="7">
        <v>12</v>
      </c>
      <c r="C553" s="7">
        <v>1</v>
      </c>
      <c r="D553" s="7">
        <v>1</v>
      </c>
      <c r="E553" s="7">
        <v>1</v>
      </c>
      <c r="F553" s="129">
        <v>48</v>
      </c>
      <c r="G553" s="129">
        <v>6</v>
      </c>
      <c r="H553" s="7">
        <v>22.98</v>
      </c>
      <c r="I553">
        <v>13.84</v>
      </c>
      <c r="J553" s="7">
        <v>17.420000000000002</v>
      </c>
      <c r="K553" s="7">
        <v>15.63</v>
      </c>
      <c r="L553" s="7">
        <v>27.63</v>
      </c>
      <c r="M553" s="7">
        <v>9.26</v>
      </c>
      <c r="N553" s="7">
        <v>8.42</v>
      </c>
      <c r="O553" s="7">
        <v>61.03</v>
      </c>
      <c r="P553" s="7">
        <v>31.92</v>
      </c>
      <c r="Q553">
        <v>28.17</v>
      </c>
      <c r="R553" s="7">
        <v>19.38</v>
      </c>
      <c r="S553" s="7">
        <v>51.61</v>
      </c>
      <c r="T553" s="7">
        <v>35.53</v>
      </c>
      <c r="U553" s="7">
        <v>72.38</v>
      </c>
    </row>
    <row r="554" spans="1:21" ht="14.25" customHeight="1">
      <c r="A554" s="7">
        <v>553</v>
      </c>
      <c r="B554" s="7">
        <v>13</v>
      </c>
      <c r="C554" s="7">
        <v>0</v>
      </c>
      <c r="D554" s="7">
        <v>4</v>
      </c>
      <c r="E554" s="7">
        <v>1</v>
      </c>
      <c r="F554" s="129">
        <v>2</v>
      </c>
      <c r="G554" s="129">
        <v>1</v>
      </c>
      <c r="H554" s="7">
        <v>40.92</v>
      </c>
      <c r="I554">
        <v>67.510000000000005</v>
      </c>
      <c r="J554" s="7">
        <v>72.5</v>
      </c>
      <c r="K554" s="7">
        <v>114.09</v>
      </c>
      <c r="L554" s="7">
        <v>113.91</v>
      </c>
      <c r="M554" s="7">
        <v>45.01</v>
      </c>
      <c r="N554" s="7">
        <v>44.05</v>
      </c>
      <c r="O554" s="7">
        <v>125.25</v>
      </c>
      <c r="P554" s="7">
        <v>64.05</v>
      </c>
      <c r="Q554">
        <v>28.16</v>
      </c>
      <c r="R554" s="7">
        <v>115.48</v>
      </c>
      <c r="S554" s="7">
        <v>93.19</v>
      </c>
      <c r="T554" s="7">
        <v>28</v>
      </c>
      <c r="U554" s="7">
        <v>37.92</v>
      </c>
    </row>
    <row r="555" spans="1:21" ht="14.25" customHeight="1">
      <c r="A555" s="7">
        <v>554</v>
      </c>
      <c r="B555" s="7">
        <v>13</v>
      </c>
      <c r="C555" s="7">
        <v>0</v>
      </c>
      <c r="D555" s="7">
        <v>4</v>
      </c>
      <c r="E555" s="7">
        <v>1</v>
      </c>
      <c r="F555" s="129">
        <v>3</v>
      </c>
      <c r="G555" s="129">
        <v>2</v>
      </c>
      <c r="H555" s="7">
        <v>40.24</v>
      </c>
      <c r="I555">
        <v>67.489999999999995</v>
      </c>
      <c r="J555" s="7">
        <v>72.290000000000006</v>
      </c>
      <c r="K555" s="7">
        <v>116.43</v>
      </c>
      <c r="L555" s="7">
        <v>115.83</v>
      </c>
      <c r="M555" s="7">
        <v>46.22</v>
      </c>
      <c r="N555" s="7">
        <v>45.11</v>
      </c>
      <c r="O555" s="7">
        <v>110.56</v>
      </c>
      <c r="P555" s="7">
        <v>54.16</v>
      </c>
      <c r="Q555">
        <v>35.659999999999997</v>
      </c>
      <c r="R555" s="7">
        <v>125.05</v>
      </c>
      <c r="S555" s="7">
        <v>106.08</v>
      </c>
      <c r="T555" s="7">
        <v>41.02</v>
      </c>
      <c r="U555" s="7">
        <v>38.119999999999997</v>
      </c>
    </row>
    <row r="556" spans="1:21" ht="14.25" customHeight="1">
      <c r="A556" s="7">
        <v>555</v>
      </c>
      <c r="B556" s="7">
        <v>13</v>
      </c>
      <c r="C556" s="7">
        <v>0</v>
      </c>
      <c r="D556" s="7">
        <v>4</v>
      </c>
      <c r="E556" s="7">
        <v>1</v>
      </c>
      <c r="F556" s="129">
        <v>4</v>
      </c>
      <c r="G556" s="129">
        <v>3</v>
      </c>
      <c r="H556" s="7">
        <v>40.450000000000003</v>
      </c>
      <c r="I556">
        <v>63.32</v>
      </c>
      <c r="J556" s="7">
        <v>68.650000000000006</v>
      </c>
      <c r="K556" s="7">
        <v>112.84</v>
      </c>
      <c r="L556" s="7">
        <v>113.56</v>
      </c>
      <c r="M556" s="7">
        <v>46.11</v>
      </c>
      <c r="N556" s="7">
        <v>46.72</v>
      </c>
      <c r="O556" s="7">
        <v>111.69</v>
      </c>
      <c r="P556" s="7">
        <v>60.82</v>
      </c>
      <c r="Q556">
        <v>25.79</v>
      </c>
      <c r="R556" s="7">
        <v>125.6</v>
      </c>
      <c r="S556" s="7">
        <v>90.01</v>
      </c>
      <c r="T556" s="7">
        <v>28.17</v>
      </c>
      <c r="U556" s="7">
        <v>30.18</v>
      </c>
    </row>
    <row r="557" spans="1:21" ht="14.25" customHeight="1">
      <c r="A557" s="7">
        <v>556</v>
      </c>
      <c r="B557" s="7">
        <v>13</v>
      </c>
      <c r="C557" s="7">
        <v>0</v>
      </c>
      <c r="D557" s="7">
        <v>4</v>
      </c>
      <c r="E557" s="7">
        <v>1</v>
      </c>
      <c r="F557" s="129">
        <v>5</v>
      </c>
      <c r="G557" s="129">
        <v>4</v>
      </c>
      <c r="H557" s="7">
        <v>40.74</v>
      </c>
      <c r="I557">
        <v>64.5</v>
      </c>
      <c r="J557" s="7">
        <v>69.34</v>
      </c>
      <c r="K557" s="7">
        <v>115.8</v>
      </c>
      <c r="L557" s="7">
        <v>115.25</v>
      </c>
      <c r="M557" s="7">
        <v>46.3</v>
      </c>
      <c r="N557" s="7">
        <v>45.98</v>
      </c>
      <c r="O557" s="7">
        <v>108.86</v>
      </c>
      <c r="P557" s="7">
        <v>63.58</v>
      </c>
      <c r="Q557">
        <v>25.45</v>
      </c>
      <c r="R557" s="7">
        <v>132.6</v>
      </c>
      <c r="S557" s="7">
        <v>101.75</v>
      </c>
      <c r="T557" s="7">
        <v>38.17</v>
      </c>
      <c r="U557" s="7">
        <v>41.07</v>
      </c>
    </row>
    <row r="558" spans="1:21" ht="14.25" customHeight="1">
      <c r="A558" s="7">
        <v>557</v>
      </c>
      <c r="B558" s="7">
        <v>13</v>
      </c>
      <c r="C558" s="7">
        <v>0</v>
      </c>
      <c r="D558" s="7">
        <v>4</v>
      </c>
      <c r="E558" s="7">
        <v>1</v>
      </c>
      <c r="F558" s="129">
        <v>6</v>
      </c>
      <c r="G558" s="129">
        <v>5</v>
      </c>
      <c r="H558" s="7">
        <v>40.54</v>
      </c>
      <c r="I558">
        <v>66.510000000000005</v>
      </c>
      <c r="J558" s="7">
        <v>70.61</v>
      </c>
      <c r="K558" s="7">
        <v>116.73</v>
      </c>
      <c r="L558" s="7">
        <v>116.03</v>
      </c>
      <c r="M558" s="7">
        <v>46.29</v>
      </c>
      <c r="N558" s="7">
        <v>46.09</v>
      </c>
      <c r="O558" s="7">
        <v>110.08</v>
      </c>
      <c r="P558" s="7">
        <v>56.03</v>
      </c>
      <c r="Q558">
        <v>26.57</v>
      </c>
      <c r="R558" s="7">
        <v>125.27</v>
      </c>
      <c r="S558" s="7">
        <v>102.18</v>
      </c>
      <c r="T558" s="7">
        <v>39.19</v>
      </c>
      <c r="U558" s="7">
        <v>32.26</v>
      </c>
    </row>
    <row r="559" spans="1:21" ht="14.25" customHeight="1">
      <c r="A559" s="7">
        <v>558</v>
      </c>
      <c r="B559" s="7">
        <v>13</v>
      </c>
      <c r="C559" s="7">
        <v>0</v>
      </c>
      <c r="D559" s="7">
        <v>1</v>
      </c>
      <c r="E559" s="7">
        <v>1</v>
      </c>
      <c r="F559" s="129">
        <v>7</v>
      </c>
      <c r="G559" s="129">
        <v>1</v>
      </c>
      <c r="H559" s="7">
        <v>29.52</v>
      </c>
      <c r="I559">
        <v>37.22</v>
      </c>
      <c r="J559" s="7">
        <v>30.73</v>
      </c>
      <c r="K559" s="7">
        <v>35.57</v>
      </c>
      <c r="L559" s="7">
        <v>24.57</v>
      </c>
      <c r="M559" s="7">
        <v>17.16</v>
      </c>
      <c r="N559" s="7">
        <v>16.02</v>
      </c>
      <c r="O559" s="7">
        <v>123.3</v>
      </c>
      <c r="P559" s="7">
        <v>67.89</v>
      </c>
      <c r="Q559">
        <v>61.85</v>
      </c>
      <c r="R559" s="7">
        <v>40.270000000000003</v>
      </c>
      <c r="S559" s="7">
        <v>52.52</v>
      </c>
      <c r="T559" s="7">
        <v>61.5</v>
      </c>
      <c r="U559" s="7">
        <v>90.31</v>
      </c>
    </row>
    <row r="560" spans="1:21" ht="14.25" customHeight="1">
      <c r="A560" s="7">
        <v>559</v>
      </c>
      <c r="B560" s="7">
        <v>13</v>
      </c>
      <c r="C560" s="7">
        <v>0</v>
      </c>
      <c r="D560" s="7">
        <v>1</v>
      </c>
      <c r="E560" s="7">
        <v>1</v>
      </c>
      <c r="F560" s="129">
        <v>8</v>
      </c>
      <c r="G560" s="129">
        <v>2</v>
      </c>
      <c r="H560" s="7">
        <v>30.71</v>
      </c>
      <c r="I560">
        <v>50.9</v>
      </c>
      <c r="J560" s="7">
        <v>54.58</v>
      </c>
      <c r="K560" s="7">
        <v>69.540000000000006</v>
      </c>
      <c r="L560" s="7">
        <v>62.82</v>
      </c>
      <c r="M560" s="7">
        <v>30.96</v>
      </c>
      <c r="N560" s="7">
        <v>26.03</v>
      </c>
      <c r="O560" s="7">
        <v>108.28</v>
      </c>
      <c r="P560" s="7">
        <v>37.56</v>
      </c>
      <c r="Q560">
        <v>74.84</v>
      </c>
      <c r="R560" s="7">
        <v>70.17</v>
      </c>
      <c r="S560" s="7">
        <v>59.55</v>
      </c>
      <c r="T560" s="7">
        <v>37.729999999999997</v>
      </c>
      <c r="U560" s="7">
        <v>63.82</v>
      </c>
    </row>
    <row r="561" spans="1:21" ht="14.25" customHeight="1">
      <c r="A561" s="7">
        <v>560</v>
      </c>
      <c r="B561" s="7">
        <v>13</v>
      </c>
      <c r="C561" s="7">
        <v>0</v>
      </c>
      <c r="D561" s="7">
        <v>1</v>
      </c>
      <c r="E561" s="7">
        <v>1</v>
      </c>
      <c r="F561" s="129">
        <v>9</v>
      </c>
      <c r="G561" s="129">
        <v>3</v>
      </c>
      <c r="H561" s="7">
        <v>33.94</v>
      </c>
      <c r="I561">
        <v>44.73</v>
      </c>
      <c r="J561" s="7">
        <v>44.19</v>
      </c>
      <c r="K561" s="7">
        <v>64.290000000000006</v>
      </c>
      <c r="L561" s="7">
        <v>57.7</v>
      </c>
      <c r="M561" s="7">
        <v>31.49</v>
      </c>
      <c r="N561" s="7">
        <v>28.59</v>
      </c>
      <c r="O561" s="7">
        <v>119.53</v>
      </c>
      <c r="P561" s="7">
        <v>44.34</v>
      </c>
      <c r="Q561">
        <v>75.19</v>
      </c>
      <c r="R561" s="7">
        <v>49.8</v>
      </c>
      <c r="S561" s="7">
        <v>69.08</v>
      </c>
      <c r="T561" s="7">
        <v>60.5</v>
      </c>
      <c r="U561" s="7">
        <v>69.819999999999993</v>
      </c>
    </row>
    <row r="562" spans="1:21" ht="14.25" customHeight="1">
      <c r="A562" s="7">
        <v>561</v>
      </c>
      <c r="B562" s="7">
        <v>13</v>
      </c>
      <c r="C562" s="7">
        <v>0</v>
      </c>
      <c r="D562" s="7">
        <v>1</v>
      </c>
      <c r="E562" s="7">
        <v>1</v>
      </c>
      <c r="F562" s="129">
        <v>10</v>
      </c>
      <c r="G562" s="129">
        <v>4</v>
      </c>
      <c r="H562" s="7">
        <v>29.55</v>
      </c>
      <c r="I562">
        <v>51.81</v>
      </c>
      <c r="J562" s="7">
        <v>53.87</v>
      </c>
      <c r="K562" s="7">
        <v>80.19</v>
      </c>
      <c r="L562" s="7">
        <v>77.64</v>
      </c>
      <c r="M562" s="7">
        <v>37.340000000000003</v>
      </c>
      <c r="N562" s="7">
        <v>35.75</v>
      </c>
      <c r="O562" s="7">
        <v>111.94</v>
      </c>
      <c r="P562" s="7">
        <v>57.19</v>
      </c>
      <c r="Q562">
        <v>43.45</v>
      </c>
      <c r="R562" s="7">
        <v>62.4</v>
      </c>
      <c r="S562" s="7">
        <v>76.540000000000006</v>
      </c>
      <c r="T562" s="7">
        <v>54.02</v>
      </c>
      <c r="U562" s="7">
        <v>51.43</v>
      </c>
    </row>
    <row r="563" spans="1:21" ht="14.25" customHeight="1">
      <c r="A563" s="7">
        <v>562</v>
      </c>
      <c r="B563" s="7">
        <v>13</v>
      </c>
      <c r="C563" s="7">
        <v>0</v>
      </c>
      <c r="D563" s="7">
        <v>1</v>
      </c>
      <c r="E563" s="7">
        <v>1</v>
      </c>
      <c r="F563" s="129">
        <v>11</v>
      </c>
      <c r="G563" s="129">
        <v>5</v>
      </c>
      <c r="H563" s="7">
        <v>30.41</v>
      </c>
      <c r="I563">
        <v>51.78</v>
      </c>
      <c r="J563" s="7">
        <v>52.5</v>
      </c>
      <c r="K563" s="7">
        <v>77.25</v>
      </c>
      <c r="L563" s="7">
        <v>73.77</v>
      </c>
      <c r="M563" s="7">
        <v>35.36</v>
      </c>
      <c r="N563" s="7">
        <v>33.119999999999997</v>
      </c>
      <c r="O563" s="7">
        <v>112.52</v>
      </c>
      <c r="P563" s="7">
        <v>45.85</v>
      </c>
      <c r="Q563">
        <v>60</v>
      </c>
      <c r="R563" s="7">
        <v>67.63</v>
      </c>
      <c r="S563" s="7">
        <v>79.900000000000006</v>
      </c>
      <c r="T563" s="7">
        <v>38.33</v>
      </c>
      <c r="U563" s="7">
        <v>47.43</v>
      </c>
    </row>
    <row r="564" spans="1:21" ht="14.25" customHeight="1">
      <c r="A564" s="7">
        <v>563</v>
      </c>
      <c r="B564" s="7">
        <v>13</v>
      </c>
      <c r="C564" s="7">
        <v>0</v>
      </c>
      <c r="D564" s="7">
        <v>1</v>
      </c>
      <c r="E564" s="7">
        <v>1</v>
      </c>
      <c r="F564" s="129">
        <v>12</v>
      </c>
      <c r="G564" s="129">
        <v>6</v>
      </c>
      <c r="H564" s="7">
        <v>26.02</v>
      </c>
      <c r="I564">
        <v>57.22</v>
      </c>
      <c r="J564" s="7">
        <v>61.01</v>
      </c>
      <c r="K564" s="7">
        <v>84.13</v>
      </c>
      <c r="L564" s="7">
        <v>83.4</v>
      </c>
      <c r="M564" s="7">
        <v>37.81</v>
      </c>
      <c r="N564" s="7">
        <v>37.69</v>
      </c>
      <c r="O564" s="7">
        <v>109.3</v>
      </c>
      <c r="P564" s="7">
        <v>52.41</v>
      </c>
      <c r="Q564">
        <v>50.43</v>
      </c>
      <c r="R564" s="7">
        <v>78.31</v>
      </c>
      <c r="S564" s="7">
        <v>84.63</v>
      </c>
      <c r="T564" s="7">
        <v>54.27</v>
      </c>
      <c r="U564" s="7">
        <v>58.44</v>
      </c>
    </row>
    <row r="565" spans="1:21" ht="14.25" customHeight="1">
      <c r="A565" s="7">
        <v>564</v>
      </c>
      <c r="B565" s="7">
        <v>13</v>
      </c>
      <c r="C565" s="7">
        <v>0</v>
      </c>
      <c r="D565" s="7">
        <v>2</v>
      </c>
      <c r="E565" s="7">
        <v>1</v>
      </c>
      <c r="F565" s="129">
        <v>13</v>
      </c>
      <c r="G565" s="129">
        <v>1</v>
      </c>
      <c r="H565" s="7">
        <v>24.44</v>
      </c>
      <c r="I565">
        <v>79.209999999999994</v>
      </c>
      <c r="J565" s="7">
        <v>73.83</v>
      </c>
      <c r="K565" s="7">
        <v>57.24</v>
      </c>
      <c r="L565" s="7">
        <v>59.37</v>
      </c>
      <c r="M565" s="7">
        <v>19.5</v>
      </c>
      <c r="N565" s="7">
        <v>29.59</v>
      </c>
      <c r="O565" s="7">
        <v>158.11000000000001</v>
      </c>
      <c r="P565" s="7">
        <v>134.94999999999999</v>
      </c>
      <c r="Q565">
        <v>24.65</v>
      </c>
      <c r="R565" s="7">
        <v>61.04</v>
      </c>
      <c r="S565" s="7">
        <v>29.79</v>
      </c>
      <c r="T565" s="7">
        <v>105.18</v>
      </c>
      <c r="U565" s="7">
        <v>40.89</v>
      </c>
    </row>
    <row r="566" spans="1:21" ht="14.25" customHeight="1">
      <c r="A566" s="7">
        <v>565</v>
      </c>
      <c r="B566" s="7">
        <v>13</v>
      </c>
      <c r="C566" s="7">
        <v>0</v>
      </c>
      <c r="D566" s="7">
        <v>2</v>
      </c>
      <c r="E566" s="7">
        <v>1</v>
      </c>
      <c r="F566" s="129">
        <v>14</v>
      </c>
      <c r="G566" s="129">
        <v>2</v>
      </c>
      <c r="H566" s="7">
        <v>25.86</v>
      </c>
      <c r="I566">
        <v>52.1</v>
      </c>
      <c r="J566" s="7">
        <v>40.01</v>
      </c>
      <c r="K566" s="7">
        <v>51.95</v>
      </c>
      <c r="L566" s="7">
        <v>43.53</v>
      </c>
      <c r="M566" s="7">
        <v>19.420000000000002</v>
      </c>
      <c r="N566" s="7">
        <v>24.21</v>
      </c>
      <c r="O566" s="7">
        <v>155.15</v>
      </c>
      <c r="P566" s="7">
        <v>129.22999999999999</v>
      </c>
      <c r="Q566">
        <v>19.86</v>
      </c>
      <c r="R566" s="7">
        <v>63.75</v>
      </c>
      <c r="S566" s="7">
        <v>9.34</v>
      </c>
      <c r="T566" s="7">
        <v>110.58</v>
      </c>
      <c r="U566" s="7">
        <v>36.159999999999997</v>
      </c>
    </row>
    <row r="567" spans="1:21" ht="14.25" customHeight="1">
      <c r="A567" s="7">
        <v>566</v>
      </c>
      <c r="B567" s="7">
        <v>13</v>
      </c>
      <c r="C567" s="7">
        <v>0</v>
      </c>
      <c r="D567" s="7">
        <v>2</v>
      </c>
      <c r="E567" s="7">
        <v>1</v>
      </c>
      <c r="F567" s="129">
        <v>15</v>
      </c>
      <c r="G567" s="129">
        <v>3</v>
      </c>
      <c r="H567" s="7">
        <v>23.89</v>
      </c>
      <c r="I567">
        <v>78.25</v>
      </c>
      <c r="J567" s="7">
        <v>58.32</v>
      </c>
      <c r="K567" s="7">
        <v>64.069999999999993</v>
      </c>
      <c r="L567" s="7">
        <v>50.96</v>
      </c>
      <c r="M567" s="7">
        <v>19.3</v>
      </c>
      <c r="N567" s="7">
        <v>26.29</v>
      </c>
      <c r="O567" s="7">
        <v>120.41</v>
      </c>
      <c r="P567" s="7">
        <v>143.21</v>
      </c>
      <c r="Q567">
        <v>43.34</v>
      </c>
      <c r="R567" s="7">
        <v>75.25</v>
      </c>
      <c r="S567" s="7">
        <v>36.58</v>
      </c>
      <c r="T567" s="7">
        <v>106.34</v>
      </c>
      <c r="U567" s="7">
        <v>16.8</v>
      </c>
    </row>
    <row r="568" spans="1:21" ht="14.25" customHeight="1">
      <c r="A568" s="7">
        <v>567</v>
      </c>
      <c r="B568" s="7">
        <v>13</v>
      </c>
      <c r="C568" s="7">
        <v>0</v>
      </c>
      <c r="D568" s="7">
        <v>2</v>
      </c>
      <c r="E568" s="7">
        <v>1</v>
      </c>
      <c r="F568" s="129">
        <v>16</v>
      </c>
      <c r="G568" s="129">
        <v>4</v>
      </c>
      <c r="H568" s="7">
        <v>23.78</v>
      </c>
      <c r="I568">
        <v>64.34</v>
      </c>
      <c r="J568" s="7">
        <v>54.77</v>
      </c>
      <c r="K568" s="7">
        <v>65.8</v>
      </c>
      <c r="L568" s="7">
        <v>57.31</v>
      </c>
      <c r="M568" s="7">
        <v>24.09</v>
      </c>
      <c r="N568" s="7">
        <v>28.88</v>
      </c>
      <c r="O568" s="7">
        <v>141.94999999999999</v>
      </c>
      <c r="P568" s="7">
        <v>129.62</v>
      </c>
      <c r="Q568">
        <v>31.31</v>
      </c>
      <c r="R568" s="7">
        <v>68.03</v>
      </c>
      <c r="S568" s="7">
        <v>26.74</v>
      </c>
      <c r="T568" s="7">
        <v>111.81</v>
      </c>
      <c r="U568" s="7">
        <v>37.03</v>
      </c>
    </row>
    <row r="569" spans="1:21" ht="14.25" customHeight="1">
      <c r="A569" s="7">
        <v>568</v>
      </c>
      <c r="B569" s="7">
        <v>13</v>
      </c>
      <c r="C569" s="7">
        <v>0</v>
      </c>
      <c r="D569" s="7">
        <v>2</v>
      </c>
      <c r="E569" s="7">
        <v>1</v>
      </c>
      <c r="F569" s="129">
        <v>17</v>
      </c>
      <c r="G569" s="129">
        <v>5</v>
      </c>
      <c r="H569" s="7">
        <v>26.44</v>
      </c>
      <c r="I569">
        <v>63.6</v>
      </c>
      <c r="J569" s="7">
        <v>56.08</v>
      </c>
      <c r="K569" s="7">
        <v>58.35</v>
      </c>
      <c r="L569" s="7">
        <v>50.42</v>
      </c>
      <c r="M569" s="7">
        <v>21.63</v>
      </c>
      <c r="N569" s="7">
        <v>26.93</v>
      </c>
      <c r="O569" s="7">
        <v>123.13</v>
      </c>
      <c r="P569" s="7">
        <v>135.57</v>
      </c>
      <c r="Q569">
        <v>44.35</v>
      </c>
      <c r="R569" s="7">
        <v>49.87</v>
      </c>
      <c r="S569" s="7">
        <v>29.2</v>
      </c>
      <c r="T569" s="7">
        <v>104.63</v>
      </c>
      <c r="U569" s="7">
        <v>39.14</v>
      </c>
    </row>
    <row r="570" spans="1:21" ht="14.25" customHeight="1">
      <c r="A570" s="7">
        <v>569</v>
      </c>
      <c r="B570" s="7">
        <v>13</v>
      </c>
      <c r="C570" s="7">
        <v>0</v>
      </c>
      <c r="D570" s="7">
        <v>2</v>
      </c>
      <c r="E570" s="7">
        <v>1</v>
      </c>
      <c r="F570" s="129">
        <v>18</v>
      </c>
      <c r="G570" s="129">
        <v>6</v>
      </c>
      <c r="H570" s="7">
        <v>26.25</v>
      </c>
      <c r="I570">
        <v>70.45</v>
      </c>
      <c r="J570" s="7">
        <v>63.43</v>
      </c>
      <c r="K570" s="7">
        <v>67.63</v>
      </c>
      <c r="L570" s="7">
        <v>63.04</v>
      </c>
      <c r="M570" s="7">
        <v>24.84</v>
      </c>
      <c r="N570" s="7">
        <v>30.78</v>
      </c>
      <c r="O570" s="7">
        <v>146.86000000000001</v>
      </c>
      <c r="P570" s="7">
        <v>110.56</v>
      </c>
      <c r="Q570">
        <v>40.68</v>
      </c>
      <c r="R570" s="7">
        <v>65.47</v>
      </c>
      <c r="S570" s="7">
        <v>30.79</v>
      </c>
      <c r="T570" s="7">
        <v>101.74</v>
      </c>
      <c r="U570" s="7">
        <v>48.01</v>
      </c>
    </row>
    <row r="571" spans="1:21" ht="14.25" customHeight="1">
      <c r="A571" s="7">
        <v>570</v>
      </c>
      <c r="B571" s="7">
        <v>13</v>
      </c>
      <c r="C571" s="7">
        <v>0</v>
      </c>
      <c r="D571" s="7">
        <v>3</v>
      </c>
      <c r="E571" s="7">
        <v>1</v>
      </c>
      <c r="F571" s="129">
        <v>19</v>
      </c>
      <c r="G571" s="129">
        <v>1</v>
      </c>
      <c r="H571" s="7">
        <v>41.58</v>
      </c>
      <c r="I571">
        <v>83.09</v>
      </c>
      <c r="J571" s="7">
        <v>68.8</v>
      </c>
      <c r="K571" s="7">
        <v>54.8</v>
      </c>
      <c r="L571" s="7">
        <v>65.59</v>
      </c>
      <c r="M571" s="7">
        <v>24.55</v>
      </c>
      <c r="N571" s="7">
        <v>42.54</v>
      </c>
      <c r="O571" s="7">
        <v>145.11000000000001</v>
      </c>
      <c r="P571" s="7">
        <v>181.12</v>
      </c>
      <c r="Q571">
        <v>58.91</v>
      </c>
      <c r="R571" s="7">
        <v>90.96</v>
      </c>
      <c r="S571" s="7">
        <v>76.849999999999994</v>
      </c>
      <c r="T571" s="7">
        <v>114.46</v>
      </c>
      <c r="U571" s="7">
        <v>58.51</v>
      </c>
    </row>
    <row r="572" spans="1:21" ht="14.25" customHeight="1">
      <c r="A572" s="7">
        <v>571</v>
      </c>
      <c r="B572" s="7">
        <v>13</v>
      </c>
      <c r="C572" s="7">
        <v>0</v>
      </c>
      <c r="D572" s="7">
        <v>3</v>
      </c>
      <c r="E572" s="7">
        <v>1</v>
      </c>
      <c r="F572" s="129">
        <v>20</v>
      </c>
      <c r="G572" s="129">
        <v>2</v>
      </c>
      <c r="H572" s="7">
        <v>34.89</v>
      </c>
      <c r="I572">
        <v>88.11</v>
      </c>
      <c r="J572" s="7">
        <v>67.28</v>
      </c>
      <c r="K572" s="7">
        <v>56.7</v>
      </c>
      <c r="L572" s="7">
        <v>68.37</v>
      </c>
      <c r="M572" s="7">
        <v>26.49</v>
      </c>
      <c r="N572" s="7">
        <v>42.35</v>
      </c>
      <c r="O572" s="7">
        <v>105.11</v>
      </c>
      <c r="P572" s="7">
        <v>161.16</v>
      </c>
      <c r="Q572">
        <v>87.57</v>
      </c>
      <c r="R572" s="7">
        <v>132.04</v>
      </c>
      <c r="S572" s="7">
        <v>115.85</v>
      </c>
      <c r="T572" s="7">
        <v>105.8</v>
      </c>
      <c r="U572" s="7">
        <v>45.99</v>
      </c>
    </row>
    <row r="573" spans="1:21" ht="14.25" customHeight="1">
      <c r="A573" s="7">
        <v>572</v>
      </c>
      <c r="B573" s="7">
        <v>13</v>
      </c>
      <c r="C573" s="7">
        <v>0</v>
      </c>
      <c r="D573" s="7">
        <v>3</v>
      </c>
      <c r="E573" s="7">
        <v>1</v>
      </c>
      <c r="F573" s="129">
        <v>21</v>
      </c>
      <c r="G573" s="129">
        <v>3</v>
      </c>
      <c r="H573" s="7">
        <v>38.700000000000003</v>
      </c>
      <c r="I573">
        <v>82</v>
      </c>
      <c r="J573" s="7">
        <v>59.46</v>
      </c>
      <c r="K573" s="7">
        <v>56.15</v>
      </c>
      <c r="L573" s="7">
        <v>52.54</v>
      </c>
      <c r="M573" s="7">
        <v>28.19</v>
      </c>
      <c r="N573" s="7">
        <v>29.23</v>
      </c>
      <c r="O573" s="7">
        <v>116.71</v>
      </c>
      <c r="P573" s="7">
        <v>164.48</v>
      </c>
      <c r="Q573">
        <v>102.56</v>
      </c>
      <c r="R573" s="7">
        <v>125.82</v>
      </c>
      <c r="S573" s="7">
        <v>104.76</v>
      </c>
      <c r="T573" s="7">
        <v>130.91</v>
      </c>
      <c r="U573" s="7">
        <v>45.56</v>
      </c>
    </row>
    <row r="574" spans="1:21" ht="14.25" customHeight="1">
      <c r="A574" s="7">
        <v>573</v>
      </c>
      <c r="B574" s="7">
        <v>13</v>
      </c>
      <c r="C574" s="7">
        <v>0</v>
      </c>
      <c r="D574" s="7">
        <v>3</v>
      </c>
      <c r="E574" s="7">
        <v>1</v>
      </c>
      <c r="F574" s="129">
        <v>22</v>
      </c>
      <c r="G574" s="129">
        <v>4</v>
      </c>
      <c r="H574" s="7">
        <v>35.28</v>
      </c>
      <c r="I574">
        <v>77.64</v>
      </c>
      <c r="J574" s="7">
        <v>43.3</v>
      </c>
      <c r="K574" s="7">
        <v>47.34</v>
      </c>
      <c r="L574" s="7">
        <v>43.79</v>
      </c>
      <c r="M574" s="7">
        <v>33.07</v>
      </c>
      <c r="N574" s="7">
        <v>27.67</v>
      </c>
      <c r="O574" s="7">
        <v>110.72</v>
      </c>
      <c r="P574" s="7">
        <v>134</v>
      </c>
      <c r="Q574">
        <v>74.069999999999993</v>
      </c>
      <c r="R574" s="7">
        <v>75.08</v>
      </c>
      <c r="S574" s="7">
        <v>73.319999999999993</v>
      </c>
      <c r="T574" s="7">
        <v>101.9</v>
      </c>
      <c r="U574" s="7">
        <v>39.880000000000003</v>
      </c>
    </row>
    <row r="575" spans="1:21" ht="14.25" customHeight="1">
      <c r="A575" s="7">
        <v>574</v>
      </c>
      <c r="B575" s="7">
        <v>13</v>
      </c>
      <c r="C575" s="7">
        <v>0</v>
      </c>
      <c r="D575" s="7">
        <v>3</v>
      </c>
      <c r="E575" s="7">
        <v>1</v>
      </c>
      <c r="F575" s="129">
        <v>23</v>
      </c>
      <c r="G575" s="129">
        <v>5</v>
      </c>
      <c r="H575" s="7">
        <v>32.01</v>
      </c>
      <c r="I575">
        <v>66.7</v>
      </c>
      <c r="J575" s="7">
        <v>23.12</v>
      </c>
      <c r="K575" s="7">
        <v>45.57</v>
      </c>
      <c r="L575" s="7">
        <v>49.9</v>
      </c>
      <c r="M575" s="7">
        <v>21.84</v>
      </c>
      <c r="N575" s="7">
        <v>31.36</v>
      </c>
      <c r="O575" s="7">
        <v>121.55</v>
      </c>
      <c r="P575" s="7">
        <v>158.65</v>
      </c>
      <c r="Q575">
        <v>74.599999999999994</v>
      </c>
      <c r="R575" s="7">
        <v>59.91</v>
      </c>
      <c r="S575" s="7">
        <v>140.41999999999999</v>
      </c>
      <c r="T575" s="7">
        <v>86.45</v>
      </c>
      <c r="U575" s="7">
        <v>18.600000000000001</v>
      </c>
    </row>
    <row r="576" spans="1:21" ht="14.25" customHeight="1">
      <c r="A576" s="7">
        <v>575</v>
      </c>
      <c r="B576" s="7">
        <v>13</v>
      </c>
      <c r="C576" s="7">
        <v>0</v>
      </c>
      <c r="D576" s="7">
        <v>3</v>
      </c>
      <c r="E576" s="7">
        <v>1</v>
      </c>
      <c r="F576" s="129">
        <v>24</v>
      </c>
      <c r="G576" s="129">
        <v>6</v>
      </c>
      <c r="H576" s="7">
        <v>37.9</v>
      </c>
      <c r="I576">
        <v>71.459999999999994</v>
      </c>
      <c r="J576" s="7">
        <v>35.770000000000003</v>
      </c>
      <c r="K576" s="7">
        <v>49.4</v>
      </c>
      <c r="L576" s="7">
        <v>53.92</v>
      </c>
      <c r="M576" s="7">
        <v>30.43</v>
      </c>
      <c r="N576" s="7">
        <v>31.72</v>
      </c>
      <c r="O576" s="7">
        <v>123.63</v>
      </c>
      <c r="P576" s="7">
        <v>168.69</v>
      </c>
      <c r="Q576">
        <v>97.06</v>
      </c>
      <c r="R576" s="7">
        <v>75.27</v>
      </c>
      <c r="S576" s="7">
        <v>103.12</v>
      </c>
      <c r="T576" s="7">
        <v>102.63</v>
      </c>
      <c r="U576" s="7">
        <v>49.43</v>
      </c>
    </row>
    <row r="577" spans="1:21" ht="14.25" customHeight="1">
      <c r="A577" s="7">
        <v>576</v>
      </c>
      <c r="B577" s="7">
        <v>13</v>
      </c>
      <c r="C577" s="7">
        <v>0</v>
      </c>
      <c r="D577" s="7">
        <v>4</v>
      </c>
      <c r="E577" s="7">
        <v>0</v>
      </c>
      <c r="F577" s="129">
        <v>26</v>
      </c>
      <c r="G577" s="129">
        <v>1</v>
      </c>
      <c r="H577" s="7">
        <v>24.62</v>
      </c>
      <c r="I577">
        <v>95.07</v>
      </c>
      <c r="J577" s="7">
        <v>96.37</v>
      </c>
      <c r="K577" s="7">
        <v>111.28</v>
      </c>
      <c r="L577" s="7">
        <v>109.28</v>
      </c>
      <c r="M577" s="7">
        <v>34.71</v>
      </c>
      <c r="N577" s="7">
        <v>35</v>
      </c>
      <c r="O577" s="7">
        <v>155.11000000000001</v>
      </c>
      <c r="P577" s="7">
        <v>95.98</v>
      </c>
      <c r="Q577">
        <v>69.23</v>
      </c>
      <c r="R577" s="7">
        <v>112.64</v>
      </c>
      <c r="S577" s="7">
        <v>86.1</v>
      </c>
      <c r="T577" s="7">
        <v>31.23</v>
      </c>
      <c r="U577" s="7">
        <v>25.38</v>
      </c>
    </row>
    <row r="578" spans="1:21" ht="14.25" customHeight="1">
      <c r="A578" s="7">
        <v>577</v>
      </c>
      <c r="B578" s="7">
        <v>13</v>
      </c>
      <c r="C578" s="7">
        <v>0</v>
      </c>
      <c r="D578" s="7">
        <v>4</v>
      </c>
      <c r="E578" s="7">
        <v>0</v>
      </c>
      <c r="F578" s="129">
        <v>27</v>
      </c>
      <c r="G578" s="129">
        <v>2</v>
      </c>
      <c r="H578" s="7">
        <v>24.02</v>
      </c>
      <c r="I578">
        <v>93.53</v>
      </c>
      <c r="J578" s="7">
        <v>95.38</v>
      </c>
      <c r="K578" s="7">
        <v>113.4</v>
      </c>
      <c r="L578" s="7">
        <v>110.49</v>
      </c>
      <c r="M578" s="7">
        <v>37.74</v>
      </c>
      <c r="N578" s="7">
        <v>36.630000000000003</v>
      </c>
      <c r="O578" s="7">
        <v>147.81</v>
      </c>
      <c r="P578" s="7">
        <v>87.85</v>
      </c>
      <c r="Q578">
        <v>68.989999999999995</v>
      </c>
      <c r="R578" s="7">
        <v>98.33</v>
      </c>
      <c r="S578" s="7">
        <v>82.35</v>
      </c>
      <c r="T578" s="7">
        <v>26.03</v>
      </c>
      <c r="U578" s="7">
        <v>22.52</v>
      </c>
    </row>
    <row r="579" spans="1:21" ht="14.25" customHeight="1">
      <c r="A579" s="7">
        <v>578</v>
      </c>
      <c r="B579" s="7">
        <v>13</v>
      </c>
      <c r="C579" s="7">
        <v>0</v>
      </c>
      <c r="D579" s="7">
        <v>4</v>
      </c>
      <c r="E579" s="7">
        <v>0</v>
      </c>
      <c r="F579" s="129">
        <v>28</v>
      </c>
      <c r="G579" s="129">
        <v>3</v>
      </c>
      <c r="H579" s="7">
        <v>21.95</v>
      </c>
      <c r="I579">
        <v>94.3</v>
      </c>
      <c r="J579" s="7">
        <v>96.8</v>
      </c>
      <c r="K579" s="7">
        <v>116.35</v>
      </c>
      <c r="L579" s="7">
        <v>114.52</v>
      </c>
      <c r="M579" s="7">
        <v>39.75</v>
      </c>
      <c r="N579" s="7">
        <v>39.36</v>
      </c>
      <c r="O579" s="7">
        <v>156.01</v>
      </c>
      <c r="P579" s="7">
        <v>96.12</v>
      </c>
      <c r="Q579">
        <v>66.42</v>
      </c>
      <c r="R579" s="7">
        <v>107.62</v>
      </c>
      <c r="S579" s="7">
        <v>92.53</v>
      </c>
      <c r="T579" s="7">
        <v>29.22</v>
      </c>
      <c r="U579" s="7">
        <v>29.95</v>
      </c>
    </row>
    <row r="580" spans="1:21" ht="14.25" customHeight="1">
      <c r="A580" s="7">
        <v>579</v>
      </c>
      <c r="B580" s="7">
        <v>13</v>
      </c>
      <c r="C580" s="7">
        <v>0</v>
      </c>
      <c r="D580" s="7">
        <v>4</v>
      </c>
      <c r="E580" s="7">
        <v>0</v>
      </c>
      <c r="F580" s="129">
        <v>29</v>
      </c>
      <c r="G580" s="129">
        <v>4</v>
      </c>
      <c r="H580" s="7">
        <v>23.52</v>
      </c>
      <c r="I580">
        <v>92.56</v>
      </c>
      <c r="J580" s="7">
        <v>94.94</v>
      </c>
      <c r="K580" s="7">
        <v>115.32</v>
      </c>
      <c r="L580" s="7">
        <v>113.15</v>
      </c>
      <c r="M580" s="7">
        <v>39.18</v>
      </c>
      <c r="N580" s="7">
        <v>37.92</v>
      </c>
      <c r="O580" s="7">
        <v>152.22999999999999</v>
      </c>
      <c r="P580" s="7">
        <v>90.91</v>
      </c>
      <c r="Q580">
        <v>67.33</v>
      </c>
      <c r="R580" s="7">
        <v>115.1</v>
      </c>
      <c r="S580" s="7">
        <v>85.29</v>
      </c>
      <c r="T580" s="7">
        <v>25.14</v>
      </c>
      <c r="U580" s="7">
        <v>25.49</v>
      </c>
    </row>
    <row r="581" spans="1:21" ht="14.25" customHeight="1">
      <c r="A581" s="7">
        <v>580</v>
      </c>
      <c r="B581" s="7">
        <v>13</v>
      </c>
      <c r="C581" s="7">
        <v>0</v>
      </c>
      <c r="D581" s="7">
        <v>4</v>
      </c>
      <c r="E581" s="7">
        <v>0</v>
      </c>
      <c r="F581" s="129">
        <v>30</v>
      </c>
      <c r="G581" s="129">
        <v>5</v>
      </c>
      <c r="H581" s="7">
        <v>23.72</v>
      </c>
      <c r="I581">
        <v>93.37</v>
      </c>
      <c r="J581" s="7">
        <v>94.76</v>
      </c>
      <c r="K581" s="7">
        <v>118.77</v>
      </c>
      <c r="L581" s="7">
        <v>117.08</v>
      </c>
      <c r="M581" s="7">
        <v>40.68</v>
      </c>
      <c r="N581" s="7">
        <v>40.57</v>
      </c>
      <c r="O581" s="7">
        <v>160.07</v>
      </c>
      <c r="P581" s="7">
        <v>95.33</v>
      </c>
      <c r="Q581">
        <v>64.52</v>
      </c>
      <c r="R581" s="7">
        <v>117.21</v>
      </c>
      <c r="S581" s="7">
        <v>83.24</v>
      </c>
      <c r="T581" s="7">
        <v>34.19</v>
      </c>
      <c r="U581" s="7">
        <v>18.09</v>
      </c>
    </row>
    <row r="582" spans="1:21" ht="14.25" customHeight="1">
      <c r="A582" s="7">
        <v>581</v>
      </c>
      <c r="B582" s="7">
        <v>13</v>
      </c>
      <c r="C582" s="7">
        <v>0</v>
      </c>
      <c r="D582" s="7">
        <v>1</v>
      </c>
      <c r="E582" s="7">
        <v>0</v>
      </c>
      <c r="F582" s="129">
        <v>31</v>
      </c>
      <c r="G582" s="129">
        <v>1</v>
      </c>
      <c r="H582" s="7">
        <v>24.04</v>
      </c>
      <c r="I582">
        <v>62.01</v>
      </c>
      <c r="J582" s="7">
        <v>65.28</v>
      </c>
      <c r="K582" s="7">
        <v>60.62</v>
      </c>
      <c r="L582" s="7">
        <v>54.22</v>
      </c>
      <c r="M582" s="7">
        <v>25.48</v>
      </c>
      <c r="N582" s="7">
        <v>19.899999999999999</v>
      </c>
      <c r="O582" s="7">
        <v>170.18</v>
      </c>
      <c r="P582" s="7">
        <v>96.82</v>
      </c>
      <c r="Q582">
        <v>99.4</v>
      </c>
      <c r="R582" s="7">
        <v>40.97</v>
      </c>
      <c r="S582" s="7">
        <v>34.409999999999997</v>
      </c>
      <c r="T582" s="7">
        <v>59.11</v>
      </c>
      <c r="U582" s="7">
        <v>74.53</v>
      </c>
    </row>
    <row r="583" spans="1:21" ht="14.25" customHeight="1">
      <c r="A583" s="7">
        <v>582</v>
      </c>
      <c r="B583" s="7">
        <v>13</v>
      </c>
      <c r="C583" s="7">
        <v>0</v>
      </c>
      <c r="D583" s="7">
        <v>1</v>
      </c>
      <c r="E583" s="7">
        <v>0</v>
      </c>
      <c r="F583" s="129">
        <v>32</v>
      </c>
      <c r="G583" s="129">
        <v>2</v>
      </c>
      <c r="H583" s="7">
        <v>17.170000000000002</v>
      </c>
      <c r="I583">
        <v>50.55</v>
      </c>
      <c r="J583" s="7">
        <v>53.69</v>
      </c>
      <c r="K583" s="7">
        <v>50.12</v>
      </c>
      <c r="L583" s="7">
        <v>47.42</v>
      </c>
      <c r="M583" s="7">
        <v>22</v>
      </c>
      <c r="N583" s="7">
        <v>17.52</v>
      </c>
      <c r="O583" s="7">
        <v>141.84</v>
      </c>
      <c r="P583" s="7">
        <v>71.39</v>
      </c>
      <c r="Q583">
        <v>116.69</v>
      </c>
      <c r="R583" s="7">
        <v>30.68</v>
      </c>
      <c r="S583" s="7">
        <v>49.04</v>
      </c>
      <c r="T583" s="7">
        <v>44.56</v>
      </c>
      <c r="U583" s="7">
        <v>68.569999999999993</v>
      </c>
    </row>
    <row r="584" spans="1:21" ht="14.25" customHeight="1">
      <c r="A584" s="7">
        <v>583</v>
      </c>
      <c r="B584" s="7">
        <v>13</v>
      </c>
      <c r="C584" s="7">
        <v>0</v>
      </c>
      <c r="D584" s="7">
        <v>1</v>
      </c>
      <c r="E584" s="7">
        <v>0</v>
      </c>
      <c r="F584" s="129">
        <v>33</v>
      </c>
      <c r="G584" s="129">
        <v>3</v>
      </c>
      <c r="H584" s="7">
        <v>19.64</v>
      </c>
      <c r="I584">
        <v>53.76</v>
      </c>
      <c r="J584" s="7">
        <v>57.94</v>
      </c>
      <c r="K584" s="7">
        <v>55.7</v>
      </c>
      <c r="L584" s="7">
        <v>51.89</v>
      </c>
      <c r="M584" s="7">
        <v>25.1</v>
      </c>
      <c r="N584" s="7">
        <v>18.649999999999999</v>
      </c>
      <c r="O584" s="7">
        <v>148.75</v>
      </c>
      <c r="P584" s="7">
        <v>66.81</v>
      </c>
      <c r="Q584">
        <v>138.49</v>
      </c>
      <c r="R584" s="7">
        <v>24.44</v>
      </c>
      <c r="S584" s="7">
        <v>57.3</v>
      </c>
      <c r="T584" s="7">
        <v>47.27</v>
      </c>
      <c r="U584" s="7">
        <v>76.8</v>
      </c>
    </row>
    <row r="585" spans="1:21" ht="14.25" customHeight="1">
      <c r="A585" s="7">
        <v>584</v>
      </c>
      <c r="B585" s="7">
        <v>13</v>
      </c>
      <c r="C585" s="7">
        <v>0</v>
      </c>
      <c r="D585" s="7">
        <v>1</v>
      </c>
      <c r="E585" s="7">
        <v>0</v>
      </c>
      <c r="F585" s="129">
        <v>34</v>
      </c>
      <c r="G585" s="129">
        <v>4</v>
      </c>
      <c r="H585" s="7">
        <v>16.89</v>
      </c>
      <c r="I585">
        <v>56.77</v>
      </c>
      <c r="J585" s="7">
        <v>60.36</v>
      </c>
      <c r="K585" s="7">
        <v>56.77</v>
      </c>
      <c r="L585" s="7">
        <v>54.46</v>
      </c>
      <c r="M585" s="7">
        <v>23.6</v>
      </c>
      <c r="N585" s="7">
        <v>19.25</v>
      </c>
      <c r="O585" s="7">
        <v>143.83000000000001</v>
      </c>
      <c r="P585" s="7">
        <v>64.760000000000005</v>
      </c>
      <c r="Q585">
        <v>135.30000000000001</v>
      </c>
      <c r="R585" s="7">
        <v>30.75</v>
      </c>
      <c r="S585" s="7">
        <v>57.29</v>
      </c>
      <c r="T585" s="7">
        <v>34.24</v>
      </c>
      <c r="U585" s="7">
        <v>80.39</v>
      </c>
    </row>
    <row r="586" spans="1:21" ht="14.25" customHeight="1">
      <c r="A586" s="7">
        <v>585</v>
      </c>
      <c r="B586" s="7">
        <v>13</v>
      </c>
      <c r="C586" s="7">
        <v>0</v>
      </c>
      <c r="D586" s="7">
        <v>1</v>
      </c>
      <c r="E586" s="7">
        <v>0</v>
      </c>
      <c r="F586" s="129">
        <v>35</v>
      </c>
      <c r="G586" s="129">
        <v>5</v>
      </c>
      <c r="H586" s="7">
        <v>19.100000000000001</v>
      </c>
      <c r="I586">
        <v>45.9</v>
      </c>
      <c r="J586" s="7">
        <v>50.95</v>
      </c>
      <c r="K586" s="7">
        <v>39.229999999999997</v>
      </c>
      <c r="L586" s="7">
        <v>41.74</v>
      </c>
      <c r="M586" s="7">
        <v>15.68</v>
      </c>
      <c r="N586" s="7">
        <v>14.76</v>
      </c>
      <c r="O586" s="7">
        <v>146.38</v>
      </c>
      <c r="P586" s="7">
        <v>53.43</v>
      </c>
      <c r="Q586">
        <v>152.19</v>
      </c>
      <c r="R586" s="7">
        <v>14.61</v>
      </c>
      <c r="S586" s="7">
        <v>55.39</v>
      </c>
      <c r="T586" s="7">
        <v>20.57</v>
      </c>
      <c r="U586" s="7">
        <v>84.29</v>
      </c>
    </row>
    <row r="587" spans="1:21" ht="14.25" customHeight="1">
      <c r="A587" s="7">
        <v>586</v>
      </c>
      <c r="B587" s="7">
        <v>13</v>
      </c>
      <c r="C587" s="7">
        <v>0</v>
      </c>
      <c r="D587" s="7">
        <v>1</v>
      </c>
      <c r="E587" s="7">
        <v>0</v>
      </c>
      <c r="F587" s="129">
        <v>36</v>
      </c>
      <c r="G587" s="129">
        <v>6</v>
      </c>
      <c r="H587" s="7">
        <v>19.32</v>
      </c>
      <c r="I587">
        <v>54.74</v>
      </c>
      <c r="J587" s="7">
        <v>57.08</v>
      </c>
      <c r="K587" s="7">
        <v>48.71</v>
      </c>
      <c r="L587" s="7">
        <v>45.71</v>
      </c>
      <c r="M587" s="7">
        <v>22.67</v>
      </c>
      <c r="N587" s="7">
        <v>15.54</v>
      </c>
      <c r="O587" s="7">
        <v>141.02000000000001</v>
      </c>
      <c r="P587" s="7">
        <v>65.03</v>
      </c>
      <c r="Q587">
        <v>134.52000000000001</v>
      </c>
      <c r="R587" s="7">
        <v>17.190000000000001</v>
      </c>
      <c r="S587" s="7">
        <v>44.3</v>
      </c>
      <c r="T587" s="7">
        <v>42.53</v>
      </c>
      <c r="U587" s="7">
        <v>82.62</v>
      </c>
    </row>
    <row r="588" spans="1:21" ht="14.25" customHeight="1">
      <c r="A588" s="7">
        <v>587</v>
      </c>
      <c r="B588" s="7">
        <v>13</v>
      </c>
      <c r="C588" s="7">
        <v>0</v>
      </c>
      <c r="D588" s="7">
        <v>2</v>
      </c>
      <c r="E588" s="7">
        <v>0</v>
      </c>
      <c r="F588" s="129">
        <v>37</v>
      </c>
      <c r="G588" s="129">
        <v>1</v>
      </c>
      <c r="H588" s="7">
        <v>16.22</v>
      </c>
      <c r="I588">
        <v>77.069999999999993</v>
      </c>
      <c r="J588" s="7">
        <v>56.56</v>
      </c>
      <c r="K588" s="7">
        <v>63.05</v>
      </c>
      <c r="L588" s="7">
        <v>41.87</v>
      </c>
      <c r="M588" s="7">
        <v>18.07</v>
      </c>
      <c r="N588" s="7">
        <v>25.7</v>
      </c>
      <c r="O588" s="7">
        <v>149.25</v>
      </c>
      <c r="P588" s="7">
        <v>203.06</v>
      </c>
      <c r="Q588">
        <v>80.02</v>
      </c>
      <c r="R588" s="7">
        <v>89.52</v>
      </c>
      <c r="S588" s="7">
        <v>23.59</v>
      </c>
      <c r="T588" s="7">
        <v>83.18</v>
      </c>
      <c r="U588" s="7">
        <v>36.880000000000003</v>
      </c>
    </row>
    <row r="589" spans="1:21" ht="14.25" customHeight="1">
      <c r="A589" s="7">
        <v>588</v>
      </c>
      <c r="B589" s="7">
        <v>13</v>
      </c>
      <c r="C589" s="7">
        <v>0</v>
      </c>
      <c r="D589" s="7">
        <v>2</v>
      </c>
      <c r="E589" s="7">
        <v>0</v>
      </c>
      <c r="F589" s="129">
        <v>38</v>
      </c>
      <c r="G589" s="129">
        <v>2</v>
      </c>
      <c r="H589" s="7">
        <v>14.48</v>
      </c>
      <c r="I589">
        <v>48.68</v>
      </c>
      <c r="J589" s="7">
        <v>30.15</v>
      </c>
      <c r="K589" s="7">
        <v>29.29</v>
      </c>
      <c r="L589" s="7">
        <v>33.86</v>
      </c>
      <c r="M589" s="7">
        <v>5.4</v>
      </c>
      <c r="N589" s="7">
        <v>24.67</v>
      </c>
      <c r="O589" s="7">
        <v>156.29</v>
      </c>
      <c r="P589" s="7">
        <v>193.51</v>
      </c>
      <c r="Q589">
        <v>40.03</v>
      </c>
      <c r="R589" s="7">
        <v>92.48</v>
      </c>
      <c r="S589" s="7">
        <v>13.61</v>
      </c>
      <c r="T589" s="7">
        <v>68.790000000000006</v>
      </c>
      <c r="U589" s="7">
        <v>14.19</v>
      </c>
    </row>
    <row r="590" spans="1:21" ht="14.25" customHeight="1">
      <c r="A590" s="7">
        <v>589</v>
      </c>
      <c r="B590" s="7">
        <v>13</v>
      </c>
      <c r="C590" s="7">
        <v>0</v>
      </c>
      <c r="D590" s="7">
        <v>2</v>
      </c>
      <c r="E590" s="7">
        <v>0</v>
      </c>
      <c r="F590" s="129">
        <v>39</v>
      </c>
      <c r="G590" s="129">
        <v>3</v>
      </c>
      <c r="H590" s="7">
        <v>16.52</v>
      </c>
      <c r="I590">
        <v>59.15</v>
      </c>
      <c r="J590" s="7">
        <v>54.19</v>
      </c>
      <c r="K590" s="7">
        <v>49.13</v>
      </c>
      <c r="L590" s="7">
        <v>52.69</v>
      </c>
      <c r="M590" s="7">
        <v>12.73</v>
      </c>
      <c r="N590" s="7">
        <v>25.52</v>
      </c>
      <c r="O590" s="7">
        <v>200.71</v>
      </c>
      <c r="P590" s="7">
        <v>139.11000000000001</v>
      </c>
      <c r="Q590">
        <v>106.63</v>
      </c>
      <c r="R590" s="7">
        <v>59.8</v>
      </c>
      <c r="S590" s="7">
        <v>34.299999999999997</v>
      </c>
      <c r="T590" s="7">
        <v>76.2</v>
      </c>
      <c r="U590" s="7">
        <v>34.229999999999997</v>
      </c>
    </row>
    <row r="591" spans="1:21" ht="14.25" customHeight="1">
      <c r="A591" s="7">
        <v>590</v>
      </c>
      <c r="B591" s="7">
        <v>13</v>
      </c>
      <c r="C591" s="7">
        <v>0</v>
      </c>
      <c r="D591" s="7">
        <v>2</v>
      </c>
      <c r="E591" s="7">
        <v>0</v>
      </c>
      <c r="F591" s="129">
        <v>40</v>
      </c>
      <c r="G591" s="129">
        <v>4</v>
      </c>
      <c r="H591" s="7">
        <v>19.510000000000002</v>
      </c>
      <c r="I591">
        <v>53.74</v>
      </c>
      <c r="J591" s="7">
        <v>42.87</v>
      </c>
      <c r="K591" s="7">
        <v>48.6</v>
      </c>
      <c r="L591" s="7">
        <v>47.62</v>
      </c>
      <c r="M591" s="7">
        <v>10.43</v>
      </c>
      <c r="N591" s="7">
        <v>24.67</v>
      </c>
      <c r="O591" s="7">
        <v>163.29</v>
      </c>
      <c r="P591" s="7">
        <v>172.12</v>
      </c>
      <c r="Q591">
        <v>99.9</v>
      </c>
      <c r="R591" s="7">
        <v>34.479999999999997</v>
      </c>
      <c r="S591" s="7">
        <v>20.56</v>
      </c>
      <c r="T591" s="7">
        <v>90.71</v>
      </c>
      <c r="U591" s="7">
        <v>49.8</v>
      </c>
    </row>
    <row r="592" spans="1:21" ht="14.25" customHeight="1">
      <c r="A592" s="7">
        <v>591</v>
      </c>
      <c r="B592" s="7">
        <v>13</v>
      </c>
      <c r="C592" s="7">
        <v>0</v>
      </c>
      <c r="D592" s="7">
        <v>2</v>
      </c>
      <c r="E592" s="7">
        <v>0</v>
      </c>
      <c r="F592" s="129">
        <v>41</v>
      </c>
      <c r="G592" s="129">
        <v>5</v>
      </c>
      <c r="H592" s="7">
        <v>17.47</v>
      </c>
      <c r="I592">
        <v>50.32</v>
      </c>
      <c r="J592" s="7">
        <v>37.4</v>
      </c>
      <c r="K592" s="7">
        <v>37.11</v>
      </c>
      <c r="L592" s="7">
        <v>36.18</v>
      </c>
      <c r="M592" s="7">
        <v>7.82</v>
      </c>
      <c r="N592" s="7">
        <v>15.75</v>
      </c>
      <c r="O592" s="7">
        <v>169.74</v>
      </c>
      <c r="P592" s="7">
        <v>169.25</v>
      </c>
      <c r="Q592">
        <v>57.48</v>
      </c>
      <c r="R592" s="7">
        <v>39.75</v>
      </c>
      <c r="S592" s="7">
        <v>29.44</v>
      </c>
      <c r="T592" s="7">
        <v>87.98</v>
      </c>
      <c r="U592" s="7">
        <v>14.11</v>
      </c>
    </row>
    <row r="593" spans="1:21" ht="14.25" customHeight="1">
      <c r="A593" s="7">
        <v>592</v>
      </c>
      <c r="B593" s="7">
        <v>13</v>
      </c>
      <c r="C593" s="7">
        <v>0</v>
      </c>
      <c r="D593" s="7">
        <v>2</v>
      </c>
      <c r="E593" s="7">
        <v>0</v>
      </c>
      <c r="F593" s="129">
        <v>42</v>
      </c>
      <c r="G593" s="129">
        <v>6</v>
      </c>
      <c r="H593" s="7">
        <v>17.89</v>
      </c>
      <c r="I593">
        <v>49.16</v>
      </c>
      <c r="J593" s="7">
        <v>29.56</v>
      </c>
      <c r="K593" s="7">
        <v>34.19</v>
      </c>
      <c r="L593" s="7">
        <v>31.23</v>
      </c>
      <c r="M593" s="7">
        <v>6.04</v>
      </c>
      <c r="N593" s="7">
        <v>19.79</v>
      </c>
      <c r="O593" s="7">
        <v>164.6</v>
      </c>
      <c r="P593" s="7">
        <v>196.46</v>
      </c>
      <c r="Q593">
        <v>53.36</v>
      </c>
      <c r="R593" s="7">
        <v>64.83</v>
      </c>
      <c r="S593" s="7">
        <v>21.72</v>
      </c>
      <c r="T593" s="7">
        <v>31.18</v>
      </c>
      <c r="U593" s="7">
        <v>14.34</v>
      </c>
    </row>
    <row r="594" spans="1:21" ht="14.25" customHeight="1">
      <c r="A594" s="7">
        <v>593</v>
      </c>
      <c r="B594" s="7">
        <v>13</v>
      </c>
      <c r="C594" s="7">
        <v>0</v>
      </c>
      <c r="D594" s="7">
        <v>3</v>
      </c>
      <c r="E594" s="7">
        <v>0</v>
      </c>
      <c r="F594" s="129">
        <v>43</v>
      </c>
      <c r="G594" s="129">
        <v>1</v>
      </c>
      <c r="H594" s="7">
        <v>32.799999999999997</v>
      </c>
      <c r="I594">
        <v>67.14</v>
      </c>
      <c r="J594" s="7">
        <v>50.13</v>
      </c>
      <c r="K594" s="7">
        <v>62.57</v>
      </c>
      <c r="L594" s="7">
        <v>56.99</v>
      </c>
      <c r="M594" s="7">
        <v>23.95</v>
      </c>
      <c r="N594" s="7">
        <v>34.33</v>
      </c>
      <c r="O594" s="7">
        <v>337.18</v>
      </c>
      <c r="P594" s="7">
        <v>203.1</v>
      </c>
      <c r="Q594">
        <v>72.430000000000007</v>
      </c>
      <c r="R594" s="7">
        <v>139.63</v>
      </c>
      <c r="S594" s="7">
        <v>72.260000000000005</v>
      </c>
      <c r="T594" s="7">
        <v>137.82</v>
      </c>
      <c r="U594" s="7">
        <v>55.22</v>
      </c>
    </row>
    <row r="595" spans="1:21" ht="14.25" customHeight="1">
      <c r="A595" s="7">
        <v>594</v>
      </c>
      <c r="B595" s="7">
        <v>13</v>
      </c>
      <c r="C595" s="7">
        <v>0</v>
      </c>
      <c r="D595" s="7">
        <v>3</v>
      </c>
      <c r="E595" s="7">
        <v>0</v>
      </c>
      <c r="F595" s="129">
        <v>44</v>
      </c>
      <c r="G595" s="129">
        <v>2</v>
      </c>
      <c r="H595" s="7">
        <v>22.53</v>
      </c>
      <c r="I595">
        <v>49.75</v>
      </c>
      <c r="J595" s="7">
        <v>34.159999999999997</v>
      </c>
      <c r="K595" s="7">
        <v>39.090000000000003</v>
      </c>
      <c r="L595" s="7">
        <v>44.9</v>
      </c>
      <c r="M595" s="7">
        <v>17.28</v>
      </c>
      <c r="N595" s="7">
        <v>26.2</v>
      </c>
      <c r="O595" s="7">
        <v>212.48</v>
      </c>
      <c r="P595" s="7">
        <v>172.09</v>
      </c>
      <c r="Q595">
        <v>44.12</v>
      </c>
      <c r="R595" s="7">
        <v>93.81</v>
      </c>
      <c r="S595" s="7">
        <v>36.24</v>
      </c>
      <c r="T595" s="7">
        <v>100.95</v>
      </c>
      <c r="U595" s="7">
        <v>18.18</v>
      </c>
    </row>
    <row r="596" spans="1:21" ht="14.25" customHeight="1">
      <c r="A596" s="7">
        <v>595</v>
      </c>
      <c r="B596" s="7">
        <v>13</v>
      </c>
      <c r="C596" s="7">
        <v>0</v>
      </c>
      <c r="D596" s="7">
        <v>3</v>
      </c>
      <c r="E596" s="7">
        <v>0</v>
      </c>
      <c r="F596" s="129">
        <v>45</v>
      </c>
      <c r="G596" s="129">
        <v>3</v>
      </c>
      <c r="H596" s="7">
        <v>22.43</v>
      </c>
      <c r="I596">
        <v>54.42</v>
      </c>
      <c r="J596" s="7">
        <v>47.33</v>
      </c>
      <c r="K596" s="7">
        <v>36.340000000000003</v>
      </c>
      <c r="L596" s="7">
        <v>55.22</v>
      </c>
      <c r="M596" s="7">
        <v>21.27</v>
      </c>
      <c r="N596" s="7">
        <v>23.68</v>
      </c>
      <c r="O596" s="7">
        <v>125.54</v>
      </c>
      <c r="P596" s="7">
        <v>173.86</v>
      </c>
      <c r="Q596">
        <v>48.59</v>
      </c>
      <c r="R596" s="7">
        <v>37.65</v>
      </c>
      <c r="S596" s="7">
        <v>78.14</v>
      </c>
      <c r="T596" s="7">
        <v>68.209999999999994</v>
      </c>
      <c r="U596" s="7">
        <v>18.78</v>
      </c>
    </row>
    <row r="597" spans="1:21" ht="14.25" customHeight="1">
      <c r="A597" s="7">
        <v>596</v>
      </c>
      <c r="B597" s="7">
        <v>13</v>
      </c>
      <c r="C597" s="7">
        <v>0</v>
      </c>
      <c r="D597" s="7">
        <v>3</v>
      </c>
      <c r="E597" s="7">
        <v>0</v>
      </c>
      <c r="F597" s="129">
        <v>46</v>
      </c>
      <c r="G597" s="129">
        <v>4</v>
      </c>
      <c r="H597" s="7">
        <v>22.53</v>
      </c>
      <c r="I597">
        <v>56.39</v>
      </c>
      <c r="J597" s="7">
        <v>39.06</v>
      </c>
      <c r="K597" s="7">
        <v>45.97</v>
      </c>
      <c r="L597" s="7">
        <v>51.09</v>
      </c>
      <c r="M597" s="7">
        <v>26.14</v>
      </c>
      <c r="N597" s="7">
        <v>26.42</v>
      </c>
      <c r="O597" s="7">
        <v>133.66999999999999</v>
      </c>
      <c r="P597" s="7">
        <v>174.1</v>
      </c>
      <c r="Q597">
        <v>47.13</v>
      </c>
      <c r="R597" s="7">
        <v>61.02</v>
      </c>
      <c r="S597" s="7">
        <v>38.090000000000003</v>
      </c>
      <c r="T597" s="7">
        <v>109.61</v>
      </c>
      <c r="U597" s="7">
        <v>27.81</v>
      </c>
    </row>
    <row r="598" spans="1:21" ht="14.25" customHeight="1">
      <c r="A598" s="7">
        <v>597</v>
      </c>
      <c r="B598" s="7">
        <v>13</v>
      </c>
      <c r="C598" s="7">
        <v>0</v>
      </c>
      <c r="D598" s="7">
        <v>3</v>
      </c>
      <c r="E598" s="7">
        <v>0</v>
      </c>
      <c r="F598" s="129">
        <v>47</v>
      </c>
      <c r="G598" s="129">
        <v>5</v>
      </c>
      <c r="H598" s="7">
        <v>23.87</v>
      </c>
      <c r="I598">
        <v>54.44</v>
      </c>
      <c r="J598" s="7">
        <v>63.58</v>
      </c>
      <c r="K598" s="7">
        <v>42.06</v>
      </c>
      <c r="L598" s="7">
        <v>92.56</v>
      </c>
      <c r="M598" s="7">
        <v>20.85</v>
      </c>
      <c r="N598" s="7">
        <v>32.57</v>
      </c>
      <c r="O598" s="7">
        <v>137.79</v>
      </c>
      <c r="P598" s="7">
        <v>170.17</v>
      </c>
      <c r="Q598">
        <v>78.86</v>
      </c>
      <c r="R598" s="7">
        <v>63.87</v>
      </c>
      <c r="S598" s="7">
        <v>59.23</v>
      </c>
      <c r="T598" s="7">
        <v>62.2</v>
      </c>
      <c r="U598" s="7">
        <v>26.48</v>
      </c>
    </row>
    <row r="599" spans="1:21" ht="14.25" customHeight="1">
      <c r="A599" s="7">
        <v>598</v>
      </c>
      <c r="B599" s="7">
        <v>13</v>
      </c>
      <c r="C599" s="7">
        <v>0</v>
      </c>
      <c r="D599" s="7">
        <v>3</v>
      </c>
      <c r="E599" s="7">
        <v>0</v>
      </c>
      <c r="F599" s="129">
        <v>48</v>
      </c>
      <c r="G599" s="129">
        <v>6</v>
      </c>
      <c r="H599" s="7">
        <v>20.3</v>
      </c>
      <c r="I599">
        <v>54.29</v>
      </c>
      <c r="J599" s="7">
        <v>49.47</v>
      </c>
      <c r="K599" s="7">
        <v>40.869999999999997</v>
      </c>
      <c r="L599" s="7">
        <v>71.31</v>
      </c>
      <c r="M599" s="7">
        <v>23.48</v>
      </c>
      <c r="N599" s="7">
        <v>36.06</v>
      </c>
      <c r="O599" s="7">
        <v>192.26</v>
      </c>
      <c r="P599" s="7">
        <v>170.41</v>
      </c>
      <c r="Q599">
        <v>43.8</v>
      </c>
      <c r="R599" s="7">
        <v>94.11</v>
      </c>
      <c r="S599" s="7">
        <v>59.58</v>
      </c>
      <c r="T599" s="7">
        <v>111.18</v>
      </c>
      <c r="U599" s="7">
        <v>27.71</v>
      </c>
    </row>
    <row r="600" spans="1:21" ht="14.25" customHeight="1">
      <c r="A600" s="7">
        <v>599</v>
      </c>
      <c r="B600" s="7">
        <v>14</v>
      </c>
      <c r="C600" s="7">
        <v>0</v>
      </c>
      <c r="D600" s="7">
        <v>4</v>
      </c>
      <c r="E600" s="7">
        <v>0</v>
      </c>
      <c r="F600" s="129">
        <v>2</v>
      </c>
      <c r="G600" s="129">
        <v>1</v>
      </c>
      <c r="H600" s="7">
        <v>31.9</v>
      </c>
      <c r="I600">
        <v>97.12</v>
      </c>
      <c r="J600" s="7">
        <v>97.68</v>
      </c>
      <c r="K600" s="7">
        <v>116.79</v>
      </c>
      <c r="L600" s="7">
        <v>117.86</v>
      </c>
      <c r="M600" s="7">
        <v>37.5</v>
      </c>
      <c r="N600" s="7">
        <v>37.159999999999997</v>
      </c>
      <c r="O600" s="7">
        <v>160.69999999999999</v>
      </c>
      <c r="P600" s="7">
        <v>91.52</v>
      </c>
      <c r="Q600">
        <v>79.92</v>
      </c>
      <c r="R600" s="7">
        <v>48.5</v>
      </c>
      <c r="S600" s="7">
        <v>59.18</v>
      </c>
      <c r="T600" s="7">
        <v>32.46</v>
      </c>
      <c r="U600" s="7">
        <v>22.97</v>
      </c>
    </row>
    <row r="601" spans="1:21" ht="14.25" customHeight="1">
      <c r="A601" s="7">
        <v>600</v>
      </c>
      <c r="B601" s="7">
        <v>14</v>
      </c>
      <c r="C601" s="7">
        <v>0</v>
      </c>
      <c r="D601" s="7">
        <v>4</v>
      </c>
      <c r="E601" s="7">
        <v>0</v>
      </c>
      <c r="F601" s="129">
        <v>3</v>
      </c>
      <c r="G601" s="129">
        <v>2</v>
      </c>
      <c r="H601" s="7">
        <v>31.94</v>
      </c>
      <c r="I601">
        <v>94.08</v>
      </c>
      <c r="J601" s="7">
        <v>94.42</v>
      </c>
      <c r="K601" s="7">
        <v>119.66</v>
      </c>
      <c r="L601" s="7">
        <v>119.67</v>
      </c>
      <c r="M601" s="7">
        <v>38.869999999999997</v>
      </c>
      <c r="N601" s="7">
        <v>36.520000000000003</v>
      </c>
      <c r="O601" s="7">
        <v>146.97</v>
      </c>
      <c r="P601" s="7">
        <v>81.89</v>
      </c>
      <c r="Q601">
        <v>76.59</v>
      </c>
      <c r="R601" s="7">
        <v>57.05</v>
      </c>
      <c r="S601" s="7">
        <v>52.18</v>
      </c>
      <c r="T601" s="7">
        <v>27.65</v>
      </c>
      <c r="U601" s="7">
        <v>24.97</v>
      </c>
    </row>
    <row r="602" spans="1:21" ht="14.25" customHeight="1">
      <c r="A602" s="7">
        <v>601</v>
      </c>
      <c r="B602" s="7">
        <v>14</v>
      </c>
      <c r="C602" s="7">
        <v>0</v>
      </c>
      <c r="D602" s="7">
        <v>4</v>
      </c>
      <c r="E602" s="7">
        <v>0</v>
      </c>
      <c r="F602" s="129">
        <v>4</v>
      </c>
      <c r="G602" s="129">
        <v>3</v>
      </c>
      <c r="H602" s="7">
        <v>32.799999999999997</v>
      </c>
      <c r="I602">
        <v>98.13</v>
      </c>
      <c r="J602" s="7">
        <v>99.56</v>
      </c>
      <c r="K602" s="7">
        <v>119.83</v>
      </c>
      <c r="L602" s="7">
        <v>119.79</v>
      </c>
      <c r="M602" s="7">
        <v>39.9</v>
      </c>
      <c r="N602" s="7">
        <v>37.700000000000003</v>
      </c>
      <c r="O602" s="7">
        <v>155.46</v>
      </c>
      <c r="P602" s="7">
        <v>83.51</v>
      </c>
      <c r="Q602">
        <v>79.69</v>
      </c>
      <c r="R602" s="7">
        <v>58.76</v>
      </c>
      <c r="S602" s="7">
        <v>61.66</v>
      </c>
      <c r="T602" s="7">
        <v>34.93</v>
      </c>
      <c r="U602" s="7">
        <v>23.16</v>
      </c>
    </row>
    <row r="603" spans="1:21" ht="14.25" customHeight="1">
      <c r="A603" s="7">
        <v>602</v>
      </c>
      <c r="B603" s="7">
        <v>14</v>
      </c>
      <c r="C603" s="7">
        <v>0</v>
      </c>
      <c r="D603" s="7">
        <v>4</v>
      </c>
      <c r="E603" s="7">
        <v>0</v>
      </c>
      <c r="F603" s="129">
        <v>5</v>
      </c>
      <c r="G603" s="129">
        <v>4</v>
      </c>
      <c r="H603" s="7">
        <v>29.99</v>
      </c>
      <c r="I603">
        <v>107.54</v>
      </c>
      <c r="J603" s="7">
        <v>107.33</v>
      </c>
      <c r="K603" s="7">
        <v>119.93</v>
      </c>
      <c r="L603" s="7">
        <v>119.94</v>
      </c>
      <c r="M603" s="7">
        <v>38.78</v>
      </c>
      <c r="N603" s="7">
        <v>39.07</v>
      </c>
      <c r="O603" s="7">
        <v>153.72</v>
      </c>
      <c r="P603" s="7">
        <v>66.67</v>
      </c>
      <c r="Q603">
        <v>94.1</v>
      </c>
      <c r="R603" s="7">
        <v>55.37</v>
      </c>
      <c r="S603" s="7">
        <v>62.78</v>
      </c>
      <c r="T603" s="7">
        <v>20.52</v>
      </c>
      <c r="U603" s="7">
        <v>19.05</v>
      </c>
    </row>
    <row r="604" spans="1:21" ht="14.25" customHeight="1">
      <c r="A604" s="7">
        <v>603</v>
      </c>
      <c r="B604" s="7">
        <v>14</v>
      </c>
      <c r="C604" s="7">
        <v>0</v>
      </c>
      <c r="D604" s="7">
        <v>4</v>
      </c>
      <c r="E604" s="7">
        <v>0</v>
      </c>
      <c r="F604" s="129">
        <v>6</v>
      </c>
      <c r="G604" s="129">
        <v>5</v>
      </c>
      <c r="H604" s="7">
        <v>29.47</v>
      </c>
      <c r="I604">
        <v>112.72</v>
      </c>
      <c r="J604" s="7">
        <v>114.21</v>
      </c>
      <c r="K604" s="7">
        <v>119.96</v>
      </c>
      <c r="L604" s="7">
        <v>119.96</v>
      </c>
      <c r="M604" s="7">
        <v>39.49</v>
      </c>
      <c r="N604" s="7">
        <v>37.880000000000003</v>
      </c>
      <c r="O604" s="7">
        <v>184.26</v>
      </c>
      <c r="P604" s="7">
        <v>93.34</v>
      </c>
      <c r="Q604">
        <v>80.25</v>
      </c>
      <c r="R604" s="7">
        <v>60.1</v>
      </c>
      <c r="S604" s="7">
        <v>58.31</v>
      </c>
      <c r="T604" s="7">
        <v>24.5</v>
      </c>
      <c r="U604" s="7">
        <v>23.65</v>
      </c>
    </row>
    <row r="605" spans="1:21" ht="14.25" customHeight="1">
      <c r="A605" s="7">
        <v>604</v>
      </c>
      <c r="B605" s="7">
        <v>14</v>
      </c>
      <c r="C605" s="7">
        <v>0</v>
      </c>
      <c r="D605" s="7">
        <v>3</v>
      </c>
      <c r="E605" s="7">
        <v>0</v>
      </c>
      <c r="F605" s="129">
        <v>7</v>
      </c>
      <c r="G605" s="129">
        <v>1</v>
      </c>
      <c r="H605" s="7">
        <v>21.37</v>
      </c>
      <c r="I605">
        <v>71.69</v>
      </c>
      <c r="J605" s="7">
        <v>67.38</v>
      </c>
      <c r="K605" s="7">
        <v>61.92</v>
      </c>
      <c r="L605" s="7">
        <v>64.48</v>
      </c>
      <c r="M605" s="7">
        <v>18</v>
      </c>
      <c r="N605" s="7">
        <v>18.79</v>
      </c>
      <c r="O605" s="7">
        <v>179.4</v>
      </c>
      <c r="P605" s="7">
        <v>206.7</v>
      </c>
      <c r="Q605">
        <v>58.69</v>
      </c>
      <c r="R605" s="7">
        <v>97.81</v>
      </c>
      <c r="S605" s="7">
        <v>60.26</v>
      </c>
      <c r="T605" s="7">
        <v>122.67</v>
      </c>
      <c r="U605" s="7">
        <v>33.729999999999997</v>
      </c>
    </row>
    <row r="606" spans="1:21" ht="14.25" customHeight="1">
      <c r="A606" s="7">
        <v>605</v>
      </c>
      <c r="B606" s="7">
        <v>14</v>
      </c>
      <c r="C606" s="7">
        <v>0</v>
      </c>
      <c r="D606" s="7">
        <v>3</v>
      </c>
      <c r="E606" s="7">
        <v>0</v>
      </c>
      <c r="F606" s="129">
        <v>8</v>
      </c>
      <c r="G606" s="129">
        <v>2</v>
      </c>
      <c r="H606" s="7">
        <v>16.87</v>
      </c>
      <c r="I606">
        <v>69.81</v>
      </c>
      <c r="J606" s="7">
        <v>62.19</v>
      </c>
      <c r="K606" s="7">
        <v>60.05</v>
      </c>
      <c r="L606" s="7">
        <v>48.93</v>
      </c>
      <c r="M606" s="7">
        <v>15.77</v>
      </c>
      <c r="N606" s="7">
        <v>11.6</v>
      </c>
      <c r="O606" s="7">
        <v>146.93</v>
      </c>
      <c r="P606" s="7">
        <v>174.04</v>
      </c>
      <c r="Q606">
        <v>42.11</v>
      </c>
      <c r="R606" s="7">
        <v>91.49</v>
      </c>
      <c r="S606" s="7">
        <v>23.1</v>
      </c>
      <c r="T606" s="7">
        <v>102.44</v>
      </c>
      <c r="U606" s="7">
        <v>22.88</v>
      </c>
    </row>
    <row r="607" spans="1:21" ht="14.25" customHeight="1">
      <c r="A607" s="7">
        <v>606</v>
      </c>
      <c r="B607" s="7">
        <v>14</v>
      </c>
      <c r="C607" s="7">
        <v>0</v>
      </c>
      <c r="D607" s="7">
        <v>3</v>
      </c>
      <c r="E607" s="7">
        <v>0</v>
      </c>
      <c r="F607" s="129">
        <v>9</v>
      </c>
      <c r="G607" s="129">
        <v>3</v>
      </c>
      <c r="H607" s="7">
        <v>23.51</v>
      </c>
      <c r="I607">
        <v>57.27</v>
      </c>
      <c r="J607" s="7">
        <v>44.39</v>
      </c>
      <c r="K607" s="7">
        <v>52.07</v>
      </c>
      <c r="L607" s="7">
        <v>31.81</v>
      </c>
      <c r="M607" s="7">
        <v>18.22</v>
      </c>
      <c r="N607" s="7">
        <v>11.11</v>
      </c>
      <c r="O607" s="7">
        <v>170.83</v>
      </c>
      <c r="P607" s="7">
        <v>185</v>
      </c>
      <c r="Q607">
        <v>41.24</v>
      </c>
      <c r="R607" s="7">
        <v>73.75</v>
      </c>
      <c r="S607" s="7">
        <v>28.49</v>
      </c>
      <c r="T607" s="7">
        <v>112.76</v>
      </c>
      <c r="U607" s="7">
        <v>12.77</v>
      </c>
    </row>
    <row r="608" spans="1:21" ht="14.25" customHeight="1">
      <c r="A608" s="7">
        <v>607</v>
      </c>
      <c r="B608" s="7">
        <v>14</v>
      </c>
      <c r="C608" s="7">
        <v>0</v>
      </c>
      <c r="D608" s="7">
        <v>3</v>
      </c>
      <c r="E608" s="7">
        <v>0</v>
      </c>
      <c r="F608" s="129">
        <v>10</v>
      </c>
      <c r="G608" s="129">
        <v>4</v>
      </c>
      <c r="H608" s="7">
        <v>12.45</v>
      </c>
      <c r="I608">
        <v>53.9</v>
      </c>
      <c r="J608" s="7">
        <v>39.17</v>
      </c>
      <c r="K608" s="7">
        <v>41.47</v>
      </c>
      <c r="L608" s="7">
        <v>49.28</v>
      </c>
      <c r="M608" s="7">
        <v>9.14</v>
      </c>
      <c r="N608" s="7">
        <v>13.1</v>
      </c>
      <c r="O608" s="7">
        <v>151.02000000000001</v>
      </c>
      <c r="P608" s="7">
        <v>180.62</v>
      </c>
      <c r="Q608">
        <v>63.69</v>
      </c>
      <c r="R608" s="7">
        <v>57.16</v>
      </c>
      <c r="S608" s="7">
        <v>43.36</v>
      </c>
      <c r="T608" s="7">
        <v>72.7</v>
      </c>
      <c r="U608" s="7">
        <v>9.6999999999999993</v>
      </c>
    </row>
    <row r="609" spans="1:21" ht="14.25" customHeight="1">
      <c r="A609" s="7">
        <v>608</v>
      </c>
      <c r="B609" s="7">
        <v>14</v>
      </c>
      <c r="C609" s="7">
        <v>0</v>
      </c>
      <c r="D609" s="7">
        <v>3</v>
      </c>
      <c r="E609" s="7">
        <v>0</v>
      </c>
      <c r="F609" s="129">
        <v>11</v>
      </c>
      <c r="G609" s="129">
        <v>5</v>
      </c>
      <c r="H609" s="7">
        <v>26.94</v>
      </c>
      <c r="I609">
        <v>67.989999999999995</v>
      </c>
      <c r="J609" s="7">
        <v>56.63</v>
      </c>
      <c r="K609" s="7">
        <v>57.06</v>
      </c>
      <c r="L609" s="7">
        <v>53.72</v>
      </c>
      <c r="M609" s="7">
        <v>12.61</v>
      </c>
      <c r="N609" s="7">
        <v>14.92</v>
      </c>
      <c r="O609" s="7">
        <v>175.37</v>
      </c>
      <c r="P609" s="7">
        <v>198.22</v>
      </c>
      <c r="Q609">
        <v>43.71</v>
      </c>
      <c r="R609" s="7">
        <v>70.31</v>
      </c>
      <c r="S609" s="7">
        <v>30</v>
      </c>
      <c r="T609" s="7">
        <v>76.95</v>
      </c>
      <c r="U609" s="7">
        <v>26.73</v>
      </c>
    </row>
    <row r="610" spans="1:21" ht="14.25" customHeight="1">
      <c r="A610" s="7">
        <v>609</v>
      </c>
      <c r="B610" s="7">
        <v>14</v>
      </c>
      <c r="C610" s="7">
        <v>0</v>
      </c>
      <c r="D610" s="7">
        <v>3</v>
      </c>
      <c r="E610" s="7">
        <v>0</v>
      </c>
      <c r="F610" s="129">
        <v>12</v>
      </c>
      <c r="G610" s="129">
        <v>6</v>
      </c>
      <c r="H610" s="7">
        <v>16.52</v>
      </c>
      <c r="I610">
        <v>61.07</v>
      </c>
      <c r="J610" s="7">
        <v>40.31</v>
      </c>
      <c r="K610" s="7">
        <v>53.42</v>
      </c>
      <c r="L610" s="7">
        <v>31.08</v>
      </c>
      <c r="M610" s="7">
        <v>17.510000000000002</v>
      </c>
      <c r="N610" s="7">
        <v>15.39</v>
      </c>
      <c r="O610" s="7">
        <v>148.37</v>
      </c>
      <c r="P610" s="7">
        <v>170.07</v>
      </c>
      <c r="Q610">
        <v>37.369999999999997</v>
      </c>
      <c r="R610" s="7">
        <v>81.14</v>
      </c>
      <c r="S610" s="7">
        <v>45.63</v>
      </c>
      <c r="T610" s="7">
        <v>92.38</v>
      </c>
      <c r="U610" s="7">
        <v>11.87</v>
      </c>
    </row>
    <row r="611" spans="1:21" ht="14.25" customHeight="1">
      <c r="A611" s="7">
        <v>610</v>
      </c>
      <c r="B611" s="7">
        <v>14</v>
      </c>
      <c r="C611" s="7">
        <v>0</v>
      </c>
      <c r="D611" s="7">
        <v>1</v>
      </c>
      <c r="E611" s="7">
        <v>0</v>
      </c>
      <c r="F611" s="129">
        <v>13</v>
      </c>
      <c r="G611" s="129">
        <v>1</v>
      </c>
      <c r="H611" s="7">
        <v>14.3</v>
      </c>
      <c r="I611">
        <v>42.82</v>
      </c>
      <c r="J611" s="7">
        <v>46.27</v>
      </c>
      <c r="K611" s="7">
        <v>24.22</v>
      </c>
      <c r="L611" s="7">
        <v>30.7</v>
      </c>
      <c r="M611" s="7">
        <v>5.98</v>
      </c>
      <c r="N611" s="7">
        <v>6.93</v>
      </c>
      <c r="O611" s="7">
        <v>99.18</v>
      </c>
      <c r="P611" s="7">
        <v>67.040000000000006</v>
      </c>
      <c r="Q611">
        <v>67.48</v>
      </c>
      <c r="R611" s="7">
        <v>48.04</v>
      </c>
      <c r="S611" s="7">
        <v>31.67</v>
      </c>
      <c r="T611" s="7">
        <v>47.92</v>
      </c>
      <c r="U611" s="7">
        <v>42.78</v>
      </c>
    </row>
    <row r="612" spans="1:21" ht="14.25" customHeight="1">
      <c r="A612" s="7">
        <v>611</v>
      </c>
      <c r="B612" s="7">
        <v>14</v>
      </c>
      <c r="C612" s="7">
        <v>0</v>
      </c>
      <c r="D612" s="7">
        <v>1</v>
      </c>
      <c r="E612" s="7">
        <v>0</v>
      </c>
      <c r="F612" s="129">
        <v>14</v>
      </c>
      <c r="G612" s="129">
        <v>2</v>
      </c>
      <c r="H612" s="7">
        <v>13.85</v>
      </c>
      <c r="I612">
        <v>31.94</v>
      </c>
      <c r="J612" s="7">
        <v>47.63</v>
      </c>
      <c r="K612" s="7">
        <v>7.81</v>
      </c>
      <c r="L612" s="7">
        <v>28.34</v>
      </c>
      <c r="M612" s="7">
        <v>7.3</v>
      </c>
      <c r="N612" s="7">
        <v>8.3000000000000007</v>
      </c>
      <c r="O612" s="7">
        <v>113.43</v>
      </c>
      <c r="P612" s="7">
        <v>62.16</v>
      </c>
      <c r="Q612">
        <v>91.64</v>
      </c>
      <c r="R612" s="7">
        <v>52.54</v>
      </c>
      <c r="S612" s="7">
        <v>33.89</v>
      </c>
      <c r="T612" s="7">
        <v>31.54</v>
      </c>
      <c r="U612" s="7">
        <v>49.33</v>
      </c>
    </row>
    <row r="613" spans="1:21" ht="14.25" customHeight="1">
      <c r="A613" s="7">
        <v>612</v>
      </c>
      <c r="B613" s="7">
        <v>14</v>
      </c>
      <c r="C613" s="7">
        <v>0</v>
      </c>
      <c r="D613" s="7">
        <v>1</v>
      </c>
      <c r="E613" s="7">
        <v>0</v>
      </c>
      <c r="F613" s="129">
        <v>15</v>
      </c>
      <c r="G613" s="129">
        <v>3</v>
      </c>
      <c r="H613" s="7">
        <v>15.57</v>
      </c>
      <c r="I613">
        <v>47.97</v>
      </c>
      <c r="J613" s="7">
        <v>51.4</v>
      </c>
      <c r="K613" s="7">
        <v>34.19</v>
      </c>
      <c r="L613" s="7">
        <v>38.200000000000003</v>
      </c>
      <c r="M613" s="7">
        <v>10.54</v>
      </c>
      <c r="N613" s="7">
        <v>7.8</v>
      </c>
      <c r="O613" s="7">
        <v>100.17</v>
      </c>
      <c r="P613" s="7">
        <v>55.46</v>
      </c>
      <c r="Q613">
        <v>85.13</v>
      </c>
      <c r="R613" s="7">
        <v>31.67</v>
      </c>
      <c r="S613" s="7">
        <v>25.57</v>
      </c>
      <c r="T613" s="7">
        <v>44.29</v>
      </c>
      <c r="U613" s="7">
        <v>36.21</v>
      </c>
    </row>
    <row r="614" spans="1:21" ht="14.25" customHeight="1">
      <c r="A614" s="7">
        <v>613</v>
      </c>
      <c r="B614" s="7">
        <v>14</v>
      </c>
      <c r="C614" s="7">
        <v>0</v>
      </c>
      <c r="D614" s="7">
        <v>1</v>
      </c>
      <c r="E614" s="7">
        <v>0</v>
      </c>
      <c r="F614" s="129">
        <v>16</v>
      </c>
      <c r="G614" s="129">
        <v>4</v>
      </c>
      <c r="H614" s="7">
        <v>15.45</v>
      </c>
      <c r="I614">
        <v>47.86</v>
      </c>
      <c r="J614" s="7">
        <v>52.31</v>
      </c>
      <c r="K614" s="7">
        <v>31.86</v>
      </c>
      <c r="L614" s="7">
        <v>38.630000000000003</v>
      </c>
      <c r="M614" s="7">
        <v>16.399999999999999</v>
      </c>
      <c r="N614" s="7">
        <v>15.81</v>
      </c>
      <c r="O614" s="7">
        <v>118.13</v>
      </c>
      <c r="P614" s="7">
        <v>65.47</v>
      </c>
      <c r="Q614">
        <v>89.74</v>
      </c>
      <c r="R614" s="7">
        <v>27.44</v>
      </c>
      <c r="S614" s="7">
        <v>25.95</v>
      </c>
      <c r="T614" s="7">
        <v>36.89</v>
      </c>
      <c r="U614" s="7">
        <v>42.41</v>
      </c>
    </row>
    <row r="615" spans="1:21" ht="14.25" customHeight="1">
      <c r="A615" s="7">
        <v>614</v>
      </c>
      <c r="B615" s="7">
        <v>14</v>
      </c>
      <c r="C615" s="7">
        <v>0</v>
      </c>
      <c r="D615" s="7">
        <v>1</v>
      </c>
      <c r="E615" s="7">
        <v>0</v>
      </c>
      <c r="F615" s="129">
        <v>17</v>
      </c>
      <c r="G615" s="129">
        <v>5</v>
      </c>
      <c r="H615" s="7">
        <v>16.45</v>
      </c>
      <c r="I615">
        <v>45.54</v>
      </c>
      <c r="J615" s="7">
        <v>53.16</v>
      </c>
      <c r="K615" s="7">
        <v>29.7</v>
      </c>
      <c r="L615" s="7">
        <v>38.61</v>
      </c>
      <c r="M615" s="7">
        <v>15.13</v>
      </c>
      <c r="N615" s="7">
        <v>15.42</v>
      </c>
      <c r="O615" s="7">
        <v>113.89</v>
      </c>
      <c r="P615" s="7">
        <v>44.4</v>
      </c>
      <c r="Q615">
        <v>113.38</v>
      </c>
      <c r="R615" s="7">
        <v>28.8</v>
      </c>
      <c r="S615" s="7">
        <v>27.67</v>
      </c>
      <c r="T615" s="7">
        <v>37.26</v>
      </c>
      <c r="U615" s="7">
        <v>57.02</v>
      </c>
    </row>
    <row r="616" spans="1:21" ht="14.25" customHeight="1">
      <c r="A616" s="7">
        <v>615</v>
      </c>
      <c r="B616" s="7">
        <v>14</v>
      </c>
      <c r="C616" s="7">
        <v>0</v>
      </c>
      <c r="D616" s="7">
        <v>1</v>
      </c>
      <c r="E616" s="7">
        <v>0</v>
      </c>
      <c r="F616" s="129">
        <v>18</v>
      </c>
      <c r="G616" s="129">
        <v>6</v>
      </c>
      <c r="H616" s="7">
        <v>15.75</v>
      </c>
      <c r="I616">
        <v>46.82</v>
      </c>
      <c r="J616" s="7">
        <v>55.26</v>
      </c>
      <c r="K616" s="7">
        <v>26.47</v>
      </c>
      <c r="L616" s="7">
        <v>42.34</v>
      </c>
      <c r="M616" s="7">
        <v>13.83</v>
      </c>
      <c r="N616" s="7">
        <v>17.45</v>
      </c>
      <c r="O616" s="7">
        <v>114.11</v>
      </c>
      <c r="P616" s="7">
        <v>41.29</v>
      </c>
      <c r="Q616">
        <v>114.24</v>
      </c>
      <c r="R616" s="7">
        <v>24.98</v>
      </c>
      <c r="S616" s="7">
        <v>27.53</v>
      </c>
      <c r="T616" s="7">
        <v>32.880000000000003</v>
      </c>
      <c r="U616" s="7">
        <v>53.68</v>
      </c>
    </row>
    <row r="617" spans="1:21" ht="14.25" customHeight="1">
      <c r="A617" s="7">
        <v>616</v>
      </c>
      <c r="B617" s="7">
        <v>14</v>
      </c>
      <c r="C617" s="7">
        <v>0</v>
      </c>
      <c r="D617" s="7">
        <v>2</v>
      </c>
      <c r="E617" s="7">
        <v>0</v>
      </c>
      <c r="F617" s="129">
        <v>19</v>
      </c>
      <c r="G617" s="129">
        <v>1</v>
      </c>
      <c r="H617" s="7">
        <v>13.36</v>
      </c>
      <c r="I617">
        <v>48.96</v>
      </c>
      <c r="J617" s="7">
        <v>25.46</v>
      </c>
      <c r="K617" s="7">
        <v>29.47</v>
      </c>
      <c r="L617" s="7">
        <v>21.91</v>
      </c>
      <c r="M617" s="7">
        <v>10.25</v>
      </c>
      <c r="N617" s="7">
        <v>10.32</v>
      </c>
      <c r="O617" s="7">
        <v>155.13999999999999</v>
      </c>
      <c r="P617" s="7">
        <v>183.1</v>
      </c>
      <c r="Q617">
        <v>41.38</v>
      </c>
      <c r="R617" s="7">
        <v>86.8</v>
      </c>
      <c r="S617" s="7">
        <v>23.89</v>
      </c>
      <c r="T617" s="7">
        <v>106.13</v>
      </c>
      <c r="U617" s="7">
        <v>8.8000000000000007</v>
      </c>
    </row>
    <row r="618" spans="1:21" ht="14.25" customHeight="1">
      <c r="A618" s="7">
        <v>617</v>
      </c>
      <c r="B618" s="7">
        <v>14</v>
      </c>
      <c r="C618" s="7">
        <v>0</v>
      </c>
      <c r="D618" s="7">
        <v>2</v>
      </c>
      <c r="E618" s="7">
        <v>0</v>
      </c>
      <c r="F618" s="129">
        <v>20</v>
      </c>
      <c r="G618" s="129">
        <v>2</v>
      </c>
      <c r="H618" s="7">
        <v>15.04</v>
      </c>
      <c r="I618">
        <v>44.7</v>
      </c>
      <c r="J618" s="7">
        <v>37.130000000000003</v>
      </c>
      <c r="K618" s="7">
        <v>20.52</v>
      </c>
      <c r="L618" s="7">
        <v>13.93</v>
      </c>
      <c r="M618" s="7">
        <v>6.92</v>
      </c>
      <c r="N618" s="7">
        <v>9.75</v>
      </c>
      <c r="O618" s="7">
        <v>155.88</v>
      </c>
      <c r="P618" s="7">
        <v>174.08</v>
      </c>
      <c r="Q618">
        <v>23.1</v>
      </c>
      <c r="R618" s="7">
        <v>101.34</v>
      </c>
      <c r="S618" s="7">
        <v>18.82</v>
      </c>
      <c r="T618" s="7">
        <v>93.41</v>
      </c>
      <c r="U618" s="7">
        <v>25.84</v>
      </c>
    </row>
    <row r="619" spans="1:21" ht="14.25" customHeight="1">
      <c r="A619" s="7">
        <v>618</v>
      </c>
      <c r="B619" s="7">
        <v>14</v>
      </c>
      <c r="C619" s="7">
        <v>0</v>
      </c>
      <c r="D619" s="7">
        <v>2</v>
      </c>
      <c r="E619" s="7">
        <v>0</v>
      </c>
      <c r="F619" s="129">
        <v>21</v>
      </c>
      <c r="G619" s="129">
        <v>3</v>
      </c>
      <c r="H619" s="7">
        <v>14.44</v>
      </c>
      <c r="I619">
        <v>56.03</v>
      </c>
      <c r="J619" s="7">
        <v>54.06</v>
      </c>
      <c r="K619" s="7">
        <v>38.159999999999997</v>
      </c>
      <c r="L619" s="7">
        <v>34.49</v>
      </c>
      <c r="M619" s="7">
        <v>10.14</v>
      </c>
      <c r="N619" s="7">
        <v>6.43</v>
      </c>
      <c r="O619" s="7">
        <v>162.04</v>
      </c>
      <c r="P619" s="7">
        <v>180.47</v>
      </c>
      <c r="Q619">
        <v>31.58</v>
      </c>
      <c r="R619" s="7">
        <v>64.819999999999993</v>
      </c>
      <c r="S619" s="7">
        <v>16.940000000000001</v>
      </c>
      <c r="T619" s="7">
        <v>86.79</v>
      </c>
      <c r="U619" s="7">
        <v>17.82</v>
      </c>
    </row>
    <row r="620" spans="1:21" ht="14.25" customHeight="1">
      <c r="A620" s="7">
        <v>619</v>
      </c>
      <c r="B620" s="7">
        <v>14</v>
      </c>
      <c r="C620" s="7">
        <v>0</v>
      </c>
      <c r="D620" s="7">
        <v>2</v>
      </c>
      <c r="E620" s="7">
        <v>0</v>
      </c>
      <c r="F620" s="129">
        <v>22</v>
      </c>
      <c r="G620" s="129">
        <v>4</v>
      </c>
      <c r="H620" s="7">
        <v>15.42</v>
      </c>
      <c r="I620">
        <v>51.38</v>
      </c>
      <c r="J620" s="7">
        <v>48.44</v>
      </c>
      <c r="K620" s="7">
        <v>25.16</v>
      </c>
      <c r="L620" s="7">
        <v>21.49</v>
      </c>
      <c r="M620" s="7">
        <v>11.31</v>
      </c>
      <c r="N620" s="7">
        <v>6.73</v>
      </c>
      <c r="O620" s="7">
        <v>164.01</v>
      </c>
      <c r="P620" s="7">
        <v>165.23</v>
      </c>
      <c r="Q620">
        <v>36.83</v>
      </c>
      <c r="R620" s="7">
        <v>85.11</v>
      </c>
      <c r="S620" s="7">
        <v>23.77</v>
      </c>
      <c r="T620" s="7">
        <v>84.29</v>
      </c>
      <c r="U620" s="7">
        <v>23.89</v>
      </c>
    </row>
    <row r="621" spans="1:21" ht="14.25" customHeight="1">
      <c r="A621" s="7">
        <v>620</v>
      </c>
      <c r="B621" s="7">
        <v>14</v>
      </c>
      <c r="C621" s="7">
        <v>0</v>
      </c>
      <c r="D621" s="7">
        <v>2</v>
      </c>
      <c r="E621" s="7">
        <v>0</v>
      </c>
      <c r="F621" s="129">
        <v>23</v>
      </c>
      <c r="G621" s="129">
        <v>5</v>
      </c>
      <c r="H621" s="7">
        <v>15.45</v>
      </c>
      <c r="I621">
        <v>50.29</v>
      </c>
      <c r="J621" s="7">
        <v>49.2</v>
      </c>
      <c r="K621" s="7">
        <v>21.57</v>
      </c>
      <c r="L621" s="7">
        <v>30.8</v>
      </c>
      <c r="M621" s="7">
        <v>11.51</v>
      </c>
      <c r="N621" s="7">
        <v>8.9700000000000006</v>
      </c>
      <c r="O621" s="7">
        <v>157.69999999999999</v>
      </c>
      <c r="P621" s="7">
        <v>176.62</v>
      </c>
      <c r="Q621">
        <v>81.239999999999995</v>
      </c>
      <c r="R621" s="7">
        <v>87.06</v>
      </c>
      <c r="S621" s="7">
        <v>29.59</v>
      </c>
      <c r="T621" s="7">
        <v>85.52</v>
      </c>
      <c r="U621" s="7">
        <v>58.7</v>
      </c>
    </row>
    <row r="622" spans="1:21" ht="14.25" customHeight="1">
      <c r="A622" s="7">
        <v>621</v>
      </c>
      <c r="B622" s="7">
        <v>14</v>
      </c>
      <c r="C622" s="7">
        <v>0</v>
      </c>
      <c r="D622" s="7">
        <v>2</v>
      </c>
      <c r="E622" s="7">
        <v>0</v>
      </c>
      <c r="F622" s="129">
        <v>24</v>
      </c>
      <c r="G622" s="129">
        <v>6</v>
      </c>
      <c r="H622" s="7">
        <v>15.93</v>
      </c>
      <c r="I622">
        <v>43.13</v>
      </c>
      <c r="J622" s="7">
        <v>44.03</v>
      </c>
      <c r="K622" s="7">
        <v>29.45</v>
      </c>
      <c r="L622" s="7">
        <v>28.46</v>
      </c>
      <c r="M622" s="7">
        <v>7.14</v>
      </c>
      <c r="N622" s="7">
        <v>6.37</v>
      </c>
      <c r="O622" s="7">
        <v>154.62</v>
      </c>
      <c r="P622" s="7">
        <v>142.9</v>
      </c>
      <c r="Q622">
        <v>76.400000000000006</v>
      </c>
      <c r="R622" s="7">
        <v>70.760000000000005</v>
      </c>
      <c r="S622" s="7">
        <v>17.940000000000001</v>
      </c>
      <c r="T622" s="7">
        <v>79.77</v>
      </c>
      <c r="U622" s="7">
        <v>29.57</v>
      </c>
    </row>
    <row r="623" spans="1:21" ht="14.25" customHeight="1">
      <c r="A623" s="7">
        <v>622</v>
      </c>
      <c r="B623" s="7">
        <v>14</v>
      </c>
      <c r="C623" s="7">
        <v>0</v>
      </c>
      <c r="D623" s="7">
        <v>4</v>
      </c>
      <c r="E623" s="7">
        <v>1</v>
      </c>
      <c r="F623" s="129">
        <v>26</v>
      </c>
      <c r="G623" s="129">
        <v>1</v>
      </c>
      <c r="H623" s="7">
        <v>40.020000000000003</v>
      </c>
      <c r="I623">
        <v>83.84</v>
      </c>
      <c r="J623" s="7">
        <v>84.63</v>
      </c>
      <c r="K623" s="7">
        <v>119.86</v>
      </c>
      <c r="L623" s="7">
        <v>119.59</v>
      </c>
      <c r="M623" s="7">
        <v>41.86</v>
      </c>
      <c r="N623" s="7">
        <v>40.479999999999997</v>
      </c>
      <c r="O623" s="7">
        <v>132.96</v>
      </c>
      <c r="P623" s="7">
        <v>61.53</v>
      </c>
      <c r="Q623">
        <v>59.38</v>
      </c>
      <c r="R623" s="7">
        <v>72.33</v>
      </c>
      <c r="S623" s="7">
        <v>62.68</v>
      </c>
      <c r="T623" s="7">
        <v>35.380000000000003</v>
      </c>
      <c r="U623" s="7">
        <v>25.65</v>
      </c>
    </row>
    <row r="624" spans="1:21" ht="14.25" customHeight="1">
      <c r="A624" s="7">
        <v>623</v>
      </c>
      <c r="B624" s="7">
        <v>14</v>
      </c>
      <c r="C624" s="7">
        <v>0</v>
      </c>
      <c r="D624" s="7">
        <v>4</v>
      </c>
      <c r="E624" s="7">
        <v>1</v>
      </c>
      <c r="F624" s="129">
        <v>27</v>
      </c>
      <c r="G624" s="129">
        <v>2</v>
      </c>
      <c r="H624" s="7">
        <v>37.729999999999997</v>
      </c>
      <c r="I624">
        <v>85.98</v>
      </c>
      <c r="J624" s="7">
        <v>84.08</v>
      </c>
      <c r="K624" s="7">
        <v>112.32</v>
      </c>
      <c r="L624" s="7">
        <v>112.09</v>
      </c>
      <c r="M624" s="7">
        <v>38.92</v>
      </c>
      <c r="N624" s="7">
        <v>39.06</v>
      </c>
      <c r="O624" s="7">
        <v>110.67</v>
      </c>
      <c r="P624" s="7">
        <v>51.75</v>
      </c>
      <c r="Q624">
        <v>55.62</v>
      </c>
      <c r="R624" s="7">
        <v>79.62</v>
      </c>
      <c r="S624" s="7">
        <v>58.65</v>
      </c>
      <c r="T624" s="7">
        <v>22.28</v>
      </c>
      <c r="U624" s="7">
        <v>29.49</v>
      </c>
    </row>
    <row r="625" spans="1:21" ht="14.25" customHeight="1">
      <c r="A625" s="7">
        <v>624</v>
      </c>
      <c r="B625" s="7">
        <v>14</v>
      </c>
      <c r="C625" s="7">
        <v>0</v>
      </c>
      <c r="D625" s="7">
        <v>4</v>
      </c>
      <c r="E625" s="7">
        <v>1</v>
      </c>
      <c r="F625" s="129">
        <v>28</v>
      </c>
      <c r="G625" s="129">
        <v>3</v>
      </c>
      <c r="H625" s="7">
        <v>37.99</v>
      </c>
      <c r="I625">
        <v>85.11</v>
      </c>
      <c r="J625" s="7">
        <v>84.06</v>
      </c>
      <c r="K625" s="7">
        <v>119.57</v>
      </c>
      <c r="L625" s="7">
        <v>119.64</v>
      </c>
      <c r="M625" s="7">
        <v>40.56</v>
      </c>
      <c r="N625" s="7">
        <v>41.14</v>
      </c>
      <c r="O625" s="7">
        <v>114.63</v>
      </c>
      <c r="P625" s="7">
        <v>47.33</v>
      </c>
      <c r="Q625">
        <v>55.64</v>
      </c>
      <c r="R625" s="7">
        <v>80.08</v>
      </c>
      <c r="S625" s="7">
        <v>62.62</v>
      </c>
      <c r="T625" s="7">
        <v>18.850000000000001</v>
      </c>
      <c r="U625" s="7">
        <v>24.5</v>
      </c>
    </row>
    <row r="626" spans="1:21" ht="14.25" customHeight="1">
      <c r="A626" s="7">
        <v>625</v>
      </c>
      <c r="B626" s="7">
        <v>14</v>
      </c>
      <c r="C626" s="7">
        <v>0</v>
      </c>
      <c r="D626" s="7">
        <v>4</v>
      </c>
      <c r="E626" s="7">
        <v>1</v>
      </c>
      <c r="F626" s="129">
        <v>29</v>
      </c>
      <c r="G626" s="129">
        <v>4</v>
      </c>
      <c r="H626" s="7">
        <v>40.97</v>
      </c>
      <c r="I626">
        <v>77.900000000000006</v>
      </c>
      <c r="J626" s="7">
        <v>78.11</v>
      </c>
      <c r="K626" s="7">
        <v>119.93</v>
      </c>
      <c r="L626" s="7">
        <v>119.89</v>
      </c>
      <c r="M626" s="7">
        <v>42.9</v>
      </c>
      <c r="N626" s="7">
        <v>40.299999999999997</v>
      </c>
      <c r="O626" s="7">
        <v>108.09</v>
      </c>
      <c r="P626" s="7">
        <v>60.48</v>
      </c>
      <c r="Q626">
        <v>46.01</v>
      </c>
      <c r="R626" s="7">
        <v>71.59</v>
      </c>
      <c r="S626" s="7">
        <v>78.349999999999994</v>
      </c>
      <c r="T626" s="7">
        <v>24.15</v>
      </c>
      <c r="U626" s="7">
        <v>23.04</v>
      </c>
    </row>
    <row r="627" spans="1:21" ht="14.25" customHeight="1">
      <c r="A627" s="7">
        <v>626</v>
      </c>
      <c r="B627" s="7">
        <v>14</v>
      </c>
      <c r="C627" s="7">
        <v>0</v>
      </c>
      <c r="D627" s="7">
        <v>4</v>
      </c>
      <c r="E627" s="7">
        <v>1</v>
      </c>
      <c r="F627" s="129">
        <v>30</v>
      </c>
      <c r="G627" s="129">
        <v>5</v>
      </c>
      <c r="H627" s="7">
        <v>37.770000000000003</v>
      </c>
      <c r="I627">
        <v>81.99</v>
      </c>
      <c r="J627" s="7">
        <v>82.27</v>
      </c>
      <c r="K627" s="7">
        <v>112.46</v>
      </c>
      <c r="L627" s="7">
        <v>111.88</v>
      </c>
      <c r="M627" s="7">
        <v>39.659999999999997</v>
      </c>
      <c r="N627" s="7">
        <v>38.409999999999997</v>
      </c>
      <c r="O627" s="7">
        <v>133.63</v>
      </c>
      <c r="P627" s="7">
        <v>61.42</v>
      </c>
      <c r="Q627">
        <v>44.34</v>
      </c>
      <c r="R627" s="7">
        <v>68.61</v>
      </c>
      <c r="S627" s="7">
        <v>65.86</v>
      </c>
      <c r="T627" s="7">
        <v>35.979999999999997</v>
      </c>
      <c r="U627" s="7">
        <v>24.77</v>
      </c>
    </row>
    <row r="628" spans="1:21" ht="14.25" customHeight="1">
      <c r="A628" s="7">
        <v>627</v>
      </c>
      <c r="B628" s="7">
        <v>14</v>
      </c>
      <c r="C628" s="7">
        <v>0</v>
      </c>
      <c r="D628" s="7">
        <v>3</v>
      </c>
      <c r="E628" s="7">
        <v>1</v>
      </c>
      <c r="F628" s="129">
        <v>31</v>
      </c>
      <c r="G628" s="129">
        <v>1</v>
      </c>
      <c r="H628" s="7">
        <v>11.06</v>
      </c>
      <c r="I628">
        <v>46.71</v>
      </c>
      <c r="J628" s="7">
        <v>25.79</v>
      </c>
      <c r="K628" s="7">
        <v>33.24</v>
      </c>
      <c r="L628" s="7">
        <v>28.18</v>
      </c>
      <c r="M628" s="7">
        <v>11.67</v>
      </c>
      <c r="N628" s="7">
        <v>16.940000000000001</v>
      </c>
      <c r="O628" s="7">
        <v>125.61</v>
      </c>
      <c r="P628" s="7">
        <v>158.78</v>
      </c>
      <c r="Q628">
        <v>66.08</v>
      </c>
      <c r="R628" s="7">
        <v>92.46</v>
      </c>
      <c r="S628" s="7">
        <v>31.87</v>
      </c>
      <c r="T628" s="7">
        <v>116.09</v>
      </c>
      <c r="U628" s="7">
        <v>19.12</v>
      </c>
    </row>
    <row r="629" spans="1:21" ht="14.25" customHeight="1">
      <c r="A629" s="7">
        <v>628</v>
      </c>
      <c r="B629" s="7">
        <v>14</v>
      </c>
      <c r="C629" s="7">
        <v>0</v>
      </c>
      <c r="D629" s="7">
        <v>3</v>
      </c>
      <c r="E629" s="7">
        <v>1</v>
      </c>
      <c r="F629" s="129">
        <v>32</v>
      </c>
      <c r="G629" s="129">
        <v>2</v>
      </c>
      <c r="H629" s="7">
        <v>12.48</v>
      </c>
      <c r="I629">
        <v>45.37</v>
      </c>
      <c r="J629" s="7">
        <v>29.3</v>
      </c>
      <c r="K629" s="7">
        <v>34.549999999999997</v>
      </c>
      <c r="L629" s="7">
        <v>28.27</v>
      </c>
      <c r="M629" s="7">
        <v>12.82</v>
      </c>
      <c r="N629" s="7">
        <v>18.62</v>
      </c>
      <c r="O629" s="7">
        <v>98.54</v>
      </c>
      <c r="P629" s="7">
        <v>128.07</v>
      </c>
      <c r="Q629">
        <v>48.61</v>
      </c>
      <c r="R629" s="7">
        <v>56.15</v>
      </c>
      <c r="S629" s="7">
        <v>22.95</v>
      </c>
      <c r="T629" s="7">
        <v>118.75</v>
      </c>
      <c r="U629" s="7">
        <v>20.36</v>
      </c>
    </row>
    <row r="630" spans="1:21" ht="14.25" customHeight="1">
      <c r="A630" s="7">
        <v>629</v>
      </c>
      <c r="B630" s="7">
        <v>14</v>
      </c>
      <c r="C630" s="7">
        <v>0</v>
      </c>
      <c r="D630" s="7">
        <v>3</v>
      </c>
      <c r="E630" s="7">
        <v>1</v>
      </c>
      <c r="F630" s="129">
        <v>33</v>
      </c>
      <c r="G630" s="129">
        <v>3</v>
      </c>
      <c r="H630" s="7">
        <v>12.61</v>
      </c>
      <c r="I630">
        <v>51.06</v>
      </c>
      <c r="J630" s="7">
        <v>25.86</v>
      </c>
      <c r="K630" s="7">
        <v>41.39</v>
      </c>
      <c r="L630" s="7">
        <v>41.35</v>
      </c>
      <c r="M630" s="7">
        <v>17.79</v>
      </c>
      <c r="N630" s="7">
        <v>25.39</v>
      </c>
      <c r="O630" s="7">
        <v>137.81</v>
      </c>
      <c r="P630" s="7">
        <v>158.72999999999999</v>
      </c>
      <c r="Q630">
        <v>57.71</v>
      </c>
      <c r="R630" s="7">
        <v>87.87</v>
      </c>
      <c r="S630" s="7">
        <v>38.68</v>
      </c>
      <c r="T630" s="7">
        <v>133.78</v>
      </c>
      <c r="U630" s="7">
        <v>36.68</v>
      </c>
    </row>
    <row r="631" spans="1:21" ht="14.25" customHeight="1">
      <c r="A631" s="7">
        <v>630</v>
      </c>
      <c r="B631" s="7">
        <v>14</v>
      </c>
      <c r="C631" s="7">
        <v>0</v>
      </c>
      <c r="D631" s="7">
        <v>3</v>
      </c>
      <c r="E631" s="7">
        <v>1</v>
      </c>
      <c r="F631" s="129">
        <v>34</v>
      </c>
      <c r="G631" s="129">
        <v>4</v>
      </c>
      <c r="H631" s="7">
        <v>14.23</v>
      </c>
      <c r="I631">
        <v>55.56</v>
      </c>
      <c r="J631" s="7">
        <v>23.87</v>
      </c>
      <c r="K631" s="7">
        <v>34.74</v>
      </c>
      <c r="L631" s="7">
        <v>21.31</v>
      </c>
      <c r="M631" s="7">
        <v>9.65</v>
      </c>
      <c r="N631" s="7">
        <v>11.55</v>
      </c>
      <c r="O631" s="7">
        <v>149.80000000000001</v>
      </c>
      <c r="P631" s="7">
        <v>169.93</v>
      </c>
      <c r="Q631">
        <v>84.24</v>
      </c>
      <c r="R631" s="7">
        <v>87.86</v>
      </c>
      <c r="S631" s="7">
        <v>40.4</v>
      </c>
      <c r="T631" s="7">
        <v>113.46</v>
      </c>
      <c r="U631" s="7">
        <v>34.08</v>
      </c>
    </row>
    <row r="632" spans="1:21" ht="14.25" customHeight="1">
      <c r="A632" s="7">
        <v>631</v>
      </c>
      <c r="B632" s="7">
        <v>14</v>
      </c>
      <c r="C632" s="7">
        <v>0</v>
      </c>
      <c r="D632" s="7">
        <v>3</v>
      </c>
      <c r="E632" s="7">
        <v>1</v>
      </c>
      <c r="F632" s="129">
        <v>35</v>
      </c>
      <c r="G632" s="129">
        <v>5</v>
      </c>
      <c r="H632" s="7">
        <v>13.8</v>
      </c>
      <c r="I632">
        <v>45.57</v>
      </c>
      <c r="J632" s="7">
        <v>23.64</v>
      </c>
      <c r="K632" s="7">
        <v>28.95</v>
      </c>
      <c r="L632" s="7">
        <v>27.77</v>
      </c>
      <c r="M632" s="7">
        <v>10.54</v>
      </c>
      <c r="N632" s="7">
        <v>17.2</v>
      </c>
      <c r="O632" s="7">
        <v>132.04</v>
      </c>
      <c r="P632" s="7">
        <v>152.82</v>
      </c>
      <c r="Q632">
        <v>82.17</v>
      </c>
      <c r="R632" s="7">
        <v>81.47</v>
      </c>
      <c r="S632" s="7">
        <v>60.02</v>
      </c>
      <c r="T632" s="7">
        <v>92.42</v>
      </c>
      <c r="U632" s="7">
        <v>24.94</v>
      </c>
    </row>
    <row r="633" spans="1:21" ht="14.25" customHeight="1">
      <c r="A633" s="7">
        <v>632</v>
      </c>
      <c r="B633" s="7">
        <v>14</v>
      </c>
      <c r="C633" s="7">
        <v>0</v>
      </c>
      <c r="D633" s="7">
        <v>3</v>
      </c>
      <c r="E633" s="7">
        <v>1</v>
      </c>
      <c r="F633" s="129">
        <v>36</v>
      </c>
      <c r="G633" s="129">
        <v>6</v>
      </c>
      <c r="H633" s="7">
        <v>11.87</v>
      </c>
      <c r="I633">
        <v>45.05</v>
      </c>
      <c r="J633" s="7">
        <v>22.39</v>
      </c>
      <c r="K633" s="7">
        <v>30.58</v>
      </c>
      <c r="L633" s="7">
        <v>20.87</v>
      </c>
      <c r="M633" s="7">
        <v>9</v>
      </c>
      <c r="N633" s="7">
        <v>11.78</v>
      </c>
      <c r="O633" s="7">
        <v>108.95</v>
      </c>
      <c r="P633" s="7">
        <v>153.33000000000001</v>
      </c>
      <c r="Q633">
        <v>70.069999999999993</v>
      </c>
      <c r="R633" s="7">
        <v>91.95</v>
      </c>
      <c r="S633" s="7">
        <v>34.04</v>
      </c>
      <c r="T633" s="7">
        <v>114.16</v>
      </c>
      <c r="U633" s="7">
        <v>12.35</v>
      </c>
    </row>
    <row r="634" spans="1:21" ht="14.25" customHeight="1">
      <c r="A634" s="7">
        <v>633</v>
      </c>
      <c r="B634" s="7">
        <v>14</v>
      </c>
      <c r="C634" s="7">
        <v>0</v>
      </c>
      <c r="D634" s="7">
        <v>1</v>
      </c>
      <c r="E634" s="7">
        <v>1</v>
      </c>
      <c r="F634" s="129">
        <v>37</v>
      </c>
      <c r="G634" s="129">
        <v>1</v>
      </c>
      <c r="H634" s="7">
        <v>17.899999999999999</v>
      </c>
      <c r="I634">
        <v>36.44</v>
      </c>
      <c r="J634" s="7">
        <v>29.87</v>
      </c>
      <c r="K634" s="7">
        <v>24.93</v>
      </c>
      <c r="L634" s="7">
        <v>13.47</v>
      </c>
      <c r="M634" s="7">
        <v>17.86</v>
      </c>
      <c r="N634" s="7">
        <v>14.08</v>
      </c>
      <c r="O634" s="7">
        <v>74.959999999999994</v>
      </c>
      <c r="P634" s="7">
        <v>42.71</v>
      </c>
      <c r="Q634">
        <v>62.54</v>
      </c>
      <c r="R634" s="7">
        <v>45.32</v>
      </c>
      <c r="S634" s="7">
        <v>74.66</v>
      </c>
      <c r="T634" s="7">
        <v>51.03</v>
      </c>
      <c r="U634" s="7">
        <v>28.28</v>
      </c>
    </row>
    <row r="635" spans="1:21" ht="14.25" customHeight="1">
      <c r="A635" s="7">
        <v>634</v>
      </c>
      <c r="B635" s="7">
        <v>14</v>
      </c>
      <c r="C635" s="7">
        <v>0</v>
      </c>
      <c r="D635" s="7">
        <v>1</v>
      </c>
      <c r="E635" s="7">
        <v>1</v>
      </c>
      <c r="F635" s="129">
        <v>38</v>
      </c>
      <c r="G635" s="129">
        <v>2</v>
      </c>
      <c r="H635" s="7">
        <v>18.03</v>
      </c>
      <c r="I635">
        <v>41.95</v>
      </c>
      <c r="J635" s="7">
        <v>41.82</v>
      </c>
      <c r="K635" s="7">
        <v>34.89</v>
      </c>
      <c r="L635" s="7">
        <v>38.020000000000003</v>
      </c>
      <c r="M635" s="7">
        <v>14.76</v>
      </c>
      <c r="N635" s="7">
        <v>16.93</v>
      </c>
      <c r="O635" s="7">
        <v>73.45</v>
      </c>
      <c r="P635" s="7">
        <v>38.69</v>
      </c>
      <c r="Q635">
        <v>47.31</v>
      </c>
      <c r="R635" s="7">
        <v>24.14</v>
      </c>
      <c r="S635" s="7">
        <v>25.14</v>
      </c>
      <c r="T635" s="7">
        <v>44.95</v>
      </c>
      <c r="U635" s="7">
        <v>50.09</v>
      </c>
    </row>
    <row r="636" spans="1:21" ht="14.25" customHeight="1">
      <c r="A636" s="7">
        <v>635</v>
      </c>
      <c r="B636" s="7">
        <v>14</v>
      </c>
      <c r="C636" s="7">
        <v>0</v>
      </c>
      <c r="D636" s="7">
        <v>1</v>
      </c>
      <c r="E636" s="7">
        <v>1</v>
      </c>
      <c r="F636" s="129">
        <v>39</v>
      </c>
      <c r="G636" s="129">
        <v>3</v>
      </c>
      <c r="H636" s="7">
        <v>17.989999999999998</v>
      </c>
      <c r="I636">
        <v>47.52</v>
      </c>
      <c r="J636" s="7">
        <v>46.17</v>
      </c>
      <c r="K636" s="7">
        <v>50.47</v>
      </c>
      <c r="L636" s="7">
        <v>53.98</v>
      </c>
      <c r="M636" s="7">
        <v>16.64</v>
      </c>
      <c r="N636" s="7">
        <v>21.57</v>
      </c>
      <c r="O636" s="7">
        <v>77.37</v>
      </c>
      <c r="P636" s="7">
        <v>18.809999999999999</v>
      </c>
      <c r="Q636">
        <v>66.19</v>
      </c>
      <c r="R636" s="7">
        <v>18.149999999999999</v>
      </c>
      <c r="S636" s="7">
        <v>28.1</v>
      </c>
      <c r="T636" s="7">
        <v>35.549999999999997</v>
      </c>
      <c r="U636" s="7">
        <v>57.38</v>
      </c>
    </row>
    <row r="637" spans="1:21" ht="14.25" customHeight="1">
      <c r="A637" s="7">
        <v>636</v>
      </c>
      <c r="B637" s="7">
        <v>14</v>
      </c>
      <c r="C637" s="7">
        <v>0</v>
      </c>
      <c r="D637" s="7">
        <v>1</v>
      </c>
      <c r="E637" s="7">
        <v>1</v>
      </c>
      <c r="F637" s="129">
        <v>40</v>
      </c>
      <c r="G637" s="129">
        <v>4</v>
      </c>
      <c r="H637" s="7">
        <v>18.41</v>
      </c>
      <c r="I637">
        <v>45.75</v>
      </c>
      <c r="J637" s="7">
        <v>42.07</v>
      </c>
      <c r="K637" s="7">
        <v>41</v>
      </c>
      <c r="L637" s="7">
        <v>39.36</v>
      </c>
      <c r="M637" s="7">
        <v>16.25</v>
      </c>
      <c r="N637" s="7">
        <v>17.600000000000001</v>
      </c>
      <c r="O637" s="7">
        <v>81.39</v>
      </c>
      <c r="P637" s="7">
        <v>47.61</v>
      </c>
      <c r="Q637">
        <v>51.13</v>
      </c>
      <c r="R637" s="7">
        <v>17.690000000000001</v>
      </c>
      <c r="S637" s="7">
        <v>19.77</v>
      </c>
      <c r="T637" s="7">
        <v>53.36</v>
      </c>
      <c r="U637" s="7">
        <v>40.799999999999997</v>
      </c>
    </row>
    <row r="638" spans="1:21" ht="14.25" customHeight="1">
      <c r="A638" s="7">
        <v>637</v>
      </c>
      <c r="B638" s="7">
        <v>14</v>
      </c>
      <c r="C638" s="7">
        <v>0</v>
      </c>
      <c r="D638" s="7">
        <v>1</v>
      </c>
      <c r="E638" s="7">
        <v>1</v>
      </c>
      <c r="F638" s="129">
        <v>41</v>
      </c>
      <c r="G638" s="129">
        <v>5</v>
      </c>
      <c r="H638" s="7">
        <v>21.15</v>
      </c>
      <c r="I638">
        <v>46.95</v>
      </c>
      <c r="J638" s="7">
        <v>50.81</v>
      </c>
      <c r="K638" s="7">
        <v>43.67</v>
      </c>
      <c r="L638" s="7">
        <v>48.98</v>
      </c>
      <c r="M638" s="7">
        <v>14.31</v>
      </c>
      <c r="N638" s="7">
        <v>17.25</v>
      </c>
      <c r="O638" s="7">
        <v>87.74</v>
      </c>
      <c r="P638" s="7">
        <v>27.35</v>
      </c>
      <c r="Q638">
        <v>73.5</v>
      </c>
      <c r="R638" s="7">
        <v>26.32</v>
      </c>
      <c r="S638" s="7">
        <v>27.11</v>
      </c>
      <c r="T638" s="7">
        <v>43.61</v>
      </c>
      <c r="U638" s="7">
        <v>68.77</v>
      </c>
    </row>
    <row r="639" spans="1:21" ht="14.25" customHeight="1">
      <c r="A639" s="7">
        <v>638</v>
      </c>
      <c r="B639" s="7">
        <v>14</v>
      </c>
      <c r="C639" s="7">
        <v>0</v>
      </c>
      <c r="D639" s="7">
        <v>1</v>
      </c>
      <c r="E639" s="7">
        <v>1</v>
      </c>
      <c r="F639" s="129">
        <v>42</v>
      </c>
      <c r="G639" s="129">
        <v>6</v>
      </c>
      <c r="H639" s="7">
        <v>11.58</v>
      </c>
      <c r="I639">
        <v>25.94</v>
      </c>
      <c r="J639" s="7">
        <v>37.43</v>
      </c>
      <c r="K639" s="7">
        <v>15.62</v>
      </c>
      <c r="L639" s="7">
        <v>28.86</v>
      </c>
      <c r="M639" s="7">
        <v>15.15</v>
      </c>
      <c r="N639" s="7">
        <v>20.190000000000001</v>
      </c>
      <c r="O639" s="7">
        <v>72.03</v>
      </c>
      <c r="P639" s="7">
        <v>33.200000000000003</v>
      </c>
      <c r="Q639">
        <v>57.06</v>
      </c>
      <c r="R639" s="7">
        <v>40.200000000000003</v>
      </c>
      <c r="S639" s="7">
        <v>27.85</v>
      </c>
      <c r="T639" s="7">
        <v>30.48</v>
      </c>
      <c r="U639" s="7">
        <v>60.67</v>
      </c>
    </row>
    <row r="640" spans="1:21" ht="14.25" customHeight="1">
      <c r="A640" s="7">
        <v>639</v>
      </c>
      <c r="B640" s="7">
        <v>14</v>
      </c>
      <c r="C640" s="7">
        <v>0</v>
      </c>
      <c r="D640" s="7">
        <v>2</v>
      </c>
      <c r="E640" s="7">
        <v>1</v>
      </c>
      <c r="F640" s="129">
        <v>43</v>
      </c>
      <c r="G640" s="129">
        <v>1</v>
      </c>
      <c r="H640" s="7">
        <v>11.73</v>
      </c>
      <c r="I640">
        <v>47.45</v>
      </c>
      <c r="J640" s="7">
        <v>22.58</v>
      </c>
      <c r="K640" s="7">
        <v>36.369999999999997</v>
      </c>
      <c r="L640" s="7">
        <v>18.97</v>
      </c>
      <c r="M640" s="7">
        <v>11.46</v>
      </c>
      <c r="N640" s="7">
        <v>12.16</v>
      </c>
      <c r="O640" s="7">
        <v>122.43</v>
      </c>
      <c r="P640" s="7">
        <v>161.59</v>
      </c>
      <c r="Q640">
        <v>36.94</v>
      </c>
      <c r="R640" s="7">
        <v>92.5</v>
      </c>
      <c r="S640" s="7">
        <v>28.49</v>
      </c>
      <c r="T640" s="7">
        <v>130.77000000000001</v>
      </c>
      <c r="U640" s="7">
        <v>25.66</v>
      </c>
    </row>
    <row r="641" spans="1:21" ht="14.25" customHeight="1">
      <c r="A641" s="7">
        <v>640</v>
      </c>
      <c r="B641" s="7">
        <v>14</v>
      </c>
      <c r="C641" s="7">
        <v>0</v>
      </c>
      <c r="D641" s="7">
        <v>2</v>
      </c>
      <c r="E641" s="7">
        <v>1</v>
      </c>
      <c r="F641" s="129">
        <v>44</v>
      </c>
      <c r="G641" s="129">
        <v>2</v>
      </c>
      <c r="H641" s="7">
        <v>17.21</v>
      </c>
      <c r="I641">
        <v>65.44</v>
      </c>
      <c r="J641" s="7">
        <v>60.21</v>
      </c>
      <c r="K641" s="7">
        <v>66.459999999999994</v>
      </c>
      <c r="L641" s="7">
        <v>58.74</v>
      </c>
      <c r="M641" s="7">
        <v>24.2</v>
      </c>
      <c r="N641" s="7">
        <v>25.39</v>
      </c>
      <c r="O641" s="7">
        <v>133.72</v>
      </c>
      <c r="P641" s="7">
        <v>182.39</v>
      </c>
      <c r="Q641">
        <v>47.15</v>
      </c>
      <c r="R641" s="7">
        <v>79.09</v>
      </c>
      <c r="S641" s="7">
        <v>51.37</v>
      </c>
      <c r="T641" s="7">
        <v>106.38</v>
      </c>
      <c r="U641" s="7">
        <v>27.23</v>
      </c>
    </row>
    <row r="642" spans="1:21" ht="14.25" customHeight="1">
      <c r="A642" s="7">
        <v>641</v>
      </c>
      <c r="B642" s="7">
        <v>14</v>
      </c>
      <c r="C642" s="7">
        <v>0</v>
      </c>
      <c r="D642" s="7">
        <v>2</v>
      </c>
      <c r="E642" s="7">
        <v>1</v>
      </c>
      <c r="F642" s="129">
        <v>45</v>
      </c>
      <c r="G642" s="129">
        <v>3</v>
      </c>
      <c r="H642" s="7">
        <v>16.899999999999999</v>
      </c>
      <c r="I642">
        <v>74.849999999999994</v>
      </c>
      <c r="J642" s="7">
        <v>57.07</v>
      </c>
      <c r="K642" s="7">
        <v>50.15</v>
      </c>
      <c r="L642" s="7">
        <v>44.49</v>
      </c>
      <c r="M642" s="7">
        <v>9.0399999999999991</v>
      </c>
      <c r="N642" s="7">
        <v>16.82</v>
      </c>
      <c r="O642" s="7">
        <v>117.38</v>
      </c>
      <c r="P642" s="7">
        <v>165.91</v>
      </c>
      <c r="Q642">
        <v>48.93</v>
      </c>
      <c r="R642" s="7">
        <v>78.650000000000006</v>
      </c>
      <c r="S642" s="7">
        <v>33.31</v>
      </c>
      <c r="T642" s="7">
        <v>85.71</v>
      </c>
      <c r="U642" s="7">
        <v>16.59</v>
      </c>
    </row>
    <row r="643" spans="1:21" ht="14.25" customHeight="1">
      <c r="A643" s="7">
        <v>642</v>
      </c>
      <c r="B643" s="7">
        <v>14</v>
      </c>
      <c r="C643" s="7">
        <v>0</v>
      </c>
      <c r="D643" s="7">
        <v>2</v>
      </c>
      <c r="E643" s="7">
        <v>1</v>
      </c>
      <c r="F643" s="129">
        <v>46</v>
      </c>
      <c r="G643" s="129">
        <v>4</v>
      </c>
      <c r="H643" s="7">
        <v>14.75</v>
      </c>
      <c r="I643">
        <v>47.45</v>
      </c>
      <c r="J643" s="7">
        <v>18.86</v>
      </c>
      <c r="K643" s="7">
        <v>25.96</v>
      </c>
      <c r="L643" s="7">
        <v>8.67</v>
      </c>
      <c r="M643" s="7">
        <v>4.49</v>
      </c>
      <c r="N643" s="7">
        <v>9.5</v>
      </c>
      <c r="O643" s="7">
        <v>108.59</v>
      </c>
      <c r="P643" s="7">
        <v>135.56</v>
      </c>
      <c r="Q643">
        <v>40.46</v>
      </c>
      <c r="R643" s="7">
        <v>82.48</v>
      </c>
      <c r="S643" s="7">
        <v>32.950000000000003</v>
      </c>
      <c r="T643" s="7">
        <v>84.66</v>
      </c>
      <c r="U643" s="7">
        <v>26.75</v>
      </c>
    </row>
    <row r="644" spans="1:21" ht="14.25" customHeight="1">
      <c r="A644" s="7">
        <v>643</v>
      </c>
      <c r="B644" s="7">
        <v>14</v>
      </c>
      <c r="C644" s="7">
        <v>0</v>
      </c>
      <c r="D644" s="7">
        <v>2</v>
      </c>
      <c r="E644" s="7">
        <v>1</v>
      </c>
      <c r="F644" s="129">
        <v>47</v>
      </c>
      <c r="G644" s="129">
        <v>5</v>
      </c>
      <c r="H644" s="7">
        <v>19.77</v>
      </c>
      <c r="I644">
        <v>73.83</v>
      </c>
      <c r="J644" s="7">
        <v>61.79</v>
      </c>
      <c r="K644" s="7">
        <v>55.36</v>
      </c>
      <c r="L644" s="7">
        <v>52.11</v>
      </c>
      <c r="M644" s="7">
        <v>12.76</v>
      </c>
      <c r="N644" s="7">
        <v>20.05</v>
      </c>
      <c r="O644" s="7">
        <v>112.5</v>
      </c>
      <c r="P644" s="7">
        <v>134.41</v>
      </c>
      <c r="Q644">
        <v>84.37</v>
      </c>
      <c r="R644" s="7">
        <v>63.88</v>
      </c>
      <c r="S644" s="7">
        <v>47.17</v>
      </c>
      <c r="T644" s="7">
        <v>84.35</v>
      </c>
      <c r="U644" s="7">
        <v>32.69</v>
      </c>
    </row>
    <row r="645" spans="1:21" ht="14.25" customHeight="1">
      <c r="A645" s="7">
        <v>644</v>
      </c>
      <c r="B645" s="7">
        <v>14</v>
      </c>
      <c r="C645" s="7">
        <v>0</v>
      </c>
      <c r="D645" s="7">
        <v>2</v>
      </c>
      <c r="E645" s="7">
        <v>1</v>
      </c>
      <c r="F645" s="129">
        <v>48</v>
      </c>
      <c r="G645" s="129">
        <v>6</v>
      </c>
      <c r="H645" s="7">
        <v>19.28</v>
      </c>
      <c r="I645">
        <v>65.08</v>
      </c>
      <c r="J645" s="7">
        <v>51.25</v>
      </c>
      <c r="K645" s="7">
        <v>48.15</v>
      </c>
      <c r="L645" s="7">
        <v>51.58</v>
      </c>
      <c r="M645" s="7">
        <v>9.66</v>
      </c>
      <c r="N645" s="7">
        <v>18.399999999999999</v>
      </c>
      <c r="O645" s="7">
        <v>138.19</v>
      </c>
      <c r="P645" s="7">
        <v>146.25</v>
      </c>
      <c r="Q645">
        <v>47.66</v>
      </c>
      <c r="R645" s="7">
        <v>77.02</v>
      </c>
      <c r="S645" s="7">
        <v>55.05</v>
      </c>
      <c r="T645" s="7">
        <v>81.06</v>
      </c>
      <c r="U645" s="7">
        <v>35.43</v>
      </c>
    </row>
    <row r="646" spans="1:21" ht="14.25" customHeight="1">
      <c r="I646" s="129"/>
      <c r="Q646" s="129"/>
    </row>
    <row r="647" spans="1:21" ht="14.25" customHeight="1">
      <c r="I647" s="129"/>
      <c r="Q647" s="129"/>
    </row>
    <row r="648" spans="1:21" ht="14.25" customHeight="1">
      <c r="I648" s="129"/>
      <c r="Q648" s="129"/>
    </row>
    <row r="649" spans="1:21" ht="14.25" customHeight="1">
      <c r="I649" s="129"/>
      <c r="Q649" s="129"/>
    </row>
    <row r="650" spans="1:21" ht="14.25" customHeight="1">
      <c r="I650" s="129"/>
      <c r="Q650" s="129"/>
    </row>
    <row r="651" spans="1:21" ht="14.25" customHeight="1">
      <c r="I651" s="129"/>
      <c r="Q651" s="129"/>
    </row>
    <row r="652" spans="1:21" ht="14.25" customHeight="1">
      <c r="I652" s="129"/>
      <c r="Q652" s="129"/>
    </row>
    <row r="653" spans="1:21" ht="14.25" customHeight="1">
      <c r="I653" s="129"/>
      <c r="Q653" s="129"/>
    </row>
    <row r="654" spans="1:21" ht="14.25" customHeight="1">
      <c r="I654" s="129"/>
      <c r="Q654" s="129"/>
    </row>
    <row r="655" spans="1:21" ht="14.25" customHeight="1">
      <c r="I655" s="129"/>
      <c r="Q655" s="129"/>
    </row>
    <row r="656" spans="1:21" ht="14.25" customHeight="1">
      <c r="I656" s="129"/>
      <c r="Q656" s="129"/>
    </row>
    <row r="657" s="129" customFormat="1" ht="14.25" customHeight="1"/>
    <row r="658" s="129" customFormat="1" ht="14.25" customHeight="1"/>
    <row r="659" s="129" customFormat="1" ht="14.25" customHeight="1"/>
    <row r="660" s="129" customFormat="1" ht="14.25" customHeight="1"/>
    <row r="661" s="129" customFormat="1" ht="14.25" customHeight="1"/>
    <row r="662" s="129" customFormat="1" ht="14.25" customHeight="1"/>
    <row r="663" s="129" customFormat="1" ht="14.25" customHeight="1"/>
    <row r="664" s="129" customFormat="1" ht="14.25" customHeight="1"/>
    <row r="665" s="129" customFormat="1" ht="14.25" customHeight="1"/>
    <row r="666" s="129" customFormat="1" ht="14.25" customHeight="1"/>
    <row r="667" s="129" customFormat="1" ht="14.25" customHeight="1"/>
    <row r="668" s="129" customFormat="1" ht="14.25" customHeight="1"/>
    <row r="669" s="129" customFormat="1" ht="14.25" customHeight="1"/>
    <row r="670" s="129" customFormat="1" ht="14.25" customHeight="1"/>
    <row r="671" s="129" customFormat="1" ht="14.25" customHeight="1"/>
    <row r="672" s="129" customFormat="1" ht="14.25" customHeight="1"/>
    <row r="673" s="129" customFormat="1" ht="14.25" customHeight="1"/>
    <row r="674" s="129" customFormat="1" ht="14.25" customHeight="1"/>
    <row r="675" s="129" customFormat="1" ht="14.25" customHeight="1"/>
    <row r="676" s="129" customFormat="1" ht="14.25" customHeight="1"/>
    <row r="677" s="129" customFormat="1" ht="14.25" customHeight="1"/>
    <row r="678" s="129" customFormat="1" ht="14.25" customHeight="1"/>
    <row r="679" s="129" customFormat="1" ht="14.25" customHeight="1"/>
    <row r="680" s="129" customFormat="1" ht="14.25" customHeight="1"/>
    <row r="681" s="129" customFormat="1" ht="14.25" customHeight="1"/>
    <row r="682" s="129" customFormat="1" ht="14.25" customHeight="1"/>
    <row r="683" s="129" customFormat="1" ht="14.25" customHeight="1"/>
    <row r="684" s="129" customFormat="1" ht="14.25" customHeight="1"/>
    <row r="685" s="129" customFormat="1" ht="14.25" customHeight="1"/>
    <row r="686" s="129" customFormat="1" ht="14.25" customHeight="1"/>
    <row r="687" s="129" customFormat="1" ht="14.25" customHeight="1"/>
    <row r="688" s="129" customFormat="1" ht="14.25" customHeight="1"/>
    <row r="689" s="129" customFormat="1" ht="14.25" customHeight="1"/>
    <row r="690" s="129" customFormat="1" ht="14.25" customHeight="1"/>
    <row r="691" s="129" customFormat="1" ht="14.25" customHeight="1"/>
    <row r="692" s="129" customFormat="1" ht="14.25" customHeight="1"/>
    <row r="693" s="129" customFormat="1" ht="14.25" customHeight="1"/>
    <row r="694" s="129" customFormat="1" ht="14.25" customHeight="1"/>
    <row r="695" s="129" customFormat="1" ht="14.25" customHeight="1"/>
    <row r="696" s="129" customFormat="1" ht="14.25" customHeight="1"/>
    <row r="697" s="129" customFormat="1" ht="14.25" customHeight="1"/>
    <row r="698" s="129" customFormat="1" ht="14.25" customHeight="1"/>
    <row r="699" s="129" customFormat="1" ht="14.25" customHeight="1"/>
    <row r="700" s="129" customFormat="1" ht="14.25" customHeight="1"/>
    <row r="701" s="129" customFormat="1" ht="14.25" customHeight="1"/>
    <row r="702" s="129" customFormat="1" ht="14.25" customHeight="1"/>
    <row r="703" s="129" customFormat="1" ht="14.25" customHeight="1"/>
    <row r="704" s="129" customFormat="1" ht="14.25" customHeight="1"/>
    <row r="705" s="129" customFormat="1" ht="14.25" customHeight="1"/>
    <row r="706" s="129" customFormat="1" ht="14.25" customHeight="1"/>
    <row r="707" s="129" customFormat="1" ht="14.25" customHeight="1"/>
    <row r="708" s="129" customFormat="1" ht="14.25" customHeight="1"/>
    <row r="709" s="129" customFormat="1" ht="14.25" customHeight="1"/>
    <row r="710" s="129" customFormat="1" ht="14.25" customHeight="1"/>
    <row r="711" s="129" customFormat="1" ht="14.25" customHeight="1"/>
    <row r="712" s="129" customFormat="1" ht="14.25" customHeight="1"/>
    <row r="713" s="129" customFormat="1" ht="14.25" customHeight="1"/>
    <row r="714" s="129" customFormat="1" ht="14.25" customHeight="1"/>
    <row r="715" s="129" customFormat="1" ht="14.25" customHeight="1"/>
    <row r="716" s="129" customFormat="1" ht="14.25" customHeight="1"/>
    <row r="717" s="129" customFormat="1" ht="14.25" customHeight="1"/>
    <row r="718" s="129" customFormat="1" ht="14.25" customHeight="1"/>
    <row r="719" s="129" customFormat="1" ht="14.25" customHeight="1"/>
    <row r="720" s="129" customFormat="1" ht="14.25" customHeight="1"/>
    <row r="721" s="129" customFormat="1" ht="14.25" customHeight="1"/>
    <row r="722" s="129" customFormat="1" ht="14.25" customHeight="1"/>
    <row r="723" s="129" customFormat="1" ht="14.25" customHeight="1"/>
    <row r="724" s="129" customFormat="1" ht="14.25" customHeight="1"/>
    <row r="725" s="129" customFormat="1" ht="14.25" customHeight="1"/>
    <row r="726" s="129" customFormat="1" ht="14.25" customHeight="1"/>
    <row r="727" s="129" customFormat="1" ht="14.25" customHeight="1"/>
    <row r="728" s="129" customFormat="1" ht="14.25" customHeight="1"/>
    <row r="729" s="129" customFormat="1" ht="14.25" customHeight="1"/>
    <row r="730" s="129" customFormat="1" ht="14.25" customHeight="1"/>
    <row r="731" s="129" customFormat="1" ht="14.25" customHeight="1"/>
    <row r="732" s="129" customFormat="1" ht="14.25" customHeight="1"/>
    <row r="733" s="129" customFormat="1" ht="14.25" customHeight="1"/>
    <row r="734" s="129" customFormat="1" ht="14.25" customHeight="1"/>
    <row r="735" s="129" customFormat="1" ht="14.25" customHeight="1"/>
    <row r="736" s="129" customFormat="1" ht="14.25" customHeight="1"/>
    <row r="737" s="129" customFormat="1" ht="14.25" customHeight="1"/>
    <row r="738" s="129" customFormat="1" ht="14.25" customHeight="1"/>
    <row r="739" s="129" customFormat="1" ht="14.25" customHeight="1"/>
    <row r="740" s="129" customFormat="1" ht="14.25" customHeight="1"/>
    <row r="741" s="129" customFormat="1" ht="14.25" customHeight="1"/>
    <row r="742" s="129" customFormat="1" ht="14.25" customHeight="1"/>
    <row r="743" s="129" customFormat="1" ht="14.25" customHeight="1"/>
    <row r="744" s="129" customFormat="1" ht="14.25" customHeight="1"/>
    <row r="745" s="129" customFormat="1" ht="14.25" customHeight="1"/>
    <row r="746" s="129" customFormat="1" ht="14.25" customHeight="1"/>
    <row r="747" s="129" customFormat="1" ht="14.25" customHeight="1"/>
    <row r="748" s="129" customFormat="1" ht="14.25" customHeight="1"/>
    <row r="749" s="129" customFormat="1" ht="14.25" customHeight="1"/>
    <row r="750" s="129" customFormat="1" ht="14.25" customHeight="1"/>
    <row r="751" s="129" customFormat="1" ht="14.25" customHeight="1"/>
    <row r="752" s="129" customFormat="1" ht="14.25" customHeight="1"/>
    <row r="753" s="129" customFormat="1" ht="14.25" customHeight="1"/>
    <row r="754" s="129" customFormat="1" ht="14.25" customHeight="1"/>
    <row r="755" s="129" customFormat="1" ht="14.25" customHeight="1"/>
    <row r="756" s="129" customFormat="1" ht="14.25" customHeight="1"/>
    <row r="757" s="129" customFormat="1" ht="14.25" customHeight="1"/>
    <row r="758" s="129" customFormat="1" ht="14.25" customHeight="1"/>
    <row r="759" s="129" customFormat="1" ht="14.25" customHeight="1"/>
    <row r="760" s="129" customFormat="1" ht="14.25" customHeight="1"/>
    <row r="761" s="129" customFormat="1" ht="14.25" customHeight="1"/>
    <row r="762" s="129" customFormat="1" ht="14.25" customHeight="1"/>
    <row r="763" s="129" customFormat="1" ht="14.25" customHeight="1"/>
    <row r="764" s="129" customFormat="1" ht="14.25" customHeight="1"/>
    <row r="765" s="129" customFormat="1" ht="14.25" customHeight="1"/>
    <row r="766" s="129" customFormat="1" ht="14.25" customHeight="1"/>
    <row r="767" s="129" customFormat="1" ht="14.25" customHeight="1"/>
    <row r="768" s="129" customFormat="1" ht="14.25" customHeight="1"/>
    <row r="769" s="129" customFormat="1" ht="14.25" customHeight="1"/>
    <row r="770" s="129" customFormat="1" ht="14.25" customHeight="1"/>
    <row r="771" s="129" customFormat="1" ht="14.25" customHeight="1"/>
    <row r="772" s="129" customFormat="1" ht="14.25" customHeight="1"/>
    <row r="773" s="129" customFormat="1" ht="14.25" customHeight="1"/>
    <row r="774" s="129" customFormat="1" ht="14.25" customHeight="1"/>
    <row r="775" s="129" customFormat="1" ht="14.25" customHeight="1"/>
    <row r="776" s="129" customFormat="1" ht="14.25" customHeight="1"/>
    <row r="777" s="129" customFormat="1" ht="14.25" customHeight="1"/>
    <row r="778" s="129" customFormat="1" ht="14.25" customHeight="1"/>
    <row r="779" s="129" customFormat="1" ht="14.25" customHeight="1"/>
    <row r="780" s="129" customFormat="1" ht="14.25" customHeight="1"/>
    <row r="781" s="129" customFormat="1" ht="14.25" customHeight="1"/>
    <row r="782" s="129" customFormat="1" ht="14.25" customHeight="1"/>
    <row r="783" s="129" customFormat="1" ht="14.25" customHeight="1"/>
    <row r="784" s="129" customFormat="1" ht="14.25" customHeight="1"/>
    <row r="785" s="129" customFormat="1" ht="14.25" customHeight="1"/>
    <row r="786" s="129" customFormat="1" ht="14.25" customHeight="1"/>
    <row r="787" s="129" customFormat="1" ht="14.25" customHeight="1"/>
    <row r="788" s="129" customFormat="1" ht="14.25" customHeight="1"/>
    <row r="789" s="129" customFormat="1" ht="14.25" customHeight="1"/>
    <row r="790" s="129" customFormat="1" ht="14.25" customHeight="1"/>
    <row r="791" s="129" customFormat="1" ht="14.25" customHeight="1"/>
    <row r="792" s="129" customFormat="1" ht="14.25" customHeight="1"/>
    <row r="793" s="129" customFormat="1" ht="14.25" customHeight="1"/>
    <row r="794" s="129" customFormat="1" ht="14.25" customHeight="1"/>
    <row r="795" s="129" customFormat="1" ht="14.25" customHeight="1"/>
    <row r="796" s="129" customFormat="1" ht="14.25" customHeight="1"/>
    <row r="797" s="129" customFormat="1" ht="14.25" customHeight="1"/>
    <row r="798" s="129" customFormat="1" ht="14.25" customHeight="1"/>
    <row r="799" s="129" customFormat="1" ht="14.25" customHeight="1"/>
    <row r="800" s="129" customFormat="1" ht="14.25" customHeight="1"/>
    <row r="801" s="129" customFormat="1" ht="14.25" customHeight="1"/>
    <row r="802" s="129" customFormat="1" ht="14.25" customHeight="1"/>
    <row r="803" s="129" customFormat="1" ht="14.25" customHeight="1"/>
    <row r="804" s="129" customFormat="1" ht="14.25" customHeight="1"/>
    <row r="805" s="129" customFormat="1" ht="14.25" customHeight="1"/>
    <row r="806" s="129" customFormat="1" ht="14.25" customHeight="1"/>
    <row r="807" s="129" customFormat="1" ht="14.25" customHeight="1"/>
    <row r="808" s="129" customFormat="1" ht="14.25" customHeight="1"/>
    <row r="809" s="129" customFormat="1" ht="14.25" customHeight="1"/>
    <row r="810" s="129" customFormat="1" ht="14.25" customHeight="1"/>
    <row r="811" s="129" customFormat="1" ht="14.25" customHeight="1"/>
    <row r="812" s="129" customFormat="1" ht="14.25" customHeight="1"/>
    <row r="813" s="129" customFormat="1" ht="14.25" customHeight="1"/>
    <row r="814" s="129" customFormat="1" ht="14.25" customHeight="1"/>
    <row r="815" s="129" customFormat="1" ht="14.25" customHeight="1"/>
    <row r="816" s="129" customFormat="1" ht="14.25" customHeight="1"/>
    <row r="817" s="129" customFormat="1" ht="14.25" customHeight="1"/>
    <row r="818" s="129" customFormat="1" ht="14.25" customHeight="1"/>
    <row r="819" s="129" customFormat="1" ht="14.25" customHeight="1"/>
    <row r="820" s="129" customFormat="1" ht="14.25" customHeight="1"/>
    <row r="821" s="129" customFormat="1" ht="14.25" customHeight="1"/>
    <row r="822" s="129" customFormat="1" ht="14.25" customHeight="1"/>
    <row r="823" s="129" customFormat="1" ht="14.25" customHeight="1"/>
    <row r="824" s="129" customFormat="1" ht="14.25" customHeight="1"/>
    <row r="825" s="129" customFormat="1" ht="14.25" customHeight="1"/>
    <row r="826" s="129" customFormat="1" ht="14.25" customHeight="1"/>
    <row r="827" s="129" customFormat="1" ht="14.25" customHeight="1"/>
    <row r="828" s="129" customFormat="1" ht="14.25" customHeight="1"/>
    <row r="829" s="129" customFormat="1" ht="14.25" customHeight="1"/>
    <row r="830" s="129" customFormat="1" ht="14.25" customHeight="1"/>
    <row r="831" s="129" customFormat="1" ht="14.25" customHeight="1"/>
    <row r="832" s="129" customFormat="1" ht="14.25" customHeight="1"/>
    <row r="833" s="129" customFormat="1" ht="14.25" customHeight="1"/>
    <row r="834" s="129" customFormat="1" ht="14.25" customHeight="1"/>
    <row r="835" s="129" customFormat="1" ht="14.25" customHeight="1"/>
    <row r="836" s="129" customFormat="1" ht="14.25" customHeight="1"/>
    <row r="837" s="129" customFormat="1" ht="14.25" customHeight="1"/>
    <row r="838" s="129" customFormat="1" ht="14.25" customHeight="1"/>
    <row r="839" s="129" customFormat="1" ht="14.25" customHeight="1"/>
    <row r="840" s="129" customFormat="1" ht="14.25" customHeight="1"/>
    <row r="841" s="129" customFormat="1" ht="14.25" customHeight="1"/>
    <row r="842" s="129" customFormat="1" ht="14.25" customHeight="1"/>
    <row r="843" s="129" customFormat="1" ht="14.25" customHeight="1"/>
    <row r="844" s="129" customFormat="1" ht="14.25" customHeight="1"/>
    <row r="845" s="129" customFormat="1" ht="14.25" customHeight="1"/>
    <row r="846" s="129" customFormat="1" ht="14.25" customHeight="1"/>
    <row r="847" s="129" customFormat="1" ht="14.25" customHeight="1"/>
    <row r="848" s="129" customFormat="1" ht="14.25" customHeight="1"/>
    <row r="849" s="129" customFormat="1" ht="14.25" customHeight="1"/>
    <row r="850" s="129" customFormat="1" ht="14.25" customHeight="1"/>
    <row r="851" s="129" customFormat="1" ht="14.25" customHeight="1"/>
    <row r="852" s="129" customFormat="1" ht="14.25" customHeight="1"/>
    <row r="853" s="129" customFormat="1" ht="14.25" customHeight="1"/>
    <row r="854" s="129" customFormat="1" ht="14.25" customHeight="1"/>
    <row r="855" s="129" customFormat="1" ht="14.25" customHeight="1"/>
    <row r="856" s="129" customFormat="1" ht="14.25" customHeight="1"/>
    <row r="857" s="129" customFormat="1" ht="14.25" customHeight="1"/>
    <row r="858" s="129" customFormat="1" ht="14.25" customHeight="1"/>
    <row r="859" s="129" customFormat="1" ht="14.25" customHeight="1"/>
    <row r="860" s="129" customFormat="1" ht="14.25" customHeight="1"/>
    <row r="861" s="129" customFormat="1" ht="14.25" customHeight="1"/>
    <row r="862" s="129" customFormat="1" ht="14.25" customHeight="1"/>
    <row r="863" s="129" customFormat="1" ht="14.25" customHeight="1"/>
    <row r="864" s="129" customFormat="1" ht="14.25" customHeight="1"/>
    <row r="865" s="129" customFormat="1" ht="14.25" customHeight="1"/>
    <row r="866" s="129" customFormat="1" ht="14.25" customHeight="1"/>
    <row r="867" s="129" customFormat="1" ht="14.25" customHeight="1"/>
    <row r="868" s="129" customFormat="1" ht="14.25" customHeight="1"/>
    <row r="869" s="129" customFormat="1" ht="14.25" customHeight="1"/>
    <row r="870" s="129" customFormat="1" ht="14.25" customHeight="1"/>
    <row r="871" s="129" customFormat="1" ht="14.25" customHeight="1"/>
    <row r="872" s="129" customFormat="1" ht="14.25" customHeight="1"/>
    <row r="873" s="129" customFormat="1" ht="14.25" customHeight="1"/>
    <row r="874" s="129" customFormat="1" ht="14.25" customHeight="1"/>
    <row r="875" s="129" customFormat="1" ht="14.25" customHeight="1"/>
    <row r="876" s="129" customFormat="1" ht="14.25" customHeight="1"/>
    <row r="877" s="129" customFormat="1" ht="14.25" customHeight="1"/>
    <row r="878" s="129" customFormat="1" ht="14.25" customHeight="1"/>
    <row r="879" s="129" customFormat="1" ht="14.25" customHeight="1"/>
    <row r="880" s="129" customFormat="1" ht="14.25" customHeight="1"/>
    <row r="881" s="129" customFormat="1" ht="14.25" customHeight="1"/>
    <row r="882" s="129" customFormat="1" ht="14.25" customHeight="1"/>
    <row r="883" s="129" customFormat="1" ht="14.25" customHeight="1"/>
    <row r="884" s="129" customFormat="1" ht="14.25" customHeight="1"/>
    <row r="885" s="129" customFormat="1" ht="14.25" customHeight="1"/>
    <row r="886" s="129" customFormat="1" ht="14.25" customHeight="1"/>
    <row r="887" s="129" customFormat="1" ht="14.25" customHeight="1"/>
    <row r="888" s="129" customFormat="1" ht="14.25" customHeight="1"/>
    <row r="889" s="129" customFormat="1" ht="14.25" customHeight="1"/>
    <row r="890" s="129" customFormat="1" ht="14.25" customHeight="1"/>
    <row r="891" s="129" customFormat="1" ht="14.25" customHeight="1"/>
    <row r="892" s="129" customFormat="1" ht="14.25" customHeight="1"/>
    <row r="893" s="129" customFormat="1" ht="14.25" customHeight="1"/>
    <row r="894" s="129" customFormat="1" ht="14.25" customHeight="1"/>
    <row r="895" s="129" customFormat="1" ht="14.25" customHeight="1"/>
    <row r="896" s="129" customFormat="1" ht="14.25" customHeight="1"/>
    <row r="897" s="129" customFormat="1" ht="14.25" customHeight="1"/>
    <row r="898" s="129" customFormat="1" ht="14.25" customHeight="1"/>
    <row r="899" s="129" customFormat="1" ht="14.25" customHeight="1"/>
    <row r="900" s="129" customFormat="1" ht="14.25" customHeight="1"/>
    <row r="901" s="129" customFormat="1" ht="14.25" customHeight="1"/>
    <row r="902" s="129" customFormat="1" ht="14.25" customHeight="1"/>
    <row r="903" s="129" customFormat="1" ht="14.25" customHeight="1"/>
    <row r="904" s="129" customFormat="1" ht="14.25" customHeight="1"/>
    <row r="905" s="129" customFormat="1" ht="14.25" customHeight="1"/>
    <row r="906" s="129" customFormat="1" ht="14.25" customHeight="1"/>
    <row r="907" s="129" customFormat="1" ht="14.25" customHeight="1"/>
    <row r="908" s="129" customFormat="1" ht="14.25" customHeight="1"/>
    <row r="909" s="129" customFormat="1" ht="14.25" customHeight="1"/>
    <row r="910" s="129" customFormat="1" ht="14.25" customHeight="1"/>
    <row r="911" s="129" customFormat="1" ht="14.25" customHeight="1"/>
    <row r="912" s="129" customFormat="1" ht="14.25" customHeight="1"/>
    <row r="913" s="129" customFormat="1" ht="14.25" customHeight="1"/>
    <row r="914" s="129" customFormat="1" ht="14.25" customHeight="1"/>
    <row r="915" s="129" customFormat="1" ht="14.25" customHeight="1"/>
    <row r="916" s="129" customFormat="1" ht="14.25" customHeight="1"/>
    <row r="917" s="129" customFormat="1" ht="14.25" customHeight="1"/>
    <row r="918" s="129" customFormat="1" ht="14.25" customHeight="1"/>
    <row r="919" s="129" customFormat="1" ht="14.25" customHeight="1"/>
    <row r="920" s="129" customFormat="1" ht="14.25" customHeight="1"/>
    <row r="921" s="129" customFormat="1" ht="14.25" customHeight="1"/>
    <row r="922" s="129" customFormat="1" ht="14.25" customHeight="1"/>
    <row r="923" s="129" customFormat="1" ht="14.25" customHeight="1"/>
    <row r="924" s="129" customFormat="1" ht="14.25" customHeight="1"/>
    <row r="925" s="129" customFormat="1" ht="14.25" customHeight="1"/>
    <row r="926" s="129" customFormat="1" ht="14.25" customHeight="1"/>
    <row r="927" s="129" customFormat="1" ht="14.25" customHeight="1"/>
    <row r="928" s="129" customFormat="1" ht="14.25" customHeight="1"/>
    <row r="929" s="129" customFormat="1" ht="14.25" customHeight="1"/>
    <row r="930" s="129" customFormat="1" ht="14.25" customHeight="1"/>
    <row r="931" s="129" customFormat="1" ht="14.25" customHeight="1"/>
    <row r="932" s="129" customFormat="1" ht="14.25" customHeight="1"/>
    <row r="933" s="129" customFormat="1" ht="14.25" customHeight="1"/>
    <row r="934" s="129" customFormat="1" ht="14.25" customHeight="1"/>
    <row r="935" s="129" customFormat="1" ht="14.25" customHeight="1"/>
    <row r="936" s="129" customFormat="1" ht="14.25" customHeight="1"/>
    <row r="937" s="129" customFormat="1" ht="14.25" customHeight="1"/>
    <row r="938" s="129" customFormat="1" ht="14.25" customHeight="1"/>
    <row r="939" s="129" customFormat="1" ht="14.25" customHeight="1"/>
    <row r="940" s="129" customFormat="1" ht="14.25" customHeight="1"/>
    <row r="941" s="129" customFormat="1" ht="14.25" customHeight="1"/>
    <row r="942" s="129" customFormat="1" ht="14.25" customHeight="1"/>
    <row r="943" s="129" customFormat="1" ht="14.25" customHeight="1"/>
    <row r="944" s="129" customFormat="1" ht="14.25" customHeight="1"/>
    <row r="945" s="129" customFormat="1" ht="14.25" customHeight="1"/>
    <row r="946" s="129" customFormat="1" ht="14.25" customHeight="1"/>
    <row r="947" s="129" customFormat="1" ht="14.25" customHeight="1"/>
    <row r="948" s="129" customFormat="1" ht="14.25" customHeight="1"/>
    <row r="949" s="129" customFormat="1" ht="14.25" customHeight="1"/>
    <row r="950" s="129" customFormat="1" ht="14.25" customHeight="1"/>
    <row r="951" s="129" customFormat="1" ht="14.25" customHeight="1"/>
    <row r="952" s="129" customFormat="1" ht="14.25" customHeight="1"/>
    <row r="953" s="129" customFormat="1" ht="14.25" customHeight="1"/>
    <row r="954" s="129" customFormat="1" ht="14.25" customHeight="1"/>
    <row r="955" s="129" customFormat="1" ht="14.25" customHeight="1"/>
    <row r="956" s="129" customFormat="1" ht="14.25" customHeight="1"/>
    <row r="957" s="129" customFormat="1" ht="14.25" customHeight="1"/>
    <row r="958" s="129" customFormat="1" ht="14.25" customHeight="1"/>
    <row r="959" s="129" customFormat="1" ht="14.25" customHeight="1"/>
    <row r="960" s="129" customFormat="1" ht="14.25" customHeight="1"/>
    <row r="961" s="129" customFormat="1" ht="14.25" customHeight="1"/>
    <row r="962" s="129" customFormat="1" ht="14.25" customHeight="1"/>
    <row r="963" s="129" customFormat="1" ht="14.25" customHeight="1"/>
    <row r="964" s="129" customFormat="1" ht="14.25" customHeight="1"/>
    <row r="965" s="129" customFormat="1" ht="14.25" customHeight="1"/>
    <row r="966" s="129" customFormat="1" ht="14.25" customHeight="1"/>
    <row r="967" s="129" customFormat="1" ht="14.25" customHeight="1"/>
    <row r="968" s="129" customFormat="1" ht="14.25" customHeight="1"/>
    <row r="969" s="129" customFormat="1" ht="14.25" customHeight="1"/>
    <row r="970" s="129" customFormat="1" ht="14.25" customHeight="1"/>
    <row r="971" s="129" customFormat="1" ht="14.25" customHeight="1"/>
    <row r="972" s="129" customFormat="1" ht="14.25" customHeight="1"/>
    <row r="973" s="129" customFormat="1" ht="14.25" customHeight="1"/>
    <row r="974" s="129" customFormat="1" ht="14.25" customHeight="1"/>
    <row r="975" s="129" customFormat="1" ht="14.25" customHeight="1"/>
    <row r="976" s="129" customFormat="1" ht="14.25" customHeight="1"/>
    <row r="977" s="129" customFormat="1" ht="14.25" customHeight="1"/>
    <row r="978" s="129" customFormat="1" ht="14.25" customHeight="1"/>
    <row r="979" s="129" customFormat="1" ht="14.25" customHeight="1"/>
    <row r="980" s="129" customFormat="1" ht="14.25" customHeight="1"/>
    <row r="981" s="129" customFormat="1" ht="14.25" customHeight="1"/>
    <row r="982" s="129" customFormat="1" ht="14.25" customHeight="1"/>
    <row r="983" s="129" customFormat="1" ht="14.25" customHeight="1"/>
    <row r="984" s="129" customFormat="1" ht="14.25" customHeight="1"/>
    <row r="985" s="129" customFormat="1" ht="14.25" customHeight="1"/>
    <row r="986" s="129" customFormat="1" ht="14.25" customHeight="1"/>
    <row r="987" s="129" customFormat="1" ht="14.25" customHeight="1"/>
    <row r="988" s="129" customFormat="1" ht="14.25" customHeight="1"/>
    <row r="989" s="129" customFormat="1" ht="14.25" customHeight="1"/>
    <row r="990" s="129" customFormat="1" ht="14.25" customHeight="1"/>
    <row r="991" s="129" customFormat="1" ht="14.25" customHeight="1"/>
    <row r="992" s="129" customFormat="1" ht="14.25" customHeight="1"/>
    <row r="993" s="129" customFormat="1" ht="14.25" customHeight="1"/>
    <row r="994" s="129" customFormat="1" ht="14.25" customHeight="1"/>
    <row r="995" s="129" customFormat="1" ht="14.25" customHeight="1"/>
    <row r="996" s="129" customFormat="1" ht="14.25" customHeight="1"/>
    <row r="997" s="129" customFormat="1" ht="14.25" customHeight="1"/>
    <row r="998" s="129" customFormat="1" ht="14.25" customHeight="1"/>
    <row r="999" s="129" customFormat="1" ht="14.25" customHeight="1"/>
    <row r="1000" s="129" customFormat="1" ht="14.25" customHeight="1"/>
    <row r="1001" s="129" customFormat="1" ht="15" customHeight="1"/>
  </sheetData>
  <autoFilter ref="A1:U645" xr:uid="{00000000-0001-0000-0100-000000000000}">
    <sortState xmlns:xlrd2="http://schemas.microsoft.com/office/spreadsheetml/2017/richdata2" ref="A2:U645">
      <sortCondition ref="A1:A645"/>
    </sortState>
  </autoFilter>
  <sortState xmlns:xlrd2="http://schemas.microsoft.com/office/spreadsheetml/2017/richdata2" ref="A2:I1001">
    <sortCondition ref="A1:A1001"/>
  </sortState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1000"/>
  <sheetViews>
    <sheetView workbookViewId="0"/>
  </sheetViews>
  <sheetFormatPr defaultColWidth="14.453125" defaultRowHeight="15" customHeight="1"/>
  <cols>
    <col min="1" max="1" width="8.7265625" customWidth="1"/>
    <col min="2" max="2" width="5.7265625" customWidth="1"/>
    <col min="3" max="3" width="27.81640625" customWidth="1"/>
    <col min="4" max="4" width="24.453125" customWidth="1"/>
    <col min="5" max="5" width="8.7265625" customWidth="1"/>
    <col min="6" max="6" width="37.81640625" customWidth="1"/>
    <col min="7" max="26" width="8.7265625" customWidth="1"/>
  </cols>
  <sheetData>
    <row r="1" spans="1:26" ht="14.25" customHeight="1">
      <c r="A1" s="24" t="s">
        <v>135</v>
      </c>
      <c r="B1" s="24" t="s">
        <v>136</v>
      </c>
      <c r="C1" s="24" t="s">
        <v>137</v>
      </c>
      <c r="D1" s="24" t="s">
        <v>138</v>
      </c>
      <c r="E1" s="24"/>
      <c r="F1" s="24" t="s">
        <v>139</v>
      </c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4.25" customHeight="1">
      <c r="A2" s="24">
        <v>1</v>
      </c>
      <c r="B2" s="24" t="s">
        <v>140</v>
      </c>
      <c r="C2" s="24" t="s">
        <v>141</v>
      </c>
      <c r="D2" s="24" t="s">
        <v>142</v>
      </c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4.25" customHeight="1">
      <c r="A3" s="24">
        <v>2</v>
      </c>
      <c r="B3" s="24" t="s">
        <v>140</v>
      </c>
      <c r="C3" s="24" t="s">
        <v>143</v>
      </c>
      <c r="D3" s="24" t="s">
        <v>144</v>
      </c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4.25" customHeight="1">
      <c r="A4" s="24">
        <v>3</v>
      </c>
      <c r="B4" s="24" t="s">
        <v>140</v>
      </c>
      <c r="C4" s="24" t="s">
        <v>145</v>
      </c>
      <c r="D4" s="24" t="s">
        <v>146</v>
      </c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4.25" customHeight="1">
      <c r="A5" s="24">
        <v>4</v>
      </c>
      <c r="B5" s="24" t="s">
        <v>147</v>
      </c>
      <c r="C5" s="37" t="s">
        <v>148</v>
      </c>
      <c r="D5" s="24" t="s">
        <v>149</v>
      </c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4.25" customHeight="1">
      <c r="A6" s="24">
        <v>5</v>
      </c>
      <c r="B6" s="24" t="s">
        <v>147</v>
      </c>
      <c r="C6" s="37" t="s">
        <v>150</v>
      </c>
      <c r="D6" s="24" t="s">
        <v>151</v>
      </c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4.25" customHeight="1">
      <c r="A7" s="24">
        <v>6</v>
      </c>
      <c r="B7" s="24" t="s">
        <v>140</v>
      </c>
      <c r="C7" s="24" t="s">
        <v>152</v>
      </c>
      <c r="D7" s="24" t="s">
        <v>153</v>
      </c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4.25" customHeight="1">
      <c r="A8" s="24">
        <v>7</v>
      </c>
      <c r="B8" s="24" t="s">
        <v>140</v>
      </c>
      <c r="C8" s="24" t="s">
        <v>154</v>
      </c>
      <c r="D8" s="24" t="s">
        <v>155</v>
      </c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4.25" customHeight="1">
      <c r="A9" s="24">
        <v>8</v>
      </c>
      <c r="B9" s="24" t="s">
        <v>140</v>
      </c>
      <c r="C9" s="24" t="s">
        <v>156</v>
      </c>
      <c r="D9" s="24" t="s">
        <v>157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4.25" customHeight="1">
      <c r="A10" s="24">
        <v>9</v>
      </c>
      <c r="B10" s="24" t="s">
        <v>140</v>
      </c>
      <c r="C10" s="24" t="s">
        <v>158</v>
      </c>
      <c r="D10" s="24" t="s">
        <v>159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4.25" customHeight="1">
      <c r="A11" s="24">
        <v>10</v>
      </c>
      <c r="B11" s="24" t="s">
        <v>140</v>
      </c>
      <c r="C11" s="24" t="s">
        <v>160</v>
      </c>
      <c r="D11" s="24" t="s">
        <v>161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14.25" customHeight="1">
      <c r="A12" s="24">
        <v>11</v>
      </c>
      <c r="B12" s="24" t="s">
        <v>147</v>
      </c>
      <c r="C12" s="37" t="s">
        <v>162</v>
      </c>
      <c r="D12" s="24" t="s">
        <v>163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4.25" customHeight="1">
      <c r="A13" s="24">
        <v>12</v>
      </c>
      <c r="B13" s="24" t="s">
        <v>147</v>
      </c>
      <c r="C13" s="37" t="s">
        <v>164</v>
      </c>
      <c r="D13" s="24" t="s">
        <v>165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14.25" customHeight="1">
      <c r="A14" s="24">
        <v>13</v>
      </c>
      <c r="B14" s="24" t="s">
        <v>147</v>
      </c>
      <c r="C14" s="37" t="s">
        <v>166</v>
      </c>
      <c r="D14" s="24" t="s">
        <v>167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4.25" customHeight="1">
      <c r="A15" s="24">
        <v>14</v>
      </c>
      <c r="B15" s="24" t="s">
        <v>147</v>
      </c>
      <c r="C15" s="24" t="s">
        <v>168</v>
      </c>
      <c r="D15" s="24" t="s">
        <v>169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14.25" customHeight="1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14.25" customHeight="1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14.25" customHeight="1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14.25" customHeight="1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4.25" customHeight="1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4.25" customHeight="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4.25" customHeight="1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4.25" customHeight="1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14.25" customHeight="1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14.25" customHeight="1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14.25" customHeight="1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4.25" customHeight="1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4.25" customHeight="1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14.25" customHeight="1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4.25" customHeight="1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ht="14.25" customHeight="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ht="14.25" customHeight="1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ht="14.25" customHeight="1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ht="14.25" customHeight="1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4.25" customHeight="1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ht="14.25" customHeight="1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ht="14.25" customHeight="1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ht="14.25" customHeight="1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ht="14.25" customHeight="1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ht="14.25" customHeight="1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ht="14.25" customHeight="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ht="14.25" customHeight="1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14.25" customHeight="1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4.25" customHeight="1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14.25" customHeight="1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ht="14.25" customHeight="1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ht="14.25" customHeight="1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ht="14.25" customHeight="1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ht="14.25" customHeight="1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ht="14.25" customHeight="1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14.25" customHeight="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4.25" customHeight="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4.25" customHeight="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4.25" customHeight="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4.25" customHeight="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4.25" customHeight="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4.25" customHeight="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4.25" customHeight="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4.25" customHeight="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4.25" customHeight="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4.25" customHeight="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4.25" customHeight="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4.25" customHeight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4.25" customHeight="1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4.25" customHeight="1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4.25" customHeight="1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4.25" customHeight="1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4.25" customHeight="1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4.25" customHeight="1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4.25" customHeight="1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4.25" customHeight="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4.25" customHeight="1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4.25" customHeight="1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4.25" customHeight="1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4.25" customHeight="1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4.25" customHeight="1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4.25" customHeight="1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4.25" customHeight="1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4.25" customHeight="1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4.25" customHeight="1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4.25" customHeight="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4.25" customHeight="1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4.25" customHeight="1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4.25" customHeight="1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4.25" customHeigh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4.25" customHeight="1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4.25" customHeight="1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4.25" customHeight="1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4.25" customHeight="1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4.25" customHeight="1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4.25" customHeight="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4.25" customHeight="1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4.25" customHeight="1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4.25" customHeight="1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4.25" customHeight="1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4.25" customHeight="1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4.25" customHeight="1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4.25" customHeight="1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4.25" customHeight="1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4.25" customHeight="1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4.25" customHeight="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4.25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4.25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4.25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4.25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4.25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4.25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4.25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4.25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4.25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4.25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4.25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4.25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4.25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4.25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4.25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4.25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4.25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4.25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4.25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4.25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4.25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4.25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4.25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4.25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4.25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4.25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4.25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4.25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4.25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4.25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4.2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4.2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4.25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4.25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4.25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4.2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4.25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4.25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4.25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4.25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4.25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4.25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4.25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4.2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4.2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4.25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4.25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4.25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4.25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4.25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4.25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4.25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4.25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4.25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4.2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4.2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4.25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4.25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4.25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4.25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4.25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4.25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4.25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4.25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4.25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4.25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4.25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4.25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4.2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4.2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4.25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4.25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4.25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4.25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4.25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4.25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4.25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4.2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4.2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4.2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4.2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4.2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4.2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4.2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4.2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4.2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4.2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4.2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4.2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4.2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4.2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4.2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4.2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4.2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4.2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4.2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4.2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4.2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4.2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4.2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4.2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4.2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4.2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4.2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4.2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4.2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4.2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4.2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4.2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4.2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4.2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4.2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4.2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4.2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4.2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4.2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4.2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4.2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4.2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4.2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4.2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4.2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4.2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4.2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4.25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4.25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4.25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4.25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4.2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4.2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4.2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4.2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4.2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4.2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4.2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4.2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4.2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4.25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4.25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4.25" customHeight="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4.25" customHeight="1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4.25" customHeight="1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4.25" customHeight="1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4.25" customHeight="1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4.25" customHeight="1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4.25" customHeight="1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4.25" customHeight="1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4.25" customHeight="1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4.25" customHeight="1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4.25" customHeight="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4.25" customHeight="1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4.25" customHeight="1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4.25" customHeight="1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4.25" customHeight="1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4.25" customHeight="1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4.25" customHeight="1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4.25" customHeight="1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4.25" customHeight="1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4.25" customHeight="1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4.25" customHeight="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4.25" customHeight="1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4.25" customHeight="1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4.25" customHeight="1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4.25" customHeight="1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4.25" customHeight="1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4.25" customHeight="1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4.25" customHeight="1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4.25" customHeight="1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4.25" customHeight="1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4.25" customHeight="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4.25" customHeight="1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4.25" customHeight="1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4.25" customHeight="1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4.25" customHeight="1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4.25" customHeight="1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4.25" customHeight="1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4.25" customHeight="1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4.25" customHeight="1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4.25" customHeight="1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4.25" customHeight="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4.25" customHeight="1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4.25" customHeight="1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4.25" customHeight="1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4.25" customHeight="1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4.25" customHeight="1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4.25" customHeight="1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4.25" customHeight="1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4.25" customHeight="1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4.25" customHeight="1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4.25" customHeight="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4.25" customHeight="1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4.25" customHeight="1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4.25" customHeight="1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4.25" customHeight="1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4.25" customHeight="1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4.25" customHeight="1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4.25" customHeight="1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4.25" customHeight="1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4.25" customHeight="1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4.25" customHeight="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4.25" customHeight="1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4.25" customHeight="1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4.25" customHeight="1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4.25" customHeight="1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4.25" customHeight="1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4.25" customHeight="1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4.25" customHeight="1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4.25" customHeight="1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4.25" customHeight="1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4.25" customHeight="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4.25" customHeight="1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4.25" customHeight="1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4.25" customHeight="1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4.25" customHeight="1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4.25" customHeight="1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4.25" customHeight="1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4.25" customHeight="1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4.25" customHeight="1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4.25" customHeight="1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4.25" customHeight="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4.25" customHeight="1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4.25" customHeight="1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4.25" customHeight="1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4.25" customHeight="1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4.25" customHeight="1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4.25" customHeight="1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4.25" customHeight="1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4.25" customHeight="1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4.25" customHeight="1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4.25" customHeight="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4.25" customHeight="1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4.25" customHeight="1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4.25" customHeight="1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4.25" customHeight="1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4.25" customHeight="1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4.25" customHeight="1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4.25" customHeight="1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4.25" customHeight="1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4.25" customHeight="1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4.25" customHeight="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4.25" customHeight="1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4.25" customHeight="1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4.25" customHeight="1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4.25" customHeight="1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4.25" customHeight="1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4.25" customHeight="1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4.25" customHeight="1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4.25" customHeight="1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4.25" customHeight="1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4.25" customHeight="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4.25" customHeight="1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4.25" customHeight="1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4.25" customHeight="1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4.25" customHeight="1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4.25" customHeight="1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4.25" customHeight="1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4.25" customHeight="1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4.25" customHeight="1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4.25" customHeight="1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4.25" customHeight="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4.25" customHeight="1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4.25" customHeight="1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4.25" customHeight="1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4.25" customHeight="1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4.25" customHeight="1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4.25" customHeight="1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4.25" customHeight="1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4.25" customHeight="1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4.25" customHeight="1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4.25" customHeight="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4.25" customHeight="1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4.25" customHeight="1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4.25" customHeight="1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4.25" customHeight="1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4.25" customHeight="1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4.25" customHeight="1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4.25" customHeight="1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4.25" customHeight="1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4.25" customHeight="1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4.25" customHeight="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4.25" customHeight="1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4.25" customHeight="1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4.25" customHeight="1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4.25" customHeight="1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4.25" customHeight="1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4.25" customHeight="1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4.25" customHeight="1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4.25" customHeight="1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4.25" customHeight="1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4.25" customHeight="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4.25" customHeight="1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4.25" customHeight="1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4.25" customHeight="1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4.25" customHeight="1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4.25" customHeight="1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4.25" customHeight="1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4.25" customHeight="1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4.25" customHeight="1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4.25" customHeight="1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4.25" customHeight="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4.25" customHeight="1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4.25" customHeight="1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4.25" customHeight="1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4.25" customHeight="1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4.25" customHeight="1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4.25" customHeight="1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4.25" customHeight="1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4.25" customHeight="1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4.25" customHeight="1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4.25" customHeight="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4.25" customHeight="1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4.25" customHeight="1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4.25" customHeight="1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4.25" customHeight="1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4.25" customHeight="1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4.25" customHeight="1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4.25" customHeight="1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4.25" customHeight="1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4.25" customHeight="1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4.25" customHeight="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4.25" customHeight="1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4.25" customHeight="1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4.25" customHeight="1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4.25" customHeight="1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4.25" customHeight="1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4.25" customHeight="1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4.25" customHeight="1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4.25" customHeight="1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4.25" customHeight="1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4.25" customHeight="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4.25" customHeight="1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4.25" customHeight="1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4.25" customHeight="1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4.25" customHeight="1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4.25" customHeight="1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4.25" customHeight="1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4.25" customHeight="1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4.25" customHeight="1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4.25" customHeight="1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4.25" customHeight="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4.25" customHeight="1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4.25" customHeight="1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4.25" customHeight="1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4.25" customHeight="1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4.25" customHeight="1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4.25" customHeight="1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4.25" customHeight="1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4.25" customHeight="1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4.25" customHeight="1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4.25" customHeight="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4.25" customHeight="1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4.25" customHeight="1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4.25" customHeight="1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4.25" customHeight="1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4.25" customHeight="1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4.25" customHeight="1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4.25" customHeight="1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4.25" customHeight="1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4.25" customHeight="1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4.25" customHeight="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4.25" customHeight="1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4.25" customHeight="1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4.25" customHeight="1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4.25" customHeight="1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4.25" customHeight="1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4.25" customHeight="1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4.25" customHeight="1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4.25" customHeight="1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4.25" customHeight="1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4.25" customHeight="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4.25" customHeight="1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4.25" customHeight="1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4.25" customHeight="1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4.25" customHeight="1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4.25" customHeight="1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4.25" customHeight="1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4.25" customHeight="1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4.25" customHeight="1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4.25" customHeight="1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4.25" customHeight="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4.25" customHeight="1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4.25" customHeight="1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4.25" customHeight="1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4.25" customHeight="1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4.25" customHeight="1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4.25" customHeight="1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4.25" customHeight="1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4.25" customHeight="1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4.25" customHeight="1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4.25" customHeight="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4.25" customHeight="1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4.25" customHeight="1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4.25" customHeight="1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4.25" customHeight="1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4.25" customHeight="1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4.25" customHeight="1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4.25" customHeight="1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4.25" customHeight="1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4.25" customHeight="1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4.25" customHeight="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4.25" customHeight="1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4.25" customHeight="1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4.25" customHeight="1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4.25" customHeight="1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4.25" customHeight="1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4.25" customHeight="1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4.25" customHeight="1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4.25" customHeight="1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4.25" customHeight="1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4.25" customHeight="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4.25" customHeight="1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4.25" customHeight="1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4.25" customHeight="1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4.25" customHeight="1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4.25" customHeight="1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4.25" customHeight="1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4.25" customHeight="1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4.25" customHeight="1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4.25" customHeight="1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4.25" customHeight="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4.25" customHeight="1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4.25" customHeight="1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4.25" customHeight="1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4.25" customHeight="1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4.25" customHeight="1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4.25" customHeight="1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4.25" customHeight="1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4.25" customHeight="1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4.25" customHeight="1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4.25" customHeight="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4.25" customHeight="1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4.25" customHeight="1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4.25" customHeight="1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4.25" customHeight="1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4.25" customHeight="1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4.25" customHeight="1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4.25" customHeight="1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4.25" customHeight="1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4.25" customHeight="1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4.25" customHeight="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4.25" customHeight="1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4.25" customHeight="1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4.25" customHeight="1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4.25" customHeight="1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4.25" customHeight="1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4.25" customHeight="1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4.25" customHeight="1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4.25" customHeight="1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4.25" customHeight="1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4.25" customHeight="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4.25" customHeight="1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4.25" customHeight="1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4.25" customHeight="1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4.25" customHeight="1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4.25" customHeight="1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4.25" customHeight="1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4.25" customHeight="1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4.25" customHeight="1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4.25" customHeight="1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4.25" customHeight="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4.25" customHeight="1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4.25" customHeight="1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4.25" customHeight="1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4.25" customHeight="1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4.25" customHeight="1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4.25" customHeight="1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4.25" customHeight="1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4.25" customHeight="1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4.25" customHeight="1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4.25" customHeight="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4.25" customHeight="1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4.25" customHeight="1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4.25" customHeight="1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4.25" customHeight="1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4.25" customHeight="1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4.25" customHeight="1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4.25" customHeight="1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4.25" customHeight="1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4.25" customHeight="1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4.25" customHeight="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4.25" customHeight="1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4.25" customHeight="1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4.25" customHeight="1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4.25" customHeight="1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4.25" customHeight="1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4.25" customHeight="1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4.25" customHeight="1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4.25" customHeight="1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4.25" customHeight="1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4.25" customHeight="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4.25" customHeight="1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4.25" customHeight="1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4.25" customHeight="1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4.25" customHeight="1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4.25" customHeight="1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4.25" customHeight="1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4.25" customHeight="1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4.25" customHeight="1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4.25" customHeight="1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4.25" customHeight="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4.25" customHeight="1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4.25" customHeight="1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4.25" customHeight="1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4.25" customHeight="1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4.25" customHeight="1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4.25" customHeight="1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4.25" customHeight="1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4.25" customHeight="1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4.25" customHeight="1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4.25" customHeight="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4.25" customHeight="1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4.25" customHeight="1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4.25" customHeight="1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4.25" customHeight="1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4.25" customHeight="1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4.25" customHeight="1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4.25" customHeight="1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4.25" customHeight="1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4.25" customHeight="1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4.25" customHeight="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4.25" customHeight="1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4.25" customHeight="1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4.25" customHeight="1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4.25" customHeight="1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4.25" customHeight="1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4.25" customHeight="1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4.25" customHeight="1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4.25" customHeight="1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4.25" customHeight="1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4.25" customHeight="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4.25" customHeight="1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4.25" customHeight="1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4.25" customHeight="1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4.25" customHeight="1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4.25" customHeight="1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4.25" customHeight="1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4.25" customHeight="1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4.25" customHeight="1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4.25" customHeight="1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4.25" customHeight="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4.25" customHeight="1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4.25" customHeight="1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4.25" customHeight="1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4.25" customHeight="1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4.25" customHeight="1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4.25" customHeight="1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4.25" customHeight="1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4.25" customHeight="1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4.25" customHeight="1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4.25" customHeight="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4.25" customHeight="1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4.25" customHeight="1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4.25" customHeight="1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4.25" customHeight="1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4.25" customHeight="1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4.25" customHeight="1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4.25" customHeight="1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4.25" customHeight="1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4.25" customHeight="1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4.25" customHeight="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4.25" customHeight="1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4.25" customHeight="1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4.25" customHeight="1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4.25" customHeight="1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4.25" customHeight="1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4.25" customHeight="1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4.25" customHeight="1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4.25" customHeight="1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4.25" customHeight="1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4.25" customHeight="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4.25" customHeight="1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4.25" customHeight="1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4.25" customHeight="1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4.25" customHeight="1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4.25" customHeight="1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4.25" customHeight="1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4.25" customHeight="1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4.25" customHeight="1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4.25" customHeight="1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4.25" customHeight="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4.25" customHeight="1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4.25" customHeight="1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4.25" customHeight="1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4.25" customHeight="1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4.25" customHeight="1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4.25" customHeight="1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4.25" customHeight="1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4.25" customHeight="1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4.25" customHeight="1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4.25" customHeight="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4.25" customHeight="1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4.25" customHeight="1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4.25" customHeight="1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4.25" customHeight="1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4.25" customHeight="1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4.25" customHeight="1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4.25" customHeight="1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4.25" customHeight="1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4.25" customHeight="1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4.25" customHeight="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4.25" customHeight="1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4.25" customHeight="1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4.25" customHeight="1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4.25" customHeight="1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4.25" customHeight="1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4.25" customHeight="1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4.25" customHeight="1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4.25" customHeight="1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4.25" customHeight="1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4.25" customHeight="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4.25" customHeight="1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4.25" customHeight="1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4.25" customHeight="1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4.25" customHeight="1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4.25" customHeight="1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4.25" customHeight="1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4.25" customHeight="1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4.25" customHeight="1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4.25" customHeight="1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4.25" customHeight="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4.25" customHeight="1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4.25" customHeight="1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4.25" customHeight="1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4.25" customHeight="1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4.25" customHeight="1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4.25" customHeight="1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4.25" customHeight="1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4.25" customHeight="1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4.25" customHeight="1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4.25" customHeight="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4.25" customHeight="1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4.25" customHeight="1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4.25" customHeight="1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4.25" customHeight="1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4.25" customHeight="1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4.25" customHeight="1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4.25" customHeight="1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4.25" customHeight="1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4.25" customHeight="1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4.25" customHeight="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4.25" customHeight="1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4.25" customHeight="1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4.25" customHeight="1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4.25" customHeight="1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4.25" customHeight="1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4.25" customHeight="1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4.25" customHeight="1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4.25" customHeight="1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4.25" customHeight="1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4.25" customHeight="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4.25" customHeight="1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4.25" customHeight="1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4.25" customHeight="1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4.25" customHeight="1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4.25" customHeight="1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4.25" customHeight="1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4.25" customHeight="1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4.25" customHeight="1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4.25" customHeight="1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4.25" customHeight="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4.25" customHeight="1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4.25" customHeight="1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4.25" customHeight="1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4.25" customHeight="1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4.25" customHeight="1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4.25" customHeight="1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4.25" customHeight="1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4.25" customHeight="1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4.25" customHeight="1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4.25" customHeight="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4.25" customHeight="1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4.25" customHeight="1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4.25" customHeight="1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4.25" customHeight="1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4.25" customHeight="1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4.25" customHeight="1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4.25" customHeight="1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4.25" customHeight="1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4.25" customHeight="1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4.25" customHeight="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4.25" customHeight="1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4.25" customHeight="1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4.25" customHeight="1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4.25" customHeight="1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4.25" customHeight="1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4.25" customHeight="1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4.25" customHeight="1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4.25" customHeight="1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4.25" customHeight="1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4.25" customHeight="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4.25" customHeight="1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4.25" customHeight="1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4.25" customHeight="1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4.25" customHeight="1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4.25" customHeight="1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4.25" customHeight="1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4.25" customHeight="1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4.25" customHeight="1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4.25" customHeight="1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4.25" customHeight="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4.25" customHeight="1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4.25" customHeight="1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4.25" customHeight="1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4.25" customHeight="1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4.25" customHeight="1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4.25" customHeight="1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4.25" customHeight="1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4.25" customHeight="1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4.25" customHeight="1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4.25" customHeight="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4.25" customHeight="1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4.25" customHeight="1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4.25" customHeight="1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4.25" customHeight="1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4.25" customHeight="1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4.25" customHeight="1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4.25" customHeight="1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4.25" customHeight="1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4.25" customHeight="1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4.25" customHeight="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4.25" customHeight="1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4.25" customHeight="1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4.25" customHeight="1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4.25" customHeight="1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4.25" customHeight="1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4.25" customHeight="1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4.25" customHeight="1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4.25" customHeight="1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4.25" customHeight="1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4.25" customHeight="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4.25" customHeight="1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4.25" customHeight="1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4.25" customHeight="1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4.25" customHeight="1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4.25" customHeight="1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4.25" customHeight="1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4.25" customHeight="1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4.25" customHeight="1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4.25" customHeight="1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4.25" customHeight="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4.25" customHeight="1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4.25" customHeight="1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4.25" customHeight="1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4.25" customHeight="1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4.25" customHeight="1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4.25" customHeight="1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4.25" customHeight="1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4.25" customHeight="1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4.25" customHeight="1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4.25" customHeight="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4.25" customHeight="1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4.25" customHeight="1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4.25" customHeight="1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4.25" customHeight="1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4.25" customHeight="1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4.25" customHeight="1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4.25" customHeight="1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4.25" customHeight="1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4.25" customHeight="1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4.25" customHeight="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4.25" customHeight="1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4.25" customHeight="1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4.25" customHeight="1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4.25" customHeight="1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4.25" customHeight="1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4.25" customHeight="1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4.25" customHeight="1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4.25" customHeight="1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4.25" customHeight="1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4.25" customHeight="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4.25" customHeight="1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4.25" customHeight="1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4.25" customHeight="1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4.25" customHeight="1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4.25" customHeight="1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4.25" customHeight="1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4.25" customHeight="1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4.25" customHeight="1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4.25" customHeight="1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4.25" customHeight="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4.25" customHeight="1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4.25" customHeight="1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4.25" customHeight="1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4.25" customHeight="1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4.25" customHeight="1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4.25" customHeight="1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4.25" customHeight="1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4.25" customHeight="1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4.25" customHeight="1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4.25" customHeight="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4.25" customHeight="1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4.25" customHeight="1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4.25" customHeight="1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4.25" customHeight="1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4.25" customHeight="1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4.25" customHeight="1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4.25" customHeight="1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4.25" customHeight="1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4.25" customHeight="1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4.25" customHeight="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4.25" customHeight="1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4.25" customHeight="1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4.25" customHeight="1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4.25" customHeight="1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4.25" customHeight="1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4.25" customHeight="1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4.25" customHeight="1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4.25" customHeight="1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4.25" customHeight="1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4.25" customHeight="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4.25" customHeight="1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4.25" customHeight="1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4.25" customHeight="1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4.25" customHeight="1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4.25" customHeight="1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4.25" customHeight="1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4.25" customHeight="1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4.25" customHeight="1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4.25" customHeight="1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4.25" customHeight="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4.25" customHeight="1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4.25" customHeight="1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4.25" customHeight="1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4.25" customHeight="1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4.25" customHeight="1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4.25" customHeight="1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4.25" customHeight="1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4.25" customHeight="1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4.25" customHeight="1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4.25" customHeight="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4.25" customHeight="1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4.25" customHeight="1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4.25" customHeight="1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4.25" customHeight="1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4.25" customHeight="1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4.25" customHeight="1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4.25" customHeight="1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4.25" customHeight="1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4.25" customHeight="1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4.25" customHeight="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4.25" customHeight="1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4.25" customHeight="1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4.25" customHeight="1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4.25" customHeight="1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4.25" customHeight="1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4.25" customHeight="1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4.25" customHeight="1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4.25" customHeight="1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4.25" customHeight="1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4.25" customHeight="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4.25" customHeight="1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4.25" customHeight="1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4.25" customHeight="1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4.25" customHeight="1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4.25" customHeight="1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4.25" customHeight="1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4.25" customHeight="1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4.25" customHeight="1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4.25" customHeight="1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4.25" customHeight="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4.25" customHeight="1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4.25" customHeight="1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4.25" customHeight="1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4.25" customHeight="1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4.25" customHeight="1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4.25" customHeight="1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4.25" customHeight="1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4.25" customHeight="1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4.25" customHeight="1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4.25" customHeight="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4.25" customHeight="1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4.25" customHeight="1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4.25" customHeight="1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4.25" customHeight="1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4.25" customHeight="1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4.25" customHeight="1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4.25" customHeight="1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4.25" customHeight="1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4.25" customHeight="1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4.25" customHeight="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4.25" customHeight="1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4.25" customHeight="1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4.25" customHeight="1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4.25" customHeight="1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4.25" customHeight="1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4.25" customHeight="1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4.25" customHeight="1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4.25" customHeight="1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4.25" customHeight="1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4.25" customHeight="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4.25" customHeight="1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4.25" customHeight="1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4.25" customHeight="1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14.25" customHeight="1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14.25" customHeight="1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ht="14.25" customHeight="1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ht="14.25" customHeight="1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 ht="14.25" customHeight="1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1:26" ht="14.25" customHeight="1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pageMargins left="0.7" right="0.7" top="0.75" bottom="0.75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T1000"/>
  <sheetViews>
    <sheetView topLeftCell="F1" workbookViewId="0">
      <selection activeCell="V10" sqref="V10"/>
    </sheetView>
  </sheetViews>
  <sheetFormatPr defaultColWidth="14.453125" defaultRowHeight="15" customHeight="1"/>
  <cols>
    <col min="1" max="1" width="8.7265625" customWidth="1"/>
    <col min="2" max="2" width="5.7265625" customWidth="1"/>
    <col min="3" max="3" width="27.81640625" customWidth="1"/>
    <col min="4" max="4" width="24.453125" customWidth="1"/>
    <col min="5" max="5" width="8.7265625" customWidth="1"/>
    <col min="6" max="6" width="37.81640625" customWidth="1"/>
    <col min="7" max="7" width="8.7265625" customWidth="1"/>
    <col min="8" max="9" width="7" bestFit="1" customWidth="1"/>
    <col min="10" max="10" width="9.453125" customWidth="1"/>
    <col min="11" max="11" width="5.7265625" bestFit="1" customWidth="1"/>
    <col min="12" max="14" width="1.81640625" bestFit="1" customWidth="1"/>
    <col min="15" max="15" width="7.7265625" bestFit="1" customWidth="1"/>
    <col min="16" max="16" width="5.36328125" bestFit="1" customWidth="1"/>
    <col min="17" max="19" width="8.7265625" customWidth="1"/>
    <col min="20" max="20" width="12.26953125" bestFit="1" customWidth="1"/>
  </cols>
  <sheetData>
    <row r="1" spans="1:20" ht="14.25" customHeight="1">
      <c r="A1" s="47" t="s">
        <v>135</v>
      </c>
      <c r="B1" s="47" t="s">
        <v>136</v>
      </c>
      <c r="C1" s="47" t="s">
        <v>137</v>
      </c>
      <c r="D1" s="47" t="s">
        <v>138</v>
      </c>
      <c r="E1" s="47"/>
      <c r="F1" s="47" t="s">
        <v>170</v>
      </c>
      <c r="G1" s="47"/>
      <c r="H1" s="47"/>
      <c r="I1" s="47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</row>
    <row r="2" spans="1:20" ht="14.25" customHeight="1">
      <c r="A2" s="47">
        <v>1</v>
      </c>
      <c r="B2" s="47" t="s">
        <v>140</v>
      </c>
      <c r="C2" s="47" t="s">
        <v>171</v>
      </c>
      <c r="D2" s="47" t="s">
        <v>172</v>
      </c>
      <c r="E2" s="47"/>
      <c r="F2" s="47"/>
      <c r="G2" s="47"/>
      <c r="H2" s="1" t="s">
        <v>0</v>
      </c>
      <c r="I2" s="1" t="s">
        <v>1</v>
      </c>
      <c r="J2" s="1" t="s">
        <v>7</v>
      </c>
      <c r="K2" s="1" t="s">
        <v>8</v>
      </c>
      <c r="L2" s="148" t="s">
        <v>173</v>
      </c>
      <c r="M2" s="149"/>
      <c r="N2" s="149"/>
      <c r="O2" s="146" t="s">
        <v>224</v>
      </c>
      <c r="P2" s="146" t="s">
        <v>186</v>
      </c>
      <c r="Q2" s="146" t="s">
        <v>226</v>
      </c>
      <c r="R2" s="146" t="s">
        <v>17</v>
      </c>
      <c r="S2" s="146" t="s">
        <v>228</v>
      </c>
      <c r="T2" s="146" t="s">
        <v>229</v>
      </c>
    </row>
    <row r="3" spans="1:20" ht="14.25" customHeight="1">
      <c r="A3" s="47">
        <v>2</v>
      </c>
      <c r="B3" s="47" t="s">
        <v>140</v>
      </c>
      <c r="C3" s="47" t="s">
        <v>174</v>
      </c>
      <c r="D3" s="47" t="s">
        <v>175</v>
      </c>
      <c r="E3" s="47"/>
      <c r="F3" s="47"/>
      <c r="G3" s="47"/>
      <c r="H3" s="1">
        <v>1</v>
      </c>
      <c r="I3" s="12" t="s">
        <v>18</v>
      </c>
      <c r="J3" s="123">
        <v>44301</v>
      </c>
      <c r="K3" s="12" t="s">
        <v>19</v>
      </c>
      <c r="L3" s="12">
        <v>2</v>
      </c>
      <c r="M3" s="12">
        <v>1</v>
      </c>
      <c r="N3" s="8">
        <v>3</v>
      </c>
      <c r="O3" s="146" t="s">
        <v>225</v>
      </c>
      <c r="P3" s="146" t="s">
        <v>225</v>
      </c>
      <c r="Q3" s="146" t="s">
        <v>225</v>
      </c>
      <c r="R3" s="146"/>
      <c r="S3" s="146" t="s">
        <v>230</v>
      </c>
      <c r="T3" s="146" t="s">
        <v>230</v>
      </c>
    </row>
    <row r="4" spans="1:20" ht="14.25" customHeight="1">
      <c r="A4" s="47">
        <v>3</v>
      </c>
      <c r="B4" s="47" t="s">
        <v>140</v>
      </c>
      <c r="C4" s="47" t="s">
        <v>143</v>
      </c>
      <c r="D4" s="47" t="s">
        <v>144</v>
      </c>
      <c r="E4" s="47"/>
      <c r="F4" s="47"/>
      <c r="G4" s="47"/>
      <c r="H4" s="1">
        <v>2</v>
      </c>
      <c r="I4" s="12" t="s">
        <v>22</v>
      </c>
      <c r="J4" s="123">
        <v>44308</v>
      </c>
      <c r="K4" s="12" t="s">
        <v>23</v>
      </c>
      <c r="L4" s="12">
        <v>2</v>
      </c>
      <c r="M4" s="12">
        <v>1</v>
      </c>
      <c r="N4" s="8">
        <v>3</v>
      </c>
      <c r="O4" s="146" t="s">
        <v>225</v>
      </c>
      <c r="P4" s="146" t="s">
        <v>225</v>
      </c>
      <c r="Q4" s="146" t="s">
        <v>225</v>
      </c>
      <c r="R4" s="146"/>
      <c r="S4" s="146" t="s">
        <v>230</v>
      </c>
      <c r="T4" s="146" t="s">
        <v>230</v>
      </c>
    </row>
    <row r="5" spans="1:20" ht="14.25" customHeight="1">
      <c r="A5" s="47">
        <v>4</v>
      </c>
      <c r="B5" s="47" t="s">
        <v>140</v>
      </c>
      <c r="C5" s="47" t="s">
        <v>145</v>
      </c>
      <c r="D5" s="47" t="s">
        <v>146</v>
      </c>
      <c r="E5" s="47"/>
      <c r="F5" s="47"/>
      <c r="G5" s="47"/>
      <c r="H5" s="1">
        <v>3</v>
      </c>
      <c r="I5" s="12" t="s">
        <v>22</v>
      </c>
      <c r="J5" s="123">
        <v>44325</v>
      </c>
      <c r="K5" s="12" t="s">
        <v>23</v>
      </c>
      <c r="L5" s="12">
        <v>1</v>
      </c>
      <c r="M5" s="12">
        <v>3</v>
      </c>
      <c r="N5" s="8">
        <v>2</v>
      </c>
      <c r="O5" s="146" t="s">
        <v>225</v>
      </c>
      <c r="P5" s="146" t="s">
        <v>225</v>
      </c>
      <c r="Q5" s="146" t="s">
        <v>225</v>
      </c>
      <c r="R5" s="146"/>
      <c r="S5" s="146" t="s">
        <v>230</v>
      </c>
      <c r="T5" s="146" t="s">
        <v>230</v>
      </c>
    </row>
    <row r="6" spans="1:20" ht="14.25" customHeight="1">
      <c r="A6" s="47">
        <v>5</v>
      </c>
      <c r="B6" s="47" t="s">
        <v>140</v>
      </c>
      <c r="C6" s="47" t="s">
        <v>176</v>
      </c>
      <c r="D6" s="47" t="s">
        <v>177</v>
      </c>
      <c r="E6" s="47"/>
      <c r="F6" s="47"/>
      <c r="G6" s="47"/>
      <c r="H6" s="1">
        <v>4</v>
      </c>
      <c r="I6" s="12" t="s">
        <v>18</v>
      </c>
      <c r="J6" s="123">
        <v>44332</v>
      </c>
      <c r="K6" s="12" t="s">
        <v>23</v>
      </c>
      <c r="L6" s="12">
        <v>3</v>
      </c>
      <c r="M6" s="12">
        <v>2</v>
      </c>
      <c r="N6" s="8">
        <v>1</v>
      </c>
      <c r="O6" s="146" t="s">
        <v>225</v>
      </c>
      <c r="P6" s="146" t="s">
        <v>225</v>
      </c>
      <c r="Q6" s="146" t="s">
        <v>225</v>
      </c>
      <c r="R6" s="146"/>
      <c r="S6" s="146" t="s">
        <v>230</v>
      </c>
      <c r="T6" s="146" t="s">
        <v>230</v>
      </c>
    </row>
    <row r="7" spans="1:20" ht="14.25" customHeight="1">
      <c r="A7" s="47">
        <v>6</v>
      </c>
      <c r="B7" s="47" t="s">
        <v>140</v>
      </c>
      <c r="C7" s="47" t="s">
        <v>178</v>
      </c>
      <c r="D7" s="47" t="s">
        <v>179</v>
      </c>
      <c r="E7" s="47"/>
      <c r="F7" s="47"/>
      <c r="G7" s="47"/>
      <c r="H7" s="1">
        <v>5</v>
      </c>
      <c r="I7" s="12" t="s">
        <v>22</v>
      </c>
      <c r="J7" s="123">
        <v>44339</v>
      </c>
      <c r="K7" s="12" t="s">
        <v>19</v>
      </c>
      <c r="L7" s="12">
        <v>3</v>
      </c>
      <c r="M7" s="12">
        <v>2</v>
      </c>
      <c r="N7" s="8">
        <v>1</v>
      </c>
      <c r="O7" s="146" t="s">
        <v>225</v>
      </c>
      <c r="P7" s="146" t="s">
        <v>225</v>
      </c>
      <c r="Q7" s="146" t="s">
        <v>225</v>
      </c>
      <c r="R7" s="146"/>
      <c r="S7" s="146" t="s">
        <v>230</v>
      </c>
      <c r="T7" s="146" t="s">
        <v>230</v>
      </c>
    </row>
    <row r="8" spans="1:20" ht="14.25" customHeight="1">
      <c r="A8" s="47">
        <v>7</v>
      </c>
      <c r="B8" s="47" t="s">
        <v>147</v>
      </c>
      <c r="C8" s="47" t="s">
        <v>148</v>
      </c>
      <c r="D8" s="47" t="s">
        <v>149</v>
      </c>
      <c r="E8" s="47"/>
      <c r="F8" s="47"/>
      <c r="G8" s="47"/>
      <c r="H8" s="1">
        <v>6</v>
      </c>
      <c r="I8" s="12" t="s">
        <v>18</v>
      </c>
      <c r="J8" s="123">
        <v>44340</v>
      </c>
      <c r="K8" s="12" t="s">
        <v>19</v>
      </c>
      <c r="L8" s="12">
        <v>1</v>
      </c>
      <c r="M8" s="12">
        <v>3</v>
      </c>
      <c r="N8" s="8">
        <v>2</v>
      </c>
      <c r="O8" s="146" t="s">
        <v>225</v>
      </c>
      <c r="P8" s="146" t="s">
        <v>225</v>
      </c>
      <c r="Q8" s="146" t="s">
        <v>225</v>
      </c>
      <c r="R8" s="146"/>
      <c r="S8" s="146" t="s">
        <v>230</v>
      </c>
      <c r="T8" s="146" t="s">
        <v>230</v>
      </c>
    </row>
    <row r="9" spans="1:20" ht="14.25" customHeight="1">
      <c r="A9" s="47">
        <v>8</v>
      </c>
      <c r="B9" s="47" t="s">
        <v>147</v>
      </c>
      <c r="C9" s="47" t="s">
        <v>150</v>
      </c>
      <c r="D9" s="47" t="s">
        <v>151</v>
      </c>
      <c r="E9" s="47"/>
      <c r="F9" s="47"/>
      <c r="G9" s="47"/>
      <c r="H9" s="1">
        <v>7</v>
      </c>
      <c r="I9" s="12" t="s">
        <v>22</v>
      </c>
      <c r="J9" s="123">
        <v>44677</v>
      </c>
      <c r="K9" s="12" t="s">
        <v>19</v>
      </c>
      <c r="L9" s="12">
        <v>2</v>
      </c>
      <c r="M9" s="12">
        <v>1</v>
      </c>
      <c r="N9" s="8">
        <v>3</v>
      </c>
      <c r="O9" s="146" t="s">
        <v>225</v>
      </c>
      <c r="P9" s="146" t="s">
        <v>225</v>
      </c>
      <c r="Q9" s="146" t="s">
        <v>225</v>
      </c>
      <c r="R9" s="146"/>
      <c r="S9" s="146" t="s">
        <v>230</v>
      </c>
      <c r="T9" s="146" t="s">
        <v>230</v>
      </c>
    </row>
    <row r="10" spans="1:20" ht="14.25" customHeight="1">
      <c r="A10" s="47">
        <v>9</v>
      </c>
      <c r="B10" s="47" t="s">
        <v>140</v>
      </c>
      <c r="C10" s="47" t="s">
        <v>152</v>
      </c>
      <c r="D10" s="47" t="s">
        <v>157</v>
      </c>
      <c r="E10" s="47"/>
      <c r="F10" s="47"/>
      <c r="G10" s="47"/>
      <c r="H10" s="17">
        <v>8</v>
      </c>
      <c r="I10" s="12" t="s">
        <v>22</v>
      </c>
      <c r="J10" s="124">
        <v>44678</v>
      </c>
      <c r="K10" s="18" t="s">
        <v>19</v>
      </c>
      <c r="L10" s="12">
        <v>1</v>
      </c>
      <c r="M10" s="145">
        <v>3</v>
      </c>
      <c r="N10" s="8">
        <v>2</v>
      </c>
      <c r="O10" s="146" t="s">
        <v>225</v>
      </c>
      <c r="P10" s="146" t="s">
        <v>225</v>
      </c>
      <c r="Q10" s="146" t="s">
        <v>225</v>
      </c>
      <c r="R10" s="146"/>
      <c r="S10" s="146" t="s">
        <v>230</v>
      </c>
      <c r="T10" s="146" t="s">
        <v>230</v>
      </c>
    </row>
    <row r="11" spans="1:20" ht="14.25" customHeight="1">
      <c r="A11" s="47">
        <v>10</v>
      </c>
      <c r="B11" s="47" t="s">
        <v>140</v>
      </c>
      <c r="C11" s="47" t="s">
        <v>154</v>
      </c>
      <c r="D11" s="47" t="s">
        <v>155</v>
      </c>
      <c r="E11" s="47"/>
      <c r="F11" s="47"/>
      <c r="G11" s="47"/>
      <c r="H11" s="1">
        <v>9</v>
      </c>
      <c r="I11" s="12" t="s">
        <v>18</v>
      </c>
      <c r="J11" s="123">
        <v>44682</v>
      </c>
      <c r="K11" s="12" t="s">
        <v>23</v>
      </c>
      <c r="L11" s="12">
        <v>1</v>
      </c>
      <c r="M11" s="12">
        <v>3</v>
      </c>
      <c r="N11" s="8">
        <v>2</v>
      </c>
      <c r="O11" s="146" t="s">
        <v>225</v>
      </c>
      <c r="P11" s="146" t="s">
        <v>225</v>
      </c>
      <c r="Q11" s="146" t="s">
        <v>225</v>
      </c>
      <c r="R11" s="146"/>
      <c r="S11" s="146" t="s">
        <v>230</v>
      </c>
      <c r="T11" s="146" t="s">
        <v>230</v>
      </c>
    </row>
    <row r="12" spans="1:20" ht="14.25" customHeight="1">
      <c r="A12" s="47">
        <v>11</v>
      </c>
      <c r="B12" s="47" t="s">
        <v>140</v>
      </c>
      <c r="C12" s="47" t="s">
        <v>158</v>
      </c>
      <c r="D12" s="47" t="s">
        <v>159</v>
      </c>
      <c r="E12" s="47"/>
      <c r="F12" s="47"/>
      <c r="G12" s="47"/>
      <c r="H12" s="17">
        <v>10</v>
      </c>
      <c r="I12" s="12" t="s">
        <v>22</v>
      </c>
      <c r="J12" s="124">
        <v>44685</v>
      </c>
      <c r="K12" s="18" t="s">
        <v>23</v>
      </c>
      <c r="L12" s="145">
        <v>3</v>
      </c>
      <c r="M12" s="12">
        <v>2</v>
      </c>
      <c r="N12" s="8">
        <v>1</v>
      </c>
      <c r="O12" s="146" t="s">
        <v>225</v>
      </c>
      <c r="P12" s="146" t="s">
        <v>225</v>
      </c>
      <c r="Q12" s="146" t="s">
        <v>225</v>
      </c>
      <c r="R12" s="147"/>
      <c r="S12" s="146" t="s">
        <v>230</v>
      </c>
      <c r="T12" s="146" t="s">
        <v>230</v>
      </c>
    </row>
    <row r="13" spans="1:20" ht="14.25" customHeight="1">
      <c r="A13" s="47">
        <v>12</v>
      </c>
      <c r="B13" s="47" t="s">
        <v>140</v>
      </c>
      <c r="C13" s="47" t="s">
        <v>160</v>
      </c>
      <c r="D13" s="47" t="s">
        <v>161</v>
      </c>
      <c r="E13" s="47"/>
      <c r="F13" s="47"/>
      <c r="G13" s="47"/>
      <c r="H13" s="1">
        <v>11</v>
      </c>
      <c r="I13" s="12" t="s">
        <v>18</v>
      </c>
      <c r="J13" s="123">
        <v>44686</v>
      </c>
      <c r="K13" s="12" t="s">
        <v>23</v>
      </c>
      <c r="L13" s="12">
        <v>2</v>
      </c>
      <c r="M13" s="12">
        <v>1</v>
      </c>
      <c r="N13" s="8">
        <v>3</v>
      </c>
      <c r="O13" s="146" t="s">
        <v>225</v>
      </c>
      <c r="P13" s="146" t="s">
        <v>225</v>
      </c>
      <c r="Q13" s="146" t="s">
        <v>225</v>
      </c>
      <c r="R13" s="146"/>
      <c r="S13" s="146" t="s">
        <v>230</v>
      </c>
      <c r="T13" s="146" t="s">
        <v>230</v>
      </c>
    </row>
    <row r="14" spans="1:20" ht="14.25" customHeight="1">
      <c r="A14" s="47">
        <v>13</v>
      </c>
      <c r="B14" s="47" t="s">
        <v>147</v>
      </c>
      <c r="C14" s="47" t="s">
        <v>166</v>
      </c>
      <c r="D14" s="47" t="s">
        <v>167</v>
      </c>
      <c r="E14" s="47"/>
      <c r="F14" s="47"/>
      <c r="G14" s="47"/>
      <c r="H14" s="1">
        <v>12</v>
      </c>
      <c r="I14" s="12" t="s">
        <v>18</v>
      </c>
      <c r="J14" s="123">
        <v>44688</v>
      </c>
      <c r="K14" s="12" t="s">
        <v>19</v>
      </c>
      <c r="L14" s="12">
        <v>3</v>
      </c>
      <c r="M14" s="12">
        <v>2</v>
      </c>
      <c r="N14" s="8">
        <v>1</v>
      </c>
      <c r="O14" s="146" t="s">
        <v>225</v>
      </c>
      <c r="P14" s="146" t="s">
        <v>225</v>
      </c>
      <c r="Q14" s="146" t="s">
        <v>225</v>
      </c>
      <c r="R14" s="146"/>
      <c r="S14" s="146" t="s">
        <v>230</v>
      </c>
      <c r="T14" s="146" t="s">
        <v>230</v>
      </c>
    </row>
    <row r="15" spans="1:20" ht="14.25" customHeight="1">
      <c r="A15" s="47">
        <v>14</v>
      </c>
      <c r="B15" s="47" t="s">
        <v>147</v>
      </c>
      <c r="C15" s="47" t="s">
        <v>168</v>
      </c>
      <c r="D15" s="47" t="s">
        <v>169</v>
      </c>
      <c r="E15" s="47"/>
      <c r="F15" s="47"/>
      <c r="G15" s="47"/>
      <c r="H15" s="1">
        <v>13</v>
      </c>
      <c r="I15" s="12" t="s">
        <v>22</v>
      </c>
      <c r="J15" s="123">
        <v>44697</v>
      </c>
      <c r="K15" s="12" t="s">
        <v>23</v>
      </c>
      <c r="L15" s="12">
        <v>1</v>
      </c>
      <c r="M15" s="12">
        <v>2</v>
      </c>
      <c r="N15" s="8">
        <v>3</v>
      </c>
      <c r="O15" s="146" t="s">
        <v>225</v>
      </c>
      <c r="P15" s="146" t="s">
        <v>225</v>
      </c>
      <c r="Q15" s="146" t="s">
        <v>225</v>
      </c>
      <c r="R15" s="146" t="s">
        <v>231</v>
      </c>
      <c r="S15" s="146" t="s">
        <v>230</v>
      </c>
      <c r="T15" s="146" t="s">
        <v>230</v>
      </c>
    </row>
    <row r="16" spans="1:20" ht="14.25" customHeight="1">
      <c r="A16" s="47">
        <v>15</v>
      </c>
      <c r="B16" s="47" t="s">
        <v>140</v>
      </c>
      <c r="C16" s="47" t="s">
        <v>180</v>
      </c>
      <c r="D16" s="47" t="s">
        <v>153</v>
      </c>
      <c r="E16" s="47"/>
      <c r="F16" s="47"/>
      <c r="G16" s="47"/>
      <c r="H16" s="1">
        <v>14</v>
      </c>
      <c r="I16" s="12" t="s">
        <v>22</v>
      </c>
      <c r="J16" s="123">
        <v>44701</v>
      </c>
      <c r="K16" s="12" t="s">
        <v>19</v>
      </c>
      <c r="L16" s="12">
        <v>3</v>
      </c>
      <c r="M16" s="12">
        <v>1</v>
      </c>
      <c r="N16" s="8">
        <v>2</v>
      </c>
      <c r="O16" s="146" t="s">
        <v>225</v>
      </c>
      <c r="P16" s="146" t="s">
        <v>225</v>
      </c>
      <c r="Q16" s="146" t="s">
        <v>225</v>
      </c>
      <c r="R16" s="146" t="s">
        <v>227</v>
      </c>
      <c r="S16" s="146" t="s">
        <v>230</v>
      </c>
      <c r="T16" s="146" t="s">
        <v>230</v>
      </c>
    </row>
    <row r="17" spans="1:20" ht="14.25" customHeight="1">
      <c r="A17" s="47"/>
      <c r="B17" s="47"/>
      <c r="C17" s="47"/>
      <c r="D17" s="47"/>
      <c r="E17" s="47"/>
      <c r="F17" s="47"/>
      <c r="G17" s="47"/>
      <c r="H17" s="47"/>
      <c r="I17" s="47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</row>
    <row r="18" spans="1:20" ht="14.25" customHeight="1">
      <c r="A18" s="47"/>
      <c r="B18" s="47"/>
      <c r="C18" s="47"/>
      <c r="D18" s="47"/>
      <c r="E18" s="47"/>
      <c r="F18" s="47"/>
      <c r="G18" s="47"/>
      <c r="H18" s="47"/>
      <c r="I18" s="47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</row>
    <row r="19" spans="1:20" ht="14.25" customHeight="1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</row>
    <row r="20" spans="1:20" ht="14.25" customHeight="1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</row>
    <row r="21" spans="1:20" ht="14.25" customHeight="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</row>
    <row r="22" spans="1:20" ht="14.25" customHeight="1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</row>
    <row r="23" spans="1:20" ht="14.25" customHeight="1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</row>
    <row r="24" spans="1:20" ht="14.25" customHeight="1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</row>
    <row r="25" spans="1:20" ht="14.25" customHeight="1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</row>
    <row r="26" spans="1:20" ht="14.25" customHeight="1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</row>
    <row r="27" spans="1:20" ht="14.25" customHeight="1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</row>
    <row r="28" spans="1:20" ht="14.25" customHeight="1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</row>
    <row r="29" spans="1:20" ht="14.25" customHeight="1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</row>
    <row r="30" spans="1:20" ht="14.25" customHeight="1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</row>
    <row r="31" spans="1:20" ht="14.25" customHeight="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</row>
    <row r="32" spans="1:20" ht="14.25" customHeight="1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</row>
    <row r="33" spans="1:20" ht="14.25" customHeight="1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</row>
    <row r="34" spans="1:20" ht="14.25" customHeight="1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</row>
    <row r="35" spans="1:20" ht="14.25" customHeight="1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</row>
    <row r="36" spans="1:20" ht="14.25" customHeight="1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</row>
    <row r="37" spans="1:20" ht="14.25" customHeight="1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</row>
    <row r="38" spans="1:20" ht="14.25" customHeight="1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</row>
    <row r="39" spans="1:20" ht="14.25" customHeight="1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</row>
    <row r="40" spans="1:20" ht="14.25" customHeight="1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</row>
    <row r="41" spans="1:20" ht="14.25" customHeight="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</row>
    <row r="42" spans="1:20" ht="14.25" customHeight="1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</row>
    <row r="43" spans="1:20" ht="14.25" customHeight="1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</row>
    <row r="44" spans="1:20" ht="14.25" customHeight="1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</row>
    <row r="45" spans="1:20" ht="14.25" customHeight="1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</row>
    <row r="46" spans="1:20" ht="14.25" customHeight="1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</row>
    <row r="47" spans="1:20" ht="14.25" customHeight="1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</row>
    <row r="48" spans="1:20" ht="14.25" customHeight="1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</row>
    <row r="49" spans="1:20" ht="14.25" customHeight="1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</row>
    <row r="50" spans="1:20" ht="14.25" customHeight="1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</row>
    <row r="51" spans="1:20" ht="14.25" customHeight="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</row>
    <row r="52" spans="1:20" ht="14.25" customHeight="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</row>
    <row r="53" spans="1:20" ht="14.25" customHeight="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</row>
    <row r="54" spans="1:20" ht="14.25" customHeight="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</row>
    <row r="55" spans="1:20" ht="14.25" customHeight="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4.25" customHeight="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</row>
    <row r="57" spans="1:20" ht="14.25" customHeight="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</row>
    <row r="58" spans="1:20" ht="14.25" customHeight="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</row>
    <row r="59" spans="1:20" ht="14.25" customHeight="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</row>
    <row r="60" spans="1:20" ht="14.25" customHeight="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</row>
    <row r="61" spans="1:20" ht="14.25" customHeight="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</row>
    <row r="62" spans="1:20" ht="14.25" customHeight="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</row>
    <row r="63" spans="1:20" ht="14.25" customHeight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</row>
    <row r="64" spans="1:20" ht="14.25" customHeight="1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</row>
    <row r="65" spans="1:20" ht="14.25" customHeight="1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</row>
    <row r="66" spans="1:20" ht="14.25" customHeight="1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</row>
    <row r="67" spans="1:20" ht="14.25" customHeight="1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</row>
    <row r="68" spans="1:20" ht="14.25" customHeight="1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</row>
    <row r="69" spans="1:20" ht="14.25" customHeight="1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</row>
    <row r="70" spans="1:20" ht="14.25" customHeight="1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</row>
    <row r="71" spans="1:20" ht="14.25" customHeight="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</row>
    <row r="72" spans="1:20" ht="14.25" customHeight="1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</row>
    <row r="73" spans="1:20" ht="14.25" customHeight="1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</row>
    <row r="74" spans="1:20" ht="14.25" customHeight="1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</row>
    <row r="75" spans="1:20" ht="14.25" customHeight="1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</row>
    <row r="76" spans="1:20" ht="14.25" customHeight="1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</row>
    <row r="77" spans="1:20" ht="14.25" customHeight="1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</row>
    <row r="78" spans="1:20" ht="14.25" customHeight="1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</row>
    <row r="79" spans="1:20" ht="14.25" customHeight="1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</row>
    <row r="80" spans="1:20" ht="14.25" customHeight="1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</row>
    <row r="81" spans="1:20" ht="14.25" customHeight="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</row>
    <row r="82" spans="1:20" ht="14.25" customHeight="1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</row>
    <row r="83" spans="1:20" ht="14.25" customHeight="1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</row>
    <row r="84" spans="1:20" ht="14.25" customHeight="1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</row>
    <row r="85" spans="1:20" ht="14.25" customHeigh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</row>
    <row r="86" spans="1:20" ht="14.25" customHeight="1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</row>
    <row r="87" spans="1:20" ht="14.25" customHeight="1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</row>
    <row r="88" spans="1:20" ht="14.25" customHeight="1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</row>
    <row r="89" spans="1:20" ht="14.25" customHeight="1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</row>
    <row r="90" spans="1:20" ht="14.25" customHeight="1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</row>
    <row r="91" spans="1:20" ht="14.25" customHeight="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</row>
    <row r="92" spans="1:20" ht="14.25" customHeight="1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</row>
    <row r="93" spans="1:20" ht="14.25" customHeight="1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</row>
    <row r="94" spans="1:20" ht="14.25" customHeight="1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</row>
    <row r="95" spans="1:20" ht="14.25" customHeight="1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</row>
    <row r="96" spans="1:20" ht="14.25" customHeight="1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</row>
    <row r="97" spans="1:20" ht="14.25" customHeight="1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</row>
    <row r="98" spans="1:20" ht="14.25" customHeight="1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</row>
    <row r="99" spans="1:20" ht="14.25" customHeight="1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</row>
    <row r="100" spans="1:20" ht="14.25" customHeight="1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</row>
    <row r="101" spans="1:20" ht="14.25" customHeight="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</row>
    <row r="102" spans="1:20" ht="14.25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</row>
    <row r="103" spans="1:20" ht="14.25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</row>
    <row r="104" spans="1:20" ht="14.25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</row>
    <row r="105" spans="1:20" ht="14.25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</row>
    <row r="106" spans="1:20" ht="14.25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</row>
    <row r="107" spans="1:20" ht="14.25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</row>
    <row r="108" spans="1:20" ht="14.25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</row>
    <row r="109" spans="1:20" ht="14.25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</row>
    <row r="110" spans="1:20" ht="14.25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</row>
    <row r="111" spans="1:20" ht="14.25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</row>
    <row r="112" spans="1:20" ht="14.25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</row>
    <row r="113" spans="1:20" ht="14.25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</row>
    <row r="114" spans="1:20" ht="14.25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</row>
    <row r="115" spans="1:20" ht="14.25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</row>
    <row r="116" spans="1:20" ht="14.25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</row>
    <row r="117" spans="1:20" ht="14.25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</row>
    <row r="118" spans="1:20" ht="14.25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</row>
    <row r="119" spans="1:20" ht="14.25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</row>
    <row r="120" spans="1:20" ht="14.25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</row>
    <row r="121" spans="1:20" ht="14.25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</row>
    <row r="122" spans="1:20" ht="14.25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</row>
    <row r="123" spans="1:20" ht="14.25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</row>
    <row r="124" spans="1:20" ht="14.25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</row>
    <row r="125" spans="1:20" ht="14.25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</row>
    <row r="126" spans="1:20" ht="14.25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</row>
    <row r="127" spans="1:20" ht="14.25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</row>
    <row r="128" spans="1:20" ht="14.25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</row>
    <row r="129" spans="1:20" ht="14.25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</row>
    <row r="130" spans="1:20" ht="14.25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</row>
    <row r="131" spans="1:20" ht="14.25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</row>
    <row r="132" spans="1:20" ht="14.2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</row>
    <row r="133" spans="1:20" ht="14.2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</row>
    <row r="134" spans="1:20" ht="14.25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</row>
    <row r="135" spans="1:20" ht="14.25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</row>
    <row r="136" spans="1:20" ht="14.25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</row>
    <row r="137" spans="1:20" ht="14.2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</row>
    <row r="138" spans="1:20" ht="14.25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</row>
    <row r="139" spans="1:20" ht="14.25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</row>
    <row r="140" spans="1:20" ht="14.25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</row>
    <row r="141" spans="1:20" ht="14.25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</row>
    <row r="142" spans="1:20" ht="14.25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</row>
    <row r="143" spans="1:20" ht="14.25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</row>
    <row r="144" spans="1:20" ht="14.25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</row>
    <row r="145" spans="1:20" ht="14.2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</row>
    <row r="146" spans="1:20" ht="14.2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</row>
    <row r="147" spans="1:20" ht="14.25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</row>
    <row r="148" spans="1:20" ht="14.25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</row>
    <row r="149" spans="1:20" ht="14.25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</row>
    <row r="150" spans="1:20" ht="14.25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</row>
    <row r="151" spans="1:20" ht="14.25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</row>
    <row r="152" spans="1:20" ht="14.25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</row>
    <row r="153" spans="1:20" ht="14.25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</row>
    <row r="154" spans="1:20" ht="14.25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</row>
    <row r="155" spans="1:20" ht="14.25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</row>
    <row r="156" spans="1:20" ht="14.2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</row>
    <row r="157" spans="1:20" ht="14.2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</row>
    <row r="158" spans="1:20" ht="14.25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</row>
    <row r="159" spans="1:20" ht="14.25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</row>
    <row r="160" spans="1:20" ht="14.25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</row>
    <row r="161" spans="1:20" ht="14.25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</row>
    <row r="162" spans="1:20" ht="14.25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</row>
    <row r="163" spans="1:20" ht="14.25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</row>
    <row r="164" spans="1:20" ht="14.25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</row>
    <row r="165" spans="1:20" ht="14.25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</row>
    <row r="166" spans="1:20" ht="14.25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</row>
    <row r="167" spans="1:20" ht="14.25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</row>
    <row r="168" spans="1:20" ht="14.25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</row>
    <row r="169" spans="1:20" ht="14.25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</row>
    <row r="170" spans="1:20" ht="14.2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</row>
    <row r="171" spans="1:20" ht="14.2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</row>
    <row r="172" spans="1:20" ht="14.25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</row>
    <row r="173" spans="1:20" ht="14.25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</row>
    <row r="174" spans="1:20" ht="14.25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</row>
    <row r="175" spans="1:20" ht="14.25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</row>
    <row r="176" spans="1:20" ht="14.25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</row>
    <row r="177" spans="1:20" ht="14.25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</row>
    <row r="178" spans="1:20" ht="14.25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</row>
    <row r="179" spans="1:20" ht="14.2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</row>
    <row r="180" spans="1:20" ht="14.2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</row>
    <row r="181" spans="1:20" ht="14.2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</row>
    <row r="182" spans="1:20" ht="14.2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</row>
    <row r="183" spans="1:20" ht="14.2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</row>
    <row r="184" spans="1:20" ht="14.2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</row>
    <row r="185" spans="1:20" ht="14.2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</row>
    <row r="186" spans="1:20" ht="14.2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</row>
    <row r="187" spans="1:20" ht="14.2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</row>
    <row r="188" spans="1:20" ht="14.2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</row>
    <row r="189" spans="1:20" ht="14.2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</row>
    <row r="190" spans="1:20" ht="14.2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</row>
    <row r="191" spans="1:20" ht="14.2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</row>
    <row r="192" spans="1:20" ht="14.2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</row>
    <row r="193" spans="1:20" ht="14.2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</row>
    <row r="194" spans="1:20" ht="14.2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</row>
    <row r="195" spans="1:20" ht="14.2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</row>
    <row r="196" spans="1:20" ht="14.2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</row>
    <row r="197" spans="1:20" ht="14.2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</row>
    <row r="198" spans="1:20" ht="14.2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</row>
    <row r="199" spans="1:20" ht="14.2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</row>
    <row r="200" spans="1:20" ht="14.2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</row>
    <row r="201" spans="1:20" ht="14.2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</row>
    <row r="202" spans="1:20" ht="14.2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</row>
    <row r="203" spans="1:20" ht="14.2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</row>
    <row r="204" spans="1:20" ht="14.2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</row>
    <row r="205" spans="1:20" ht="14.2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</row>
    <row r="206" spans="1:20" ht="14.2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</row>
    <row r="207" spans="1:20" ht="14.2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</row>
    <row r="208" spans="1:20" ht="14.2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</row>
    <row r="209" spans="1:20" ht="14.2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</row>
    <row r="210" spans="1:20" ht="14.2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</row>
    <row r="211" spans="1:20" ht="14.2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</row>
    <row r="212" spans="1:20" ht="14.2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</row>
    <row r="213" spans="1:20" ht="14.2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</row>
    <row r="214" spans="1:20" ht="14.2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</row>
    <row r="215" spans="1:20" ht="14.2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</row>
    <row r="216" spans="1:20" ht="14.2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</row>
    <row r="217" spans="1:20" ht="14.2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</row>
    <row r="218" spans="1:20" ht="14.2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</row>
    <row r="219" spans="1:20" ht="14.2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</row>
    <row r="220" spans="1:20" ht="14.2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</row>
    <row r="221" spans="1:20" ht="14.2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</row>
    <row r="222" spans="1:20" ht="14.2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</row>
    <row r="223" spans="1:20" ht="14.2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</row>
    <row r="224" spans="1:20" ht="14.2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</row>
    <row r="225" spans="1:20" ht="14.2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</row>
    <row r="226" spans="1:20" ht="14.25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</row>
    <row r="227" spans="1:20" ht="14.25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</row>
    <row r="228" spans="1:20" ht="14.25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</row>
    <row r="229" spans="1:20" ht="14.25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</row>
    <row r="230" spans="1:20" ht="14.2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</row>
    <row r="231" spans="1:20" ht="14.2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</row>
    <row r="232" spans="1:20" ht="14.2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</row>
    <row r="233" spans="1:20" ht="14.2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</row>
    <row r="234" spans="1:20" ht="14.2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</row>
    <row r="235" spans="1:20" ht="14.2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</row>
    <row r="236" spans="1:20" ht="14.2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</row>
    <row r="237" spans="1:20" ht="14.2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</row>
    <row r="238" spans="1:20" ht="14.2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</row>
    <row r="239" spans="1:20" ht="14.25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</row>
    <row r="240" spans="1:20" ht="14.25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</row>
    <row r="241" spans="1:20" ht="14.25" customHeight="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</row>
    <row r="242" spans="1:20" ht="14.25" customHeight="1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</row>
    <row r="243" spans="1:20" ht="14.25" customHeight="1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</row>
    <row r="244" spans="1:20" ht="14.25" customHeight="1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</row>
    <row r="245" spans="1:20" ht="14.25" customHeight="1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</row>
    <row r="246" spans="1:20" ht="14.25" customHeight="1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</row>
    <row r="247" spans="1:20" ht="14.25" customHeight="1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</row>
    <row r="248" spans="1:20" ht="14.25" customHeight="1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</row>
    <row r="249" spans="1:20" ht="14.25" customHeight="1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</row>
    <row r="250" spans="1:20" ht="14.25" customHeight="1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</row>
    <row r="251" spans="1:20" ht="14.25" customHeight="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</row>
    <row r="252" spans="1:20" ht="14.25" customHeight="1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</row>
    <row r="253" spans="1:20" ht="14.25" customHeight="1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</row>
    <row r="254" spans="1:20" ht="14.25" customHeight="1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</row>
    <row r="255" spans="1:20" ht="14.25" customHeight="1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</row>
    <row r="256" spans="1:20" ht="14.25" customHeight="1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</row>
    <row r="257" spans="1:20" ht="14.25" customHeight="1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</row>
    <row r="258" spans="1:20" ht="14.25" customHeight="1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</row>
    <row r="259" spans="1:20" ht="14.25" customHeight="1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</row>
    <row r="260" spans="1:20" ht="14.25" customHeight="1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</row>
    <row r="261" spans="1:20" ht="14.25" customHeight="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</row>
    <row r="262" spans="1:20" ht="14.25" customHeight="1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</row>
    <row r="263" spans="1:20" ht="14.25" customHeight="1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</row>
    <row r="264" spans="1:20" ht="14.25" customHeight="1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</row>
    <row r="265" spans="1:20" ht="14.25" customHeight="1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</row>
    <row r="266" spans="1:20" ht="14.25" customHeight="1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</row>
    <row r="267" spans="1:20" ht="14.25" customHeight="1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</row>
    <row r="268" spans="1:20" ht="14.25" customHeight="1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</row>
    <row r="269" spans="1:20" ht="14.25" customHeight="1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</row>
    <row r="270" spans="1:20" ht="14.25" customHeight="1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</row>
    <row r="271" spans="1:20" ht="14.25" customHeight="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</row>
    <row r="272" spans="1:20" ht="14.25" customHeight="1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</row>
    <row r="273" spans="1:20" ht="14.25" customHeight="1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</row>
    <row r="274" spans="1:20" ht="14.25" customHeight="1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</row>
    <row r="275" spans="1:20" ht="14.25" customHeight="1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</row>
    <row r="276" spans="1:20" ht="14.25" customHeight="1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</row>
    <row r="277" spans="1:20" ht="14.25" customHeight="1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</row>
    <row r="278" spans="1:20" ht="14.25" customHeight="1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</row>
    <row r="279" spans="1:20" ht="14.25" customHeight="1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</row>
    <row r="280" spans="1:20" ht="14.25" customHeight="1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</row>
    <row r="281" spans="1:20" ht="14.25" customHeight="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</row>
    <row r="282" spans="1:20" ht="14.25" customHeight="1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</row>
    <row r="283" spans="1:20" ht="14.25" customHeight="1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</row>
    <row r="284" spans="1:20" ht="14.25" customHeight="1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</row>
    <row r="285" spans="1:20" ht="14.25" customHeight="1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</row>
    <row r="286" spans="1:20" ht="14.25" customHeight="1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</row>
    <row r="287" spans="1:20" ht="14.25" customHeight="1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</row>
    <row r="288" spans="1:20" ht="14.25" customHeight="1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</row>
    <row r="289" spans="1:20" ht="14.25" customHeight="1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</row>
    <row r="290" spans="1:20" ht="14.25" customHeight="1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</row>
    <row r="291" spans="1:20" ht="14.25" customHeight="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</row>
    <row r="292" spans="1:20" ht="14.25" customHeight="1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</row>
    <row r="293" spans="1:20" ht="14.25" customHeight="1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</row>
    <row r="294" spans="1:20" ht="14.25" customHeight="1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</row>
    <row r="295" spans="1:20" ht="14.25" customHeight="1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</row>
    <row r="296" spans="1:20" ht="14.25" customHeight="1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</row>
    <row r="297" spans="1:20" ht="14.25" customHeight="1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</row>
    <row r="298" spans="1:20" ht="14.25" customHeight="1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</row>
    <row r="299" spans="1:20" ht="14.25" customHeight="1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</row>
    <row r="300" spans="1:20" ht="14.25" customHeight="1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</row>
    <row r="301" spans="1:20" ht="14.25" customHeight="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</row>
    <row r="302" spans="1:20" ht="14.25" customHeight="1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</row>
    <row r="303" spans="1:20" ht="14.25" customHeight="1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</row>
    <row r="304" spans="1:20" ht="14.25" customHeight="1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</row>
    <row r="305" spans="1:20" ht="14.25" customHeight="1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</row>
    <row r="306" spans="1:20" ht="14.25" customHeight="1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</row>
    <row r="307" spans="1:20" ht="14.25" customHeight="1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</row>
    <row r="308" spans="1:20" ht="14.25" customHeight="1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</row>
    <row r="309" spans="1:20" ht="14.25" customHeight="1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</row>
    <row r="310" spans="1:20" ht="14.25" customHeight="1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</row>
    <row r="311" spans="1:20" ht="14.25" customHeight="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</row>
    <row r="312" spans="1:20" ht="14.25" customHeight="1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</row>
    <row r="313" spans="1:20" ht="14.25" customHeight="1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</row>
    <row r="314" spans="1:20" ht="14.25" customHeight="1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</row>
    <row r="315" spans="1:20" ht="14.25" customHeight="1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</row>
    <row r="316" spans="1:20" ht="14.25" customHeight="1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</row>
    <row r="317" spans="1:20" ht="14.25" customHeight="1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</row>
    <row r="318" spans="1:20" ht="14.25" customHeight="1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</row>
    <row r="319" spans="1:20" ht="14.25" customHeight="1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</row>
    <row r="320" spans="1:20" ht="14.25" customHeight="1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</row>
    <row r="321" spans="1:20" ht="14.25" customHeight="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</row>
    <row r="322" spans="1:20" ht="14.25" customHeight="1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</row>
    <row r="323" spans="1:20" ht="14.25" customHeight="1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</row>
    <row r="324" spans="1:20" ht="14.25" customHeight="1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</row>
    <row r="325" spans="1:20" ht="14.25" customHeight="1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</row>
    <row r="326" spans="1:20" ht="14.25" customHeight="1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</row>
    <row r="327" spans="1:20" ht="14.25" customHeight="1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</row>
    <row r="328" spans="1:20" ht="14.25" customHeight="1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</row>
    <row r="329" spans="1:20" ht="14.25" customHeight="1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</row>
    <row r="330" spans="1:20" ht="14.25" customHeight="1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</row>
    <row r="331" spans="1:20" ht="14.25" customHeight="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</row>
    <row r="332" spans="1:20" ht="14.25" customHeight="1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</row>
    <row r="333" spans="1:20" ht="14.25" customHeight="1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</row>
    <row r="334" spans="1:20" ht="14.25" customHeight="1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</row>
    <row r="335" spans="1:20" ht="14.25" customHeight="1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</row>
    <row r="336" spans="1:20" ht="14.25" customHeight="1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</row>
    <row r="337" spans="1:20" ht="14.25" customHeight="1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</row>
    <row r="338" spans="1:20" ht="14.25" customHeight="1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</row>
    <row r="339" spans="1:20" ht="14.25" customHeight="1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</row>
    <row r="340" spans="1:20" ht="14.25" customHeight="1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</row>
    <row r="341" spans="1:20" ht="14.25" customHeight="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</row>
    <row r="342" spans="1:20" ht="14.25" customHeight="1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</row>
    <row r="343" spans="1:20" ht="14.25" customHeight="1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</row>
    <row r="344" spans="1:20" ht="14.25" customHeight="1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</row>
    <row r="345" spans="1:20" ht="14.25" customHeight="1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</row>
    <row r="346" spans="1:20" ht="14.25" customHeight="1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</row>
    <row r="347" spans="1:20" ht="14.25" customHeight="1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</row>
    <row r="348" spans="1:20" ht="14.25" customHeight="1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</row>
    <row r="349" spans="1:20" ht="14.25" customHeight="1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</row>
    <row r="350" spans="1:20" ht="14.25" customHeight="1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</row>
    <row r="351" spans="1:20" ht="14.25" customHeight="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</row>
    <row r="352" spans="1:20" ht="14.25" customHeight="1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</row>
    <row r="353" spans="1:20" ht="14.25" customHeight="1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</row>
    <row r="354" spans="1:20" ht="14.25" customHeight="1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</row>
    <row r="355" spans="1:20" ht="14.25" customHeight="1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</row>
    <row r="356" spans="1:20" ht="14.25" customHeight="1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</row>
    <row r="357" spans="1:20" ht="14.25" customHeight="1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</row>
    <row r="358" spans="1:20" ht="14.25" customHeight="1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</row>
    <row r="359" spans="1:20" ht="14.25" customHeight="1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</row>
    <row r="360" spans="1:20" ht="14.25" customHeight="1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</row>
    <row r="361" spans="1:20" ht="14.25" customHeight="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</row>
    <row r="362" spans="1:20" ht="14.25" customHeight="1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</row>
    <row r="363" spans="1:20" ht="14.25" customHeight="1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</row>
    <row r="364" spans="1:20" ht="14.25" customHeight="1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</row>
    <row r="365" spans="1:20" ht="14.25" customHeight="1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</row>
    <row r="366" spans="1:20" ht="14.25" customHeight="1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</row>
    <row r="367" spans="1:20" ht="14.25" customHeight="1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</row>
    <row r="368" spans="1:20" ht="14.25" customHeight="1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</row>
    <row r="369" spans="1:20" ht="14.25" customHeight="1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</row>
    <row r="370" spans="1:20" ht="14.25" customHeight="1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</row>
    <row r="371" spans="1:20" ht="14.25" customHeight="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</row>
    <row r="372" spans="1:20" ht="14.25" customHeight="1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</row>
    <row r="373" spans="1:20" ht="14.25" customHeight="1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</row>
    <row r="374" spans="1:20" ht="14.25" customHeight="1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</row>
    <row r="375" spans="1:20" ht="14.25" customHeight="1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</row>
    <row r="376" spans="1:20" ht="14.25" customHeight="1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</row>
    <row r="377" spans="1:20" ht="14.25" customHeight="1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</row>
    <row r="378" spans="1:20" ht="14.25" customHeight="1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</row>
    <row r="379" spans="1:20" ht="14.25" customHeight="1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</row>
    <row r="380" spans="1:20" ht="14.25" customHeight="1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</row>
    <row r="381" spans="1:20" ht="14.25" customHeight="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</row>
    <row r="382" spans="1:20" ht="14.25" customHeight="1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</row>
    <row r="383" spans="1:20" ht="14.25" customHeight="1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</row>
    <row r="384" spans="1:20" ht="14.25" customHeight="1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</row>
    <row r="385" spans="1:20" ht="14.25" customHeight="1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</row>
    <row r="386" spans="1:20" ht="14.25" customHeight="1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</row>
    <row r="387" spans="1:20" ht="14.25" customHeight="1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</row>
    <row r="388" spans="1:20" ht="14.25" customHeight="1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</row>
    <row r="389" spans="1:20" ht="14.25" customHeight="1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</row>
    <row r="390" spans="1:20" ht="14.25" customHeight="1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</row>
    <row r="391" spans="1:20" ht="14.25" customHeight="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</row>
    <row r="392" spans="1:20" ht="14.25" customHeight="1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</row>
    <row r="393" spans="1:20" ht="14.25" customHeight="1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</row>
    <row r="394" spans="1:20" ht="14.25" customHeight="1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</row>
    <row r="395" spans="1:20" ht="14.25" customHeight="1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</row>
    <row r="396" spans="1:20" ht="14.25" customHeight="1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</row>
    <row r="397" spans="1:20" ht="14.25" customHeight="1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</row>
    <row r="398" spans="1:20" ht="14.25" customHeight="1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</row>
    <row r="399" spans="1:20" ht="14.25" customHeight="1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</row>
    <row r="400" spans="1:20" ht="14.25" customHeight="1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</row>
    <row r="401" spans="1:20" ht="14.25" customHeight="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</row>
    <row r="402" spans="1:20" ht="14.25" customHeight="1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</row>
    <row r="403" spans="1:20" ht="14.25" customHeight="1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</row>
    <row r="404" spans="1:20" ht="14.25" customHeight="1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</row>
    <row r="405" spans="1:20" ht="14.25" customHeight="1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</row>
    <row r="406" spans="1:20" ht="14.25" customHeight="1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</row>
    <row r="407" spans="1:20" ht="14.25" customHeight="1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</row>
    <row r="408" spans="1:20" ht="14.25" customHeight="1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</row>
    <row r="409" spans="1:20" ht="14.25" customHeight="1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</row>
    <row r="410" spans="1:20" ht="14.25" customHeight="1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</row>
    <row r="411" spans="1:20" ht="14.25" customHeight="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</row>
    <row r="412" spans="1:20" ht="14.25" customHeight="1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</row>
    <row r="413" spans="1:20" ht="14.25" customHeight="1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</row>
    <row r="414" spans="1:20" ht="14.25" customHeight="1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</row>
    <row r="415" spans="1:20" ht="14.25" customHeight="1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</row>
    <row r="416" spans="1:20" ht="14.25" customHeight="1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</row>
    <row r="417" spans="1:20" ht="14.25" customHeight="1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</row>
    <row r="418" spans="1:20" ht="14.25" customHeight="1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</row>
    <row r="419" spans="1:20" ht="14.25" customHeight="1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</row>
    <row r="420" spans="1:20" ht="14.25" customHeight="1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</row>
    <row r="421" spans="1:20" ht="14.25" customHeight="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</row>
    <row r="422" spans="1:20" ht="14.25" customHeight="1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</row>
    <row r="423" spans="1:20" ht="14.25" customHeight="1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</row>
    <row r="424" spans="1:20" ht="14.25" customHeight="1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</row>
    <row r="425" spans="1:20" ht="14.25" customHeight="1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</row>
    <row r="426" spans="1:20" ht="14.25" customHeight="1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</row>
    <row r="427" spans="1:20" ht="14.25" customHeight="1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</row>
    <row r="428" spans="1:20" ht="14.25" customHeight="1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</row>
    <row r="429" spans="1:20" ht="14.25" customHeight="1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</row>
    <row r="430" spans="1:20" ht="14.25" customHeight="1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</row>
    <row r="431" spans="1:20" ht="14.25" customHeight="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</row>
    <row r="432" spans="1:20" ht="14.25" customHeight="1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</row>
    <row r="433" spans="1:20" ht="14.25" customHeight="1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</row>
    <row r="434" spans="1:20" ht="14.25" customHeight="1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</row>
    <row r="435" spans="1:20" ht="14.25" customHeight="1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</row>
    <row r="436" spans="1:20" ht="14.25" customHeight="1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</row>
    <row r="437" spans="1:20" ht="14.25" customHeight="1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</row>
    <row r="438" spans="1:20" ht="14.25" customHeight="1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</row>
    <row r="439" spans="1:20" ht="14.25" customHeight="1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</row>
    <row r="440" spans="1:20" ht="14.25" customHeight="1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</row>
    <row r="441" spans="1:20" ht="14.25" customHeight="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</row>
    <row r="442" spans="1:20" ht="14.25" customHeight="1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</row>
    <row r="443" spans="1:20" ht="14.25" customHeight="1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</row>
    <row r="444" spans="1:20" ht="14.25" customHeight="1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</row>
    <row r="445" spans="1:20" ht="14.25" customHeight="1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</row>
    <row r="446" spans="1:20" ht="14.25" customHeight="1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</row>
    <row r="447" spans="1:20" ht="14.25" customHeight="1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</row>
    <row r="448" spans="1:20" ht="14.25" customHeight="1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</row>
    <row r="449" spans="1:20" ht="14.25" customHeight="1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</row>
    <row r="450" spans="1:20" ht="14.25" customHeight="1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</row>
    <row r="451" spans="1:20" ht="14.25" customHeight="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</row>
    <row r="452" spans="1:20" ht="14.25" customHeight="1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</row>
    <row r="453" spans="1:20" ht="14.25" customHeight="1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</row>
    <row r="454" spans="1:20" ht="14.25" customHeight="1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</row>
    <row r="455" spans="1:20" ht="14.25" customHeight="1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</row>
    <row r="456" spans="1:20" ht="14.25" customHeight="1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</row>
    <row r="457" spans="1:20" ht="14.25" customHeight="1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</row>
    <row r="458" spans="1:20" ht="14.25" customHeight="1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</row>
    <row r="459" spans="1:20" ht="14.25" customHeight="1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</row>
    <row r="460" spans="1:20" ht="14.25" customHeight="1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</row>
    <row r="461" spans="1:20" ht="14.25" customHeight="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</row>
    <row r="462" spans="1:20" ht="14.25" customHeight="1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</row>
    <row r="463" spans="1:20" ht="14.25" customHeight="1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</row>
    <row r="464" spans="1:20" ht="14.25" customHeight="1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</row>
    <row r="465" spans="1:20" ht="14.25" customHeight="1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</row>
    <row r="466" spans="1:20" ht="14.25" customHeight="1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</row>
    <row r="467" spans="1:20" ht="14.25" customHeight="1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</row>
    <row r="468" spans="1:20" ht="14.25" customHeight="1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</row>
    <row r="469" spans="1:20" ht="14.25" customHeight="1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</row>
    <row r="470" spans="1:20" ht="14.25" customHeight="1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</row>
    <row r="471" spans="1:20" ht="14.25" customHeight="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</row>
    <row r="472" spans="1:20" ht="14.25" customHeight="1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</row>
    <row r="473" spans="1:20" ht="14.25" customHeight="1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</row>
    <row r="474" spans="1:20" ht="14.25" customHeight="1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</row>
    <row r="475" spans="1:20" ht="14.25" customHeight="1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</row>
    <row r="476" spans="1:20" ht="14.25" customHeight="1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</row>
    <row r="477" spans="1:20" ht="14.25" customHeight="1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</row>
    <row r="478" spans="1:20" ht="14.25" customHeight="1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</row>
    <row r="479" spans="1:20" ht="14.25" customHeight="1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</row>
    <row r="480" spans="1:20" ht="14.25" customHeight="1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</row>
    <row r="481" spans="1:20" ht="14.25" customHeight="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</row>
    <row r="482" spans="1:20" ht="14.25" customHeight="1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</row>
    <row r="483" spans="1:20" ht="14.25" customHeight="1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</row>
    <row r="484" spans="1:20" ht="14.25" customHeight="1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</row>
    <row r="485" spans="1:20" ht="14.25" customHeight="1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</row>
    <row r="486" spans="1:20" ht="14.25" customHeight="1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</row>
    <row r="487" spans="1:20" ht="14.25" customHeight="1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</row>
    <row r="488" spans="1:20" ht="14.25" customHeight="1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</row>
    <row r="489" spans="1:20" ht="14.25" customHeight="1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</row>
    <row r="490" spans="1:20" ht="14.25" customHeight="1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</row>
    <row r="491" spans="1:20" ht="14.25" customHeight="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</row>
    <row r="492" spans="1:20" ht="14.25" customHeight="1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</row>
    <row r="493" spans="1:20" ht="14.25" customHeight="1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</row>
    <row r="494" spans="1:20" ht="14.25" customHeight="1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</row>
    <row r="495" spans="1:20" ht="14.25" customHeight="1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</row>
    <row r="496" spans="1:20" ht="14.25" customHeight="1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</row>
    <row r="497" spans="1:20" ht="14.25" customHeight="1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</row>
    <row r="498" spans="1:20" ht="14.25" customHeight="1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</row>
    <row r="499" spans="1:20" ht="14.25" customHeight="1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</row>
    <row r="500" spans="1:20" ht="14.25" customHeight="1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</row>
    <row r="501" spans="1:20" ht="14.25" customHeight="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</row>
    <row r="502" spans="1:20" ht="14.25" customHeight="1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</row>
    <row r="503" spans="1:20" ht="14.25" customHeight="1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</row>
    <row r="504" spans="1:20" ht="14.25" customHeight="1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</row>
    <row r="505" spans="1:20" ht="14.25" customHeight="1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</row>
    <row r="506" spans="1:20" ht="14.25" customHeight="1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</row>
    <row r="507" spans="1:20" ht="14.25" customHeight="1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</row>
    <row r="508" spans="1:20" ht="14.25" customHeight="1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</row>
    <row r="509" spans="1:20" ht="14.25" customHeight="1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</row>
    <row r="510" spans="1:20" ht="14.25" customHeight="1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</row>
    <row r="511" spans="1:20" ht="14.25" customHeight="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</row>
    <row r="512" spans="1:20" ht="14.25" customHeight="1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</row>
    <row r="513" spans="1:20" ht="14.25" customHeight="1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</row>
    <row r="514" spans="1:20" ht="14.25" customHeight="1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</row>
    <row r="515" spans="1:20" ht="14.25" customHeight="1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</row>
    <row r="516" spans="1:20" ht="14.25" customHeight="1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</row>
    <row r="517" spans="1:20" ht="14.25" customHeight="1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</row>
    <row r="518" spans="1:20" ht="14.25" customHeight="1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</row>
    <row r="519" spans="1:20" ht="14.25" customHeight="1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</row>
    <row r="520" spans="1:20" ht="14.25" customHeight="1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</row>
    <row r="521" spans="1:20" ht="14.25" customHeight="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</row>
    <row r="522" spans="1:20" ht="14.25" customHeight="1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</row>
    <row r="523" spans="1:20" ht="14.25" customHeight="1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</row>
    <row r="524" spans="1:20" ht="14.25" customHeight="1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</row>
    <row r="525" spans="1:20" ht="14.25" customHeight="1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</row>
    <row r="526" spans="1:20" ht="14.25" customHeight="1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</row>
    <row r="527" spans="1:20" ht="14.25" customHeight="1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</row>
    <row r="528" spans="1:20" ht="14.25" customHeight="1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</row>
    <row r="529" spans="1:20" ht="14.25" customHeight="1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</row>
    <row r="530" spans="1:20" ht="14.25" customHeight="1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</row>
    <row r="531" spans="1:20" ht="14.25" customHeight="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</row>
    <row r="532" spans="1:20" ht="14.25" customHeight="1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</row>
    <row r="533" spans="1:20" ht="14.25" customHeight="1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</row>
    <row r="534" spans="1:20" ht="14.25" customHeight="1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</row>
    <row r="535" spans="1:20" ht="14.25" customHeight="1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</row>
    <row r="536" spans="1:20" ht="14.25" customHeight="1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</row>
    <row r="537" spans="1:20" ht="14.25" customHeight="1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</row>
    <row r="538" spans="1:20" ht="14.25" customHeight="1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</row>
    <row r="539" spans="1:20" ht="14.25" customHeight="1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</row>
    <row r="540" spans="1:20" ht="14.25" customHeight="1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</row>
    <row r="541" spans="1:20" ht="14.25" customHeight="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</row>
    <row r="542" spans="1:20" ht="14.25" customHeight="1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</row>
    <row r="543" spans="1:20" ht="14.25" customHeight="1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</row>
    <row r="544" spans="1:20" ht="14.25" customHeight="1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</row>
    <row r="545" spans="1:20" ht="14.25" customHeight="1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</row>
    <row r="546" spans="1:20" ht="14.25" customHeight="1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</row>
    <row r="547" spans="1:20" ht="14.25" customHeight="1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</row>
    <row r="548" spans="1:20" ht="14.25" customHeight="1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</row>
    <row r="549" spans="1:20" ht="14.25" customHeight="1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</row>
    <row r="550" spans="1:20" ht="14.25" customHeight="1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</row>
    <row r="551" spans="1:20" ht="14.25" customHeight="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</row>
    <row r="552" spans="1:20" ht="14.25" customHeight="1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</row>
    <row r="553" spans="1:20" ht="14.25" customHeight="1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</row>
    <row r="554" spans="1:20" ht="14.25" customHeight="1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</row>
    <row r="555" spans="1:20" ht="14.25" customHeight="1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</row>
    <row r="556" spans="1:20" ht="14.25" customHeight="1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</row>
    <row r="557" spans="1:20" ht="14.25" customHeight="1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</row>
    <row r="558" spans="1:20" ht="14.25" customHeight="1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</row>
    <row r="559" spans="1:20" ht="14.25" customHeight="1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</row>
    <row r="560" spans="1:20" ht="14.25" customHeight="1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</row>
    <row r="561" spans="1:20" ht="14.25" customHeight="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</row>
    <row r="562" spans="1:20" ht="14.25" customHeight="1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</row>
    <row r="563" spans="1:20" ht="14.25" customHeight="1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</row>
    <row r="564" spans="1:20" ht="14.25" customHeight="1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</row>
    <row r="565" spans="1:20" ht="14.25" customHeight="1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</row>
    <row r="566" spans="1:20" ht="14.25" customHeight="1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</row>
    <row r="567" spans="1:20" ht="14.25" customHeight="1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</row>
    <row r="568" spans="1:20" ht="14.25" customHeight="1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</row>
    <row r="569" spans="1:20" ht="14.25" customHeight="1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</row>
    <row r="570" spans="1:20" ht="14.25" customHeight="1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</row>
    <row r="571" spans="1:20" ht="14.25" customHeight="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</row>
    <row r="572" spans="1:20" ht="14.25" customHeight="1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</row>
    <row r="573" spans="1:20" ht="14.25" customHeight="1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</row>
    <row r="574" spans="1:20" ht="14.25" customHeight="1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</row>
    <row r="575" spans="1:20" ht="14.25" customHeight="1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</row>
    <row r="576" spans="1:20" ht="14.25" customHeight="1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</row>
    <row r="577" spans="1:20" ht="14.25" customHeight="1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</row>
    <row r="578" spans="1:20" ht="14.25" customHeight="1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</row>
    <row r="579" spans="1:20" ht="14.25" customHeight="1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</row>
    <row r="580" spans="1:20" ht="14.25" customHeight="1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</row>
    <row r="581" spans="1:20" ht="14.25" customHeight="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</row>
    <row r="582" spans="1:20" ht="14.25" customHeight="1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</row>
    <row r="583" spans="1:20" ht="14.25" customHeight="1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</row>
    <row r="584" spans="1:20" ht="14.25" customHeight="1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</row>
    <row r="585" spans="1:20" ht="14.25" customHeight="1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</row>
    <row r="586" spans="1:20" ht="14.25" customHeight="1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</row>
    <row r="587" spans="1:20" ht="14.25" customHeight="1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</row>
    <row r="588" spans="1:20" ht="14.25" customHeight="1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</row>
    <row r="589" spans="1:20" ht="14.25" customHeight="1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</row>
    <row r="590" spans="1:20" ht="14.25" customHeight="1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</row>
    <row r="591" spans="1:20" ht="14.25" customHeight="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</row>
    <row r="592" spans="1:20" ht="14.25" customHeight="1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</row>
    <row r="593" spans="1:20" ht="14.25" customHeight="1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</row>
    <row r="594" spans="1:20" ht="14.25" customHeight="1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</row>
    <row r="595" spans="1:20" ht="14.25" customHeight="1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</row>
    <row r="596" spans="1:20" ht="14.25" customHeight="1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</row>
    <row r="597" spans="1:20" ht="14.25" customHeight="1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</row>
    <row r="598" spans="1:20" ht="14.25" customHeight="1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</row>
    <row r="599" spans="1:20" ht="14.25" customHeight="1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</row>
    <row r="600" spans="1:20" ht="14.25" customHeight="1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</row>
    <row r="601" spans="1:20" ht="14.25" customHeight="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</row>
    <row r="602" spans="1:20" ht="14.25" customHeight="1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</row>
    <row r="603" spans="1:20" ht="14.25" customHeight="1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</row>
    <row r="604" spans="1:20" ht="14.25" customHeight="1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</row>
    <row r="605" spans="1:20" ht="14.25" customHeight="1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</row>
    <row r="606" spans="1:20" ht="14.25" customHeight="1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</row>
    <row r="607" spans="1:20" ht="14.25" customHeight="1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</row>
    <row r="608" spans="1:20" ht="14.25" customHeight="1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</row>
    <row r="609" spans="1:20" ht="14.25" customHeight="1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</row>
    <row r="610" spans="1:20" ht="14.25" customHeight="1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</row>
    <row r="611" spans="1:20" ht="14.25" customHeight="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</row>
    <row r="612" spans="1:20" ht="14.25" customHeight="1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</row>
    <row r="613" spans="1:20" ht="14.25" customHeight="1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</row>
    <row r="614" spans="1:20" ht="14.25" customHeight="1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</row>
    <row r="615" spans="1:20" ht="14.25" customHeight="1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</row>
    <row r="616" spans="1:20" ht="14.25" customHeight="1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</row>
    <row r="617" spans="1:20" ht="14.25" customHeight="1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</row>
    <row r="618" spans="1:20" ht="14.25" customHeight="1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</row>
    <row r="619" spans="1:20" ht="14.25" customHeight="1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</row>
    <row r="620" spans="1:20" ht="14.25" customHeight="1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</row>
    <row r="621" spans="1:20" ht="14.25" customHeight="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</row>
    <row r="622" spans="1:20" ht="14.25" customHeight="1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</row>
    <row r="623" spans="1:20" ht="14.25" customHeight="1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</row>
    <row r="624" spans="1:20" ht="14.25" customHeight="1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</row>
    <row r="625" spans="1:20" ht="14.25" customHeight="1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</row>
    <row r="626" spans="1:20" ht="14.25" customHeight="1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</row>
    <row r="627" spans="1:20" ht="14.25" customHeight="1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</row>
    <row r="628" spans="1:20" ht="14.25" customHeight="1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</row>
    <row r="629" spans="1:20" ht="14.25" customHeight="1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</row>
    <row r="630" spans="1:20" ht="14.25" customHeight="1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</row>
    <row r="631" spans="1:20" ht="14.25" customHeight="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</row>
    <row r="632" spans="1:20" ht="14.25" customHeight="1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</row>
    <row r="633" spans="1:20" ht="14.25" customHeight="1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</row>
    <row r="634" spans="1:20" ht="14.25" customHeight="1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</row>
    <row r="635" spans="1:20" ht="14.25" customHeight="1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</row>
    <row r="636" spans="1:20" ht="14.25" customHeight="1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</row>
    <row r="637" spans="1:20" ht="14.25" customHeight="1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</row>
    <row r="638" spans="1:20" ht="14.25" customHeight="1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</row>
    <row r="639" spans="1:20" ht="14.25" customHeight="1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</row>
    <row r="640" spans="1:20" ht="14.25" customHeight="1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</row>
    <row r="641" spans="1:20" ht="14.25" customHeight="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</row>
    <row r="642" spans="1:20" ht="14.25" customHeight="1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</row>
    <row r="643" spans="1:20" ht="14.25" customHeight="1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</row>
    <row r="644" spans="1:20" ht="14.25" customHeight="1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</row>
    <row r="645" spans="1:20" ht="14.25" customHeight="1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</row>
    <row r="646" spans="1:20" ht="14.25" customHeight="1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</row>
    <row r="647" spans="1:20" ht="14.25" customHeight="1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</row>
    <row r="648" spans="1:20" ht="14.25" customHeight="1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</row>
    <row r="649" spans="1:20" ht="14.25" customHeight="1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</row>
    <row r="650" spans="1:20" ht="14.25" customHeight="1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</row>
    <row r="651" spans="1:20" ht="14.25" customHeight="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</row>
    <row r="652" spans="1:20" ht="14.25" customHeight="1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</row>
    <row r="653" spans="1:20" ht="14.25" customHeight="1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</row>
    <row r="654" spans="1:20" ht="14.25" customHeight="1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</row>
    <row r="655" spans="1:20" ht="14.25" customHeight="1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</row>
    <row r="656" spans="1:20" ht="14.25" customHeight="1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</row>
    <row r="657" spans="1:20" ht="14.25" customHeight="1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</row>
    <row r="658" spans="1:20" ht="14.25" customHeight="1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</row>
    <row r="659" spans="1:20" ht="14.25" customHeight="1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</row>
    <row r="660" spans="1:20" ht="14.25" customHeight="1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</row>
    <row r="661" spans="1:20" ht="14.25" customHeight="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</row>
    <row r="662" spans="1:20" ht="14.25" customHeight="1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</row>
    <row r="663" spans="1:20" ht="14.25" customHeight="1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</row>
    <row r="664" spans="1:20" ht="14.25" customHeight="1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</row>
    <row r="665" spans="1:20" ht="14.25" customHeight="1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</row>
    <row r="666" spans="1:20" ht="14.25" customHeight="1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</row>
    <row r="667" spans="1:20" ht="14.25" customHeight="1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</row>
    <row r="668" spans="1:20" ht="14.25" customHeight="1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</row>
    <row r="669" spans="1:20" ht="14.25" customHeight="1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</row>
    <row r="670" spans="1:20" ht="14.25" customHeight="1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</row>
    <row r="671" spans="1:20" ht="14.25" customHeight="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</row>
    <row r="672" spans="1:20" ht="14.25" customHeight="1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</row>
    <row r="673" spans="1:20" ht="14.25" customHeight="1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</row>
    <row r="674" spans="1:20" ht="14.25" customHeight="1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</row>
    <row r="675" spans="1:20" ht="14.25" customHeight="1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</row>
    <row r="676" spans="1:20" ht="14.25" customHeight="1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</row>
    <row r="677" spans="1:20" ht="14.25" customHeight="1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</row>
    <row r="678" spans="1:20" ht="14.25" customHeight="1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</row>
    <row r="679" spans="1:20" ht="14.25" customHeight="1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</row>
    <row r="680" spans="1:20" ht="14.25" customHeight="1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</row>
    <row r="681" spans="1:20" ht="14.25" customHeight="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</row>
    <row r="682" spans="1:20" ht="14.25" customHeight="1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</row>
    <row r="683" spans="1:20" ht="14.25" customHeight="1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</row>
    <row r="684" spans="1:20" ht="14.25" customHeight="1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</row>
    <row r="685" spans="1:20" ht="14.25" customHeight="1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</row>
    <row r="686" spans="1:20" ht="14.25" customHeight="1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</row>
    <row r="687" spans="1:20" ht="14.25" customHeight="1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</row>
    <row r="688" spans="1:20" ht="14.25" customHeight="1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</row>
    <row r="689" spans="1:20" ht="14.25" customHeight="1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</row>
    <row r="690" spans="1:20" ht="14.25" customHeight="1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</row>
    <row r="691" spans="1:20" ht="14.25" customHeight="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</row>
    <row r="692" spans="1:20" ht="14.25" customHeight="1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</row>
    <row r="693" spans="1:20" ht="14.25" customHeight="1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</row>
    <row r="694" spans="1:20" ht="14.25" customHeight="1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</row>
    <row r="695" spans="1:20" ht="14.25" customHeight="1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</row>
    <row r="696" spans="1:20" ht="14.25" customHeight="1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</row>
    <row r="697" spans="1:20" ht="14.25" customHeight="1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</row>
    <row r="698" spans="1:20" ht="14.25" customHeight="1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</row>
    <row r="699" spans="1:20" ht="14.25" customHeight="1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</row>
    <row r="700" spans="1:20" ht="14.25" customHeight="1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</row>
    <row r="701" spans="1:20" ht="14.25" customHeight="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</row>
    <row r="702" spans="1:20" ht="14.25" customHeight="1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</row>
    <row r="703" spans="1:20" ht="14.25" customHeight="1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</row>
    <row r="704" spans="1:20" ht="14.25" customHeight="1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</row>
    <row r="705" spans="1:20" ht="14.25" customHeight="1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</row>
    <row r="706" spans="1:20" ht="14.25" customHeight="1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</row>
    <row r="707" spans="1:20" ht="14.25" customHeight="1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</row>
    <row r="708" spans="1:20" ht="14.25" customHeight="1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</row>
    <row r="709" spans="1:20" ht="14.25" customHeight="1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</row>
    <row r="710" spans="1:20" ht="14.25" customHeight="1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</row>
    <row r="711" spans="1:20" ht="14.25" customHeight="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</row>
    <row r="712" spans="1:20" ht="14.25" customHeight="1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</row>
    <row r="713" spans="1:20" ht="14.25" customHeight="1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</row>
    <row r="714" spans="1:20" ht="14.25" customHeight="1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</row>
    <row r="715" spans="1:20" ht="14.25" customHeight="1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</row>
    <row r="716" spans="1:20" ht="14.25" customHeight="1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</row>
    <row r="717" spans="1:20" ht="14.25" customHeight="1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</row>
    <row r="718" spans="1:20" ht="14.25" customHeight="1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</row>
    <row r="719" spans="1:20" ht="14.25" customHeight="1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</row>
    <row r="720" spans="1:20" ht="14.25" customHeight="1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</row>
    <row r="721" spans="1:20" ht="14.25" customHeight="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</row>
    <row r="722" spans="1:20" ht="14.25" customHeight="1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</row>
    <row r="723" spans="1:20" ht="14.25" customHeight="1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</row>
    <row r="724" spans="1:20" ht="14.25" customHeight="1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</row>
    <row r="725" spans="1:20" ht="14.25" customHeight="1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</row>
    <row r="726" spans="1:20" ht="14.25" customHeight="1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</row>
    <row r="727" spans="1:20" ht="14.25" customHeight="1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</row>
    <row r="728" spans="1:20" ht="14.25" customHeight="1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</row>
    <row r="729" spans="1:20" ht="14.25" customHeight="1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</row>
    <row r="730" spans="1:20" ht="14.25" customHeight="1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</row>
    <row r="731" spans="1:20" ht="14.25" customHeight="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</row>
    <row r="732" spans="1:20" ht="14.25" customHeight="1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</row>
    <row r="733" spans="1:20" ht="14.25" customHeight="1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</row>
    <row r="734" spans="1:20" ht="14.25" customHeight="1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</row>
    <row r="735" spans="1:20" ht="14.25" customHeight="1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</row>
    <row r="736" spans="1:20" ht="14.25" customHeight="1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</row>
    <row r="737" spans="1:20" ht="14.25" customHeight="1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</row>
    <row r="738" spans="1:20" ht="14.25" customHeight="1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</row>
    <row r="739" spans="1:20" ht="14.25" customHeight="1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</row>
    <row r="740" spans="1:20" ht="14.25" customHeight="1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</row>
    <row r="741" spans="1:20" ht="14.25" customHeight="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</row>
    <row r="742" spans="1:20" ht="14.25" customHeight="1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</row>
    <row r="743" spans="1:20" ht="14.25" customHeight="1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</row>
    <row r="744" spans="1:20" ht="14.25" customHeight="1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</row>
    <row r="745" spans="1:20" ht="14.25" customHeight="1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</row>
    <row r="746" spans="1:20" ht="14.25" customHeight="1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</row>
    <row r="747" spans="1:20" ht="14.25" customHeight="1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</row>
    <row r="748" spans="1:20" ht="14.25" customHeight="1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</row>
    <row r="749" spans="1:20" ht="14.25" customHeight="1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</row>
    <row r="750" spans="1:20" ht="14.25" customHeight="1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</row>
    <row r="751" spans="1:20" ht="14.25" customHeight="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</row>
    <row r="752" spans="1:20" ht="14.25" customHeight="1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</row>
    <row r="753" spans="1:20" ht="14.25" customHeight="1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</row>
    <row r="754" spans="1:20" ht="14.25" customHeight="1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</row>
    <row r="755" spans="1:20" ht="14.25" customHeight="1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</row>
    <row r="756" spans="1:20" ht="14.25" customHeight="1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</row>
    <row r="757" spans="1:20" ht="14.25" customHeight="1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</row>
    <row r="758" spans="1:20" ht="14.25" customHeight="1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</row>
    <row r="759" spans="1:20" ht="14.25" customHeight="1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</row>
    <row r="760" spans="1:20" ht="14.25" customHeight="1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</row>
    <row r="761" spans="1:20" ht="14.25" customHeight="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</row>
    <row r="762" spans="1:20" ht="14.25" customHeight="1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</row>
    <row r="763" spans="1:20" ht="14.25" customHeight="1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</row>
    <row r="764" spans="1:20" ht="14.25" customHeight="1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</row>
    <row r="765" spans="1:20" ht="14.25" customHeight="1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</row>
    <row r="766" spans="1:20" ht="14.25" customHeight="1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</row>
    <row r="767" spans="1:20" ht="14.25" customHeight="1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</row>
    <row r="768" spans="1:20" ht="14.25" customHeight="1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</row>
    <row r="769" spans="1:20" ht="14.25" customHeight="1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</row>
    <row r="770" spans="1:20" ht="14.25" customHeight="1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</row>
    <row r="771" spans="1:20" ht="14.25" customHeight="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</row>
    <row r="772" spans="1:20" ht="14.25" customHeight="1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</row>
    <row r="773" spans="1:20" ht="14.25" customHeight="1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</row>
    <row r="774" spans="1:20" ht="14.25" customHeight="1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</row>
    <row r="775" spans="1:20" ht="14.25" customHeight="1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</row>
    <row r="776" spans="1:20" ht="14.25" customHeight="1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</row>
    <row r="777" spans="1:20" ht="14.25" customHeight="1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</row>
    <row r="778" spans="1:20" ht="14.25" customHeight="1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</row>
    <row r="779" spans="1:20" ht="14.25" customHeight="1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</row>
    <row r="780" spans="1:20" ht="14.25" customHeight="1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</row>
    <row r="781" spans="1:20" ht="14.25" customHeight="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</row>
    <row r="782" spans="1:20" ht="14.25" customHeight="1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</row>
    <row r="783" spans="1:20" ht="14.25" customHeight="1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</row>
    <row r="784" spans="1:20" ht="14.25" customHeight="1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</row>
    <row r="785" spans="1:20" ht="14.25" customHeight="1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</row>
    <row r="786" spans="1:20" ht="14.25" customHeight="1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</row>
    <row r="787" spans="1:20" ht="14.25" customHeight="1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</row>
    <row r="788" spans="1:20" ht="14.25" customHeight="1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</row>
    <row r="789" spans="1:20" ht="14.25" customHeight="1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</row>
    <row r="790" spans="1:20" ht="14.25" customHeight="1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</row>
    <row r="791" spans="1:20" ht="14.25" customHeight="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</row>
    <row r="792" spans="1:20" ht="14.25" customHeight="1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</row>
    <row r="793" spans="1:20" ht="14.25" customHeight="1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</row>
    <row r="794" spans="1:20" ht="14.25" customHeight="1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</row>
    <row r="795" spans="1:20" ht="14.25" customHeight="1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</row>
    <row r="796" spans="1:20" ht="14.25" customHeight="1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</row>
    <row r="797" spans="1:20" ht="14.25" customHeight="1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</row>
    <row r="798" spans="1:20" ht="14.25" customHeight="1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</row>
    <row r="799" spans="1:20" ht="14.25" customHeight="1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</row>
    <row r="800" spans="1:20" ht="14.25" customHeight="1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</row>
    <row r="801" spans="1:20" ht="14.25" customHeight="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</row>
    <row r="802" spans="1:20" ht="14.25" customHeight="1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</row>
    <row r="803" spans="1:20" ht="14.25" customHeight="1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</row>
    <row r="804" spans="1:20" ht="14.25" customHeight="1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</row>
    <row r="805" spans="1:20" ht="14.25" customHeight="1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</row>
    <row r="806" spans="1:20" ht="14.25" customHeight="1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</row>
    <row r="807" spans="1:20" ht="14.25" customHeight="1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</row>
    <row r="808" spans="1:20" ht="14.25" customHeight="1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</row>
    <row r="809" spans="1:20" ht="14.25" customHeight="1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</row>
    <row r="810" spans="1:20" ht="14.25" customHeight="1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</row>
    <row r="811" spans="1:20" ht="14.25" customHeight="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</row>
    <row r="812" spans="1:20" ht="14.25" customHeight="1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</row>
    <row r="813" spans="1:20" ht="14.25" customHeight="1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</row>
    <row r="814" spans="1:20" ht="14.25" customHeight="1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</row>
    <row r="815" spans="1:20" ht="14.25" customHeight="1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</row>
    <row r="816" spans="1:20" ht="14.25" customHeight="1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</row>
    <row r="817" spans="1:20" ht="14.25" customHeight="1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</row>
    <row r="818" spans="1:20" ht="14.25" customHeight="1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</row>
    <row r="819" spans="1:20" ht="14.25" customHeight="1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</row>
    <row r="820" spans="1:20" ht="14.25" customHeight="1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</row>
    <row r="821" spans="1:20" ht="14.25" customHeight="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</row>
    <row r="822" spans="1:20" ht="14.25" customHeight="1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</row>
    <row r="823" spans="1:20" ht="14.25" customHeight="1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</row>
    <row r="824" spans="1:20" ht="14.25" customHeight="1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</row>
    <row r="825" spans="1:20" ht="14.25" customHeight="1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</row>
    <row r="826" spans="1:20" ht="14.25" customHeight="1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</row>
    <row r="827" spans="1:20" ht="14.25" customHeight="1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</row>
    <row r="828" spans="1:20" ht="14.25" customHeight="1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</row>
    <row r="829" spans="1:20" ht="14.25" customHeight="1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</row>
    <row r="830" spans="1:20" ht="14.25" customHeight="1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</row>
    <row r="831" spans="1:20" ht="14.25" customHeight="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</row>
    <row r="832" spans="1:20" ht="14.25" customHeight="1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</row>
    <row r="833" spans="1:20" ht="14.25" customHeight="1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</row>
    <row r="834" spans="1:20" ht="14.25" customHeight="1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</row>
    <row r="835" spans="1:20" ht="14.25" customHeight="1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</row>
    <row r="836" spans="1:20" ht="14.25" customHeight="1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</row>
    <row r="837" spans="1:20" ht="14.25" customHeight="1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</row>
    <row r="838" spans="1:20" ht="14.25" customHeight="1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</row>
    <row r="839" spans="1:20" ht="14.25" customHeight="1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</row>
    <row r="840" spans="1:20" ht="14.25" customHeight="1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</row>
    <row r="841" spans="1:20" ht="14.25" customHeight="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</row>
    <row r="842" spans="1:20" ht="14.25" customHeight="1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</row>
    <row r="843" spans="1:20" ht="14.25" customHeight="1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</row>
    <row r="844" spans="1:20" ht="14.25" customHeight="1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</row>
    <row r="845" spans="1:20" ht="14.25" customHeight="1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</row>
    <row r="846" spans="1:20" ht="14.25" customHeight="1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</row>
    <row r="847" spans="1:20" ht="14.25" customHeight="1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</row>
    <row r="848" spans="1:20" ht="14.25" customHeight="1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</row>
    <row r="849" spans="1:20" ht="14.25" customHeight="1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</row>
    <row r="850" spans="1:20" ht="14.25" customHeight="1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</row>
    <row r="851" spans="1:20" ht="14.25" customHeight="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</row>
    <row r="852" spans="1:20" ht="14.25" customHeight="1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</row>
    <row r="853" spans="1:20" ht="14.25" customHeight="1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</row>
    <row r="854" spans="1:20" ht="14.25" customHeight="1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</row>
    <row r="855" spans="1:20" ht="14.25" customHeight="1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</row>
    <row r="856" spans="1:20" ht="14.25" customHeight="1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</row>
    <row r="857" spans="1:20" ht="14.25" customHeight="1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</row>
    <row r="858" spans="1:20" ht="14.25" customHeight="1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</row>
    <row r="859" spans="1:20" ht="14.25" customHeight="1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</row>
    <row r="860" spans="1:20" ht="14.25" customHeight="1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</row>
    <row r="861" spans="1:20" ht="14.25" customHeight="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</row>
    <row r="862" spans="1:20" ht="14.25" customHeight="1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</row>
    <row r="863" spans="1:20" ht="14.25" customHeight="1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</row>
    <row r="864" spans="1:20" ht="14.25" customHeight="1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</row>
    <row r="865" spans="1:20" ht="14.25" customHeight="1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</row>
    <row r="866" spans="1:20" ht="14.25" customHeight="1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</row>
    <row r="867" spans="1:20" ht="14.25" customHeight="1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</row>
    <row r="868" spans="1:20" ht="14.25" customHeight="1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</row>
    <row r="869" spans="1:20" ht="14.25" customHeight="1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</row>
    <row r="870" spans="1:20" ht="14.25" customHeight="1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</row>
    <row r="871" spans="1:20" ht="14.25" customHeight="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</row>
    <row r="872" spans="1:20" ht="14.25" customHeight="1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</row>
    <row r="873" spans="1:20" ht="14.25" customHeight="1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</row>
    <row r="874" spans="1:20" ht="14.25" customHeight="1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</row>
    <row r="875" spans="1:20" ht="14.25" customHeight="1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</row>
    <row r="876" spans="1:20" ht="14.25" customHeight="1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</row>
    <row r="877" spans="1:20" ht="14.25" customHeight="1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</row>
    <row r="878" spans="1:20" ht="14.25" customHeight="1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</row>
    <row r="879" spans="1:20" ht="14.25" customHeight="1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</row>
    <row r="880" spans="1:20" ht="14.25" customHeight="1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</row>
    <row r="881" spans="1:20" ht="14.25" customHeight="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</row>
    <row r="882" spans="1:20" ht="14.25" customHeight="1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</row>
    <row r="883" spans="1:20" ht="14.25" customHeight="1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</row>
    <row r="884" spans="1:20" ht="14.25" customHeight="1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</row>
    <row r="885" spans="1:20" ht="14.25" customHeight="1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</row>
    <row r="886" spans="1:20" ht="14.25" customHeight="1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</row>
    <row r="887" spans="1:20" ht="14.25" customHeight="1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</row>
    <row r="888" spans="1:20" ht="14.25" customHeight="1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</row>
    <row r="889" spans="1:20" ht="14.25" customHeight="1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</row>
    <row r="890" spans="1:20" ht="14.25" customHeight="1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</row>
    <row r="891" spans="1:20" ht="14.25" customHeight="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</row>
    <row r="892" spans="1:20" ht="14.25" customHeight="1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</row>
    <row r="893" spans="1:20" ht="14.25" customHeight="1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</row>
    <row r="894" spans="1:20" ht="14.25" customHeight="1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</row>
    <row r="895" spans="1:20" ht="14.25" customHeight="1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</row>
    <row r="896" spans="1:20" ht="14.25" customHeight="1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</row>
    <row r="897" spans="1:20" ht="14.25" customHeight="1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</row>
    <row r="898" spans="1:20" ht="14.25" customHeight="1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</row>
    <row r="899" spans="1:20" ht="14.25" customHeight="1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</row>
    <row r="900" spans="1:20" ht="14.25" customHeight="1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</row>
    <row r="901" spans="1:20" ht="14.25" customHeight="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</row>
    <row r="902" spans="1:20" ht="14.25" customHeight="1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</row>
    <row r="903" spans="1:20" ht="14.25" customHeight="1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</row>
    <row r="904" spans="1:20" ht="14.25" customHeight="1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</row>
    <row r="905" spans="1:20" ht="14.25" customHeight="1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</row>
    <row r="906" spans="1:20" ht="14.25" customHeight="1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</row>
    <row r="907" spans="1:20" ht="14.25" customHeight="1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</row>
    <row r="908" spans="1:20" ht="14.25" customHeight="1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</row>
    <row r="909" spans="1:20" ht="14.25" customHeight="1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</row>
    <row r="910" spans="1:20" ht="14.25" customHeight="1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</row>
    <row r="911" spans="1:20" ht="14.25" customHeight="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</row>
    <row r="912" spans="1:20" ht="14.25" customHeight="1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</row>
    <row r="913" spans="1:20" ht="14.25" customHeight="1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</row>
    <row r="914" spans="1:20" ht="14.25" customHeight="1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</row>
    <row r="915" spans="1:20" ht="14.25" customHeight="1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</row>
    <row r="916" spans="1:20" ht="14.25" customHeight="1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</row>
    <row r="917" spans="1:20" ht="14.25" customHeight="1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</row>
    <row r="918" spans="1:20" ht="14.25" customHeight="1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</row>
    <row r="919" spans="1:20" ht="14.25" customHeight="1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</row>
    <row r="920" spans="1:20" ht="14.25" customHeight="1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</row>
    <row r="921" spans="1:20" ht="14.25" customHeight="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</row>
    <row r="922" spans="1:20" ht="14.25" customHeight="1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</row>
    <row r="923" spans="1:20" ht="14.25" customHeight="1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</row>
    <row r="924" spans="1:20" ht="14.25" customHeight="1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</row>
    <row r="925" spans="1:20" ht="14.25" customHeight="1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</row>
    <row r="926" spans="1:20" ht="14.25" customHeight="1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</row>
    <row r="927" spans="1:20" ht="14.25" customHeight="1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</row>
    <row r="928" spans="1:20" ht="14.25" customHeight="1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</row>
    <row r="929" spans="1:20" ht="14.25" customHeight="1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</row>
    <row r="930" spans="1:20" ht="14.25" customHeight="1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</row>
    <row r="931" spans="1:20" ht="14.25" customHeight="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</row>
    <row r="932" spans="1:20" ht="14.25" customHeight="1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</row>
    <row r="933" spans="1:20" ht="14.25" customHeight="1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</row>
    <row r="934" spans="1:20" ht="14.25" customHeight="1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</row>
    <row r="935" spans="1:20" ht="14.25" customHeight="1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</row>
    <row r="936" spans="1:20" ht="14.25" customHeight="1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</row>
    <row r="937" spans="1:20" ht="14.25" customHeight="1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</row>
    <row r="938" spans="1:20" ht="14.25" customHeight="1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</row>
    <row r="939" spans="1:20" ht="14.25" customHeight="1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</row>
    <row r="940" spans="1:20" ht="14.25" customHeight="1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</row>
    <row r="941" spans="1:20" ht="14.25" customHeight="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</row>
    <row r="942" spans="1:20" ht="14.25" customHeight="1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</row>
    <row r="943" spans="1:20" ht="14.25" customHeight="1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</row>
    <row r="944" spans="1:20" ht="14.25" customHeight="1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</row>
    <row r="945" spans="1:20" ht="14.25" customHeight="1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</row>
    <row r="946" spans="1:20" ht="14.25" customHeight="1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</row>
    <row r="947" spans="1:20" ht="14.25" customHeight="1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</row>
    <row r="948" spans="1:20" ht="14.25" customHeight="1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</row>
    <row r="949" spans="1:20" ht="14.25" customHeight="1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</row>
    <row r="950" spans="1:20" ht="14.25" customHeight="1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</row>
    <row r="951" spans="1:20" ht="14.25" customHeight="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</row>
    <row r="952" spans="1:20" ht="14.25" customHeight="1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</row>
    <row r="953" spans="1:20" ht="14.25" customHeight="1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</row>
    <row r="954" spans="1:20" ht="14.25" customHeight="1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</row>
    <row r="955" spans="1:20" ht="14.25" customHeight="1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</row>
    <row r="956" spans="1:20" ht="14.25" customHeight="1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</row>
    <row r="957" spans="1:20" ht="14.25" customHeight="1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</row>
    <row r="958" spans="1:20" ht="14.25" customHeight="1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</row>
    <row r="959" spans="1:20" ht="14.25" customHeight="1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</row>
    <row r="960" spans="1:20" ht="14.25" customHeight="1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</row>
    <row r="961" spans="1:20" ht="14.25" customHeight="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</row>
    <row r="962" spans="1:20" ht="14.25" customHeight="1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</row>
    <row r="963" spans="1:20" ht="14.25" customHeight="1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</row>
    <row r="964" spans="1:20" ht="14.25" customHeight="1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</row>
    <row r="965" spans="1:20" ht="14.25" customHeight="1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</row>
    <row r="966" spans="1:20" ht="14.25" customHeight="1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</row>
    <row r="967" spans="1:20" ht="14.25" customHeight="1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</row>
    <row r="968" spans="1:20" ht="14.25" customHeight="1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</row>
    <row r="969" spans="1:20" ht="14.25" customHeight="1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</row>
    <row r="970" spans="1:20" ht="14.25" customHeight="1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</row>
    <row r="971" spans="1:20" ht="14.25" customHeight="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</row>
    <row r="972" spans="1:20" ht="14.25" customHeight="1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</row>
    <row r="973" spans="1:20" ht="14.25" customHeight="1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</row>
    <row r="974" spans="1:20" ht="14.25" customHeight="1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</row>
    <row r="975" spans="1:20" ht="14.25" customHeight="1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</row>
    <row r="976" spans="1:20" ht="14.25" customHeight="1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</row>
    <row r="977" spans="1:20" ht="14.25" customHeight="1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</row>
    <row r="978" spans="1:20" ht="14.25" customHeight="1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</row>
    <row r="979" spans="1:20" ht="14.25" customHeight="1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</row>
    <row r="980" spans="1:20" ht="14.25" customHeight="1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</row>
    <row r="981" spans="1:20" ht="14.25" customHeight="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</row>
    <row r="982" spans="1:20" ht="14.25" customHeight="1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</row>
    <row r="983" spans="1:20" ht="14.25" customHeight="1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</row>
    <row r="984" spans="1:20" ht="14.25" customHeight="1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</row>
    <row r="985" spans="1:20" ht="14.25" customHeight="1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</row>
    <row r="986" spans="1:20" ht="14.25" customHeight="1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</row>
    <row r="987" spans="1:20" ht="14.25" customHeight="1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</row>
    <row r="988" spans="1:20" ht="14.25" customHeight="1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</row>
    <row r="989" spans="1:20" ht="14.25" customHeight="1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</row>
    <row r="990" spans="1:20" ht="14.25" customHeight="1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</row>
    <row r="991" spans="1:20" ht="14.25" customHeight="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</row>
    <row r="992" spans="1:20" ht="14.25" customHeight="1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</row>
    <row r="993" spans="1:20" ht="14.25" customHeight="1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</row>
    <row r="994" spans="1:20" ht="14.25" customHeight="1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</row>
    <row r="995" spans="1:20" ht="14.25" customHeight="1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</row>
    <row r="996" spans="1:20" ht="14.25" customHeight="1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</row>
    <row r="997" spans="1:20" ht="14.25" customHeight="1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</row>
    <row r="998" spans="1:20" ht="14.25" customHeight="1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</row>
    <row r="999" spans="1:20" ht="14.25" customHeight="1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</row>
    <row r="1000" spans="1:20" ht="14.25" customHeight="1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</row>
  </sheetData>
  <mergeCells count="1">
    <mergeCell ref="L2:N2"/>
  </mergeCells>
  <pageMargins left="0.7" right="0.7" top="0.75" bottom="0.75" header="0" footer="0"/>
  <pageSetup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B0B31-D817-4066-9F67-EA40F28AD597}">
  <dimension ref="A1:K53"/>
  <sheetViews>
    <sheetView topLeftCell="A19" workbookViewId="0">
      <selection activeCell="I33" sqref="I33"/>
    </sheetView>
  </sheetViews>
  <sheetFormatPr defaultRowHeight="14.5"/>
  <cols>
    <col min="1" max="1" width="5.7265625" customWidth="1"/>
    <col min="2" max="2" width="16.08984375" customWidth="1"/>
    <col min="3" max="3" width="14.26953125" customWidth="1"/>
    <col min="4" max="4" width="13.7265625" customWidth="1"/>
    <col min="5" max="5" width="10.6328125" customWidth="1"/>
    <col min="7" max="7" width="5.7265625" customWidth="1"/>
    <col min="8" max="8" width="16.08984375" customWidth="1"/>
    <col min="9" max="9" width="14.26953125" customWidth="1"/>
    <col min="10" max="10" width="15.7265625" customWidth="1"/>
    <col min="11" max="11" width="10.6328125" customWidth="1"/>
  </cols>
  <sheetData>
    <row r="1" spans="1:11">
      <c r="A1" t="s">
        <v>235</v>
      </c>
      <c r="B1" t="s">
        <v>236</v>
      </c>
      <c r="C1" t="s">
        <v>237</v>
      </c>
      <c r="D1" t="s">
        <v>238</v>
      </c>
      <c r="E1" t="s">
        <v>239</v>
      </c>
      <c r="G1" t="s">
        <v>240</v>
      </c>
      <c r="H1" t="s">
        <v>241</v>
      </c>
      <c r="I1" t="s">
        <v>242</v>
      </c>
      <c r="J1" t="s">
        <v>243</v>
      </c>
      <c r="K1" t="s">
        <v>244</v>
      </c>
    </row>
    <row r="2" spans="1:11">
      <c r="A2">
        <v>1</v>
      </c>
      <c r="B2">
        <v>17.64</v>
      </c>
      <c r="C2">
        <v>18.010000000000002</v>
      </c>
      <c r="D2">
        <v>27.62</v>
      </c>
      <c r="E2">
        <v>24.29</v>
      </c>
      <c r="G2">
        <v>1</v>
      </c>
      <c r="H2">
        <v>53.24</v>
      </c>
      <c r="I2">
        <v>38.31</v>
      </c>
      <c r="J2">
        <v>33.9</v>
      </c>
      <c r="K2">
        <v>30.05</v>
      </c>
    </row>
    <row r="3" spans="1:11">
      <c r="A3">
        <v>0</v>
      </c>
      <c r="B3">
        <v>4.43</v>
      </c>
      <c r="C3">
        <v>5.44</v>
      </c>
      <c r="D3">
        <v>6.88</v>
      </c>
      <c r="E3">
        <v>9.5500000000000007</v>
      </c>
      <c r="G3">
        <v>0</v>
      </c>
      <c r="H3">
        <v>11.6</v>
      </c>
      <c r="I3">
        <v>12.88</v>
      </c>
      <c r="J3">
        <v>13.67</v>
      </c>
      <c r="K3">
        <v>8.48</v>
      </c>
    </row>
    <row r="4" spans="1:11">
      <c r="A4">
        <v>0</v>
      </c>
      <c r="B4">
        <v>0.74490307935654054</v>
      </c>
      <c r="C4">
        <v>0</v>
      </c>
      <c r="D4">
        <v>7.8023188736595181E-2</v>
      </c>
      <c r="E4">
        <v>0</v>
      </c>
      <c r="G4">
        <v>0</v>
      </c>
      <c r="H4">
        <v>7.8171839876428333E-7</v>
      </c>
      <c r="I4">
        <v>0</v>
      </c>
      <c r="J4">
        <v>0.14724040354840939</v>
      </c>
      <c r="K4">
        <v>0</v>
      </c>
    </row>
    <row r="5" spans="1:11">
      <c r="A5">
        <v>2</v>
      </c>
      <c r="B5">
        <v>17.16</v>
      </c>
      <c r="C5">
        <v>19.25</v>
      </c>
      <c r="D5">
        <v>24.96</v>
      </c>
      <c r="E5">
        <v>24.86</v>
      </c>
      <c r="G5">
        <v>2</v>
      </c>
      <c r="H5">
        <v>57.32</v>
      </c>
      <c r="I5">
        <v>46.04</v>
      </c>
      <c r="J5">
        <v>51.45</v>
      </c>
      <c r="K5">
        <v>35.47</v>
      </c>
    </row>
    <row r="6" spans="1:11">
      <c r="A6">
        <v>0</v>
      </c>
      <c r="B6">
        <v>6.95</v>
      </c>
      <c r="C6">
        <v>6.26</v>
      </c>
      <c r="D6">
        <v>7.55</v>
      </c>
      <c r="E6">
        <v>9.17</v>
      </c>
      <c r="G6">
        <v>0</v>
      </c>
      <c r="H6">
        <v>13.54</v>
      </c>
      <c r="I6">
        <v>8.16</v>
      </c>
      <c r="J6">
        <v>14.96</v>
      </c>
      <c r="K6">
        <v>12.16</v>
      </c>
    </row>
    <row r="7" spans="1:11">
      <c r="A7">
        <v>0</v>
      </c>
      <c r="B7">
        <v>0.17022694030325491</v>
      </c>
      <c r="C7">
        <v>0</v>
      </c>
      <c r="D7">
        <v>0.95602913605057804</v>
      </c>
      <c r="E7">
        <v>0</v>
      </c>
      <c r="G7">
        <v>0</v>
      </c>
      <c r="H7">
        <v>3.9656880274349338E-5</v>
      </c>
      <c r="I7">
        <v>0</v>
      </c>
      <c r="J7">
        <v>2.5065172161166443E-6</v>
      </c>
      <c r="K7">
        <v>0</v>
      </c>
    </row>
    <row r="8" spans="1:11">
      <c r="A8">
        <v>3</v>
      </c>
      <c r="B8">
        <v>21.11</v>
      </c>
      <c r="C8">
        <v>19.05</v>
      </c>
      <c r="D8">
        <v>27.17</v>
      </c>
      <c r="E8">
        <v>23.67</v>
      </c>
      <c r="G8">
        <v>3</v>
      </c>
      <c r="H8">
        <v>64.959999999999994</v>
      </c>
      <c r="I8">
        <v>48.12</v>
      </c>
      <c r="J8">
        <v>56.59</v>
      </c>
      <c r="K8">
        <v>42.79</v>
      </c>
    </row>
    <row r="9" spans="1:11">
      <c r="A9">
        <v>0</v>
      </c>
      <c r="B9">
        <v>7.62</v>
      </c>
      <c r="C9">
        <v>5.0199999999999996</v>
      </c>
      <c r="D9">
        <v>10.16</v>
      </c>
      <c r="E9">
        <v>7.62</v>
      </c>
      <c r="G9">
        <v>0</v>
      </c>
      <c r="H9">
        <v>10.79</v>
      </c>
      <c r="I9">
        <v>9.42</v>
      </c>
      <c r="J9">
        <v>21.11</v>
      </c>
      <c r="K9">
        <v>7</v>
      </c>
    </row>
    <row r="10" spans="1:11">
      <c r="A10">
        <v>0</v>
      </c>
      <c r="B10">
        <v>0.17905176916959797</v>
      </c>
      <c r="C10">
        <v>0</v>
      </c>
      <c r="D10">
        <v>0.10285227255086293</v>
      </c>
      <c r="E10">
        <v>0</v>
      </c>
      <c r="G10">
        <v>0</v>
      </c>
      <c r="H10">
        <v>9.9024986822238742E-10</v>
      </c>
      <c r="I10">
        <v>0</v>
      </c>
      <c r="J10">
        <v>3.9571577051610891E-4</v>
      </c>
      <c r="K10">
        <v>0</v>
      </c>
    </row>
    <row r="11" spans="1:11">
      <c r="A11">
        <v>4</v>
      </c>
      <c r="B11">
        <v>22.21</v>
      </c>
      <c r="C11">
        <v>30.28</v>
      </c>
      <c r="D11">
        <v>38.119999999999997</v>
      </c>
      <c r="E11">
        <v>38.299999999999997</v>
      </c>
      <c r="G11">
        <v>4</v>
      </c>
      <c r="H11">
        <v>107.51</v>
      </c>
      <c r="I11">
        <v>94.66</v>
      </c>
      <c r="J11">
        <v>84.66</v>
      </c>
      <c r="K11">
        <v>81.180000000000007</v>
      </c>
    </row>
    <row r="12" spans="1:11">
      <c r="A12">
        <v>0</v>
      </c>
      <c r="B12">
        <v>5.94</v>
      </c>
      <c r="C12">
        <v>4.4000000000000004</v>
      </c>
      <c r="D12">
        <v>3.49</v>
      </c>
      <c r="E12">
        <v>4.96</v>
      </c>
      <c r="G12">
        <v>0</v>
      </c>
      <c r="H12">
        <v>8.56</v>
      </c>
      <c r="I12">
        <v>6.41</v>
      </c>
      <c r="J12">
        <v>15.22</v>
      </c>
      <c r="K12">
        <v>10.35</v>
      </c>
    </row>
    <row r="13" spans="1:11">
      <c r="A13">
        <v>0</v>
      </c>
      <c r="B13">
        <v>6.2349235268954934E-8</v>
      </c>
      <c r="C13">
        <v>0</v>
      </c>
      <c r="D13">
        <v>0.86476335047900099</v>
      </c>
      <c r="E13">
        <v>0</v>
      </c>
      <c r="G13">
        <v>0</v>
      </c>
      <c r="H13">
        <v>5.3980829360782589E-9</v>
      </c>
      <c r="I13">
        <v>0</v>
      </c>
      <c r="J13">
        <v>0.29350255871499753</v>
      </c>
      <c r="K13">
        <v>0</v>
      </c>
    </row>
    <row r="27" spans="1:5">
      <c r="A27" t="s">
        <v>245</v>
      </c>
      <c r="B27" t="s">
        <v>246</v>
      </c>
      <c r="C27" t="s">
        <v>247</v>
      </c>
      <c r="D27" t="s">
        <v>248</v>
      </c>
      <c r="E27" t="s">
        <v>249</v>
      </c>
    </row>
    <row r="28" spans="1:5">
      <c r="A28">
        <v>1</v>
      </c>
      <c r="B28">
        <v>53.24</v>
      </c>
      <c r="C28">
        <v>38.31</v>
      </c>
      <c r="D28">
        <v>33.9</v>
      </c>
      <c r="E28">
        <v>30.05</v>
      </c>
    </row>
    <row r="29" spans="1:5">
      <c r="A29">
        <v>0</v>
      </c>
      <c r="B29">
        <v>11.6</v>
      </c>
      <c r="C29">
        <v>12.88</v>
      </c>
      <c r="D29">
        <v>13.67</v>
      </c>
      <c r="E29">
        <v>8.48</v>
      </c>
    </row>
    <row r="30" spans="1:5">
      <c r="A30">
        <v>0</v>
      </c>
      <c r="B30">
        <v>7.8171839876428333E-7</v>
      </c>
      <c r="C30">
        <v>0</v>
      </c>
      <c r="D30">
        <v>0.14724040354840939</v>
      </c>
      <c r="E30">
        <v>0</v>
      </c>
    </row>
    <row r="31" spans="1:5">
      <c r="A31">
        <v>2</v>
      </c>
      <c r="B31">
        <v>57.32</v>
      </c>
      <c r="C31">
        <v>46.04</v>
      </c>
      <c r="D31">
        <v>51.45</v>
      </c>
      <c r="E31">
        <v>35.47</v>
      </c>
    </row>
    <row r="32" spans="1:5">
      <c r="A32">
        <v>0</v>
      </c>
      <c r="B32">
        <v>13.54</v>
      </c>
      <c r="C32">
        <v>8.16</v>
      </c>
      <c r="D32">
        <v>14.96</v>
      </c>
      <c r="E32">
        <v>12.16</v>
      </c>
    </row>
    <row r="33" spans="1:5">
      <c r="A33">
        <v>0</v>
      </c>
      <c r="B33">
        <v>3.9656880274349338E-5</v>
      </c>
      <c r="C33">
        <v>0</v>
      </c>
      <c r="D33">
        <v>2.5065172161166443E-6</v>
      </c>
      <c r="E33">
        <v>0</v>
      </c>
    </row>
    <row r="34" spans="1:5">
      <c r="A34">
        <v>3</v>
      </c>
      <c r="B34">
        <v>64.959999999999994</v>
      </c>
      <c r="C34">
        <v>48.12</v>
      </c>
      <c r="D34">
        <v>56.59</v>
      </c>
      <c r="E34">
        <v>42.79</v>
      </c>
    </row>
    <row r="35" spans="1:5">
      <c r="A35">
        <v>0</v>
      </c>
      <c r="B35">
        <v>10.79</v>
      </c>
      <c r="C35">
        <v>9.42</v>
      </c>
      <c r="D35">
        <v>21.11</v>
      </c>
      <c r="E35">
        <v>7</v>
      </c>
    </row>
    <row r="36" spans="1:5">
      <c r="A36">
        <v>0</v>
      </c>
      <c r="B36">
        <v>9.9024986822238742E-10</v>
      </c>
      <c r="C36">
        <v>0</v>
      </c>
      <c r="D36">
        <v>3.9571577051610891E-4</v>
      </c>
      <c r="E36">
        <v>0</v>
      </c>
    </row>
    <row r="37" spans="1:5">
      <c r="A37">
        <v>4</v>
      </c>
      <c r="B37">
        <v>107.51</v>
      </c>
      <c r="C37">
        <v>94.66</v>
      </c>
      <c r="D37">
        <v>84.66</v>
      </c>
      <c r="E37">
        <v>81.180000000000007</v>
      </c>
    </row>
    <row r="38" spans="1:5">
      <c r="A38">
        <v>0</v>
      </c>
      <c r="B38">
        <v>8.56</v>
      </c>
      <c r="C38">
        <v>6.41</v>
      </c>
      <c r="D38">
        <v>15.22</v>
      </c>
      <c r="E38">
        <v>10.35</v>
      </c>
    </row>
    <row r="39" spans="1:5">
      <c r="A39">
        <v>0</v>
      </c>
      <c r="B39">
        <v>5.3980829360782589E-9</v>
      </c>
      <c r="C39">
        <v>0</v>
      </c>
      <c r="D39">
        <v>0.29350255871499753</v>
      </c>
      <c r="E39">
        <v>0</v>
      </c>
    </row>
    <row r="41" spans="1:5">
      <c r="A41" t="s">
        <v>250</v>
      </c>
      <c r="B41" t="s">
        <v>251</v>
      </c>
      <c r="C41" t="s">
        <v>252</v>
      </c>
      <c r="D41" t="s">
        <v>253</v>
      </c>
      <c r="E41" t="s">
        <v>254</v>
      </c>
    </row>
    <row r="42" spans="1:5">
      <c r="A42">
        <v>1</v>
      </c>
      <c r="B42">
        <v>54.34</v>
      </c>
      <c r="C42">
        <v>38.479999999999997</v>
      </c>
      <c r="D42">
        <v>34.46</v>
      </c>
      <c r="E42">
        <v>29.93</v>
      </c>
    </row>
    <row r="43" spans="1:5">
      <c r="A43">
        <v>0</v>
      </c>
      <c r="B43">
        <v>10.51</v>
      </c>
      <c r="C43">
        <v>12.82</v>
      </c>
      <c r="D43">
        <v>14.39</v>
      </c>
      <c r="E43">
        <v>7.99</v>
      </c>
    </row>
    <row r="44" spans="1:5">
      <c r="A44">
        <v>0</v>
      </c>
      <c r="B44" s="162">
        <v>6.1957085182877597E-8</v>
      </c>
      <c r="C44" s="162"/>
      <c r="D44">
        <v>9.7510295177385631E-2</v>
      </c>
      <c r="E44">
        <v>0</v>
      </c>
    </row>
    <row r="45" spans="1:5">
      <c r="A45">
        <v>2</v>
      </c>
      <c r="B45">
        <v>44.18</v>
      </c>
      <c r="C45">
        <v>38.58</v>
      </c>
      <c r="D45">
        <v>31.46</v>
      </c>
      <c r="E45">
        <v>28.55</v>
      </c>
    </row>
    <row r="46" spans="1:5">
      <c r="A46">
        <v>0</v>
      </c>
      <c r="B46">
        <v>12.14</v>
      </c>
      <c r="C46">
        <v>10.93</v>
      </c>
      <c r="D46">
        <v>16.45</v>
      </c>
      <c r="E46">
        <v>11.87</v>
      </c>
    </row>
    <row r="47" spans="1:5">
      <c r="A47">
        <v>0</v>
      </c>
      <c r="B47">
        <v>3.6743038015015439E-2</v>
      </c>
      <c r="C47">
        <v>0</v>
      </c>
      <c r="D47">
        <v>0.38185067740504997</v>
      </c>
      <c r="E47">
        <v>0</v>
      </c>
    </row>
    <row r="48" spans="1:5">
      <c r="A48">
        <v>3</v>
      </c>
      <c r="B48">
        <v>47.86</v>
      </c>
      <c r="C48">
        <v>37.619999999999997</v>
      </c>
      <c r="D48">
        <v>30.76</v>
      </c>
      <c r="E48">
        <v>30.18</v>
      </c>
    </row>
    <row r="49" spans="1:5">
      <c r="A49">
        <v>0</v>
      </c>
      <c r="B49">
        <v>11.35</v>
      </c>
      <c r="C49">
        <v>11.58</v>
      </c>
      <c r="D49">
        <v>13.7</v>
      </c>
      <c r="E49">
        <v>9.2899999999999991</v>
      </c>
    </row>
    <row r="50" spans="1:5">
      <c r="A50">
        <v>0</v>
      </c>
      <c r="B50">
        <v>3.1350078521427081E-4</v>
      </c>
      <c r="C50">
        <v>0</v>
      </c>
      <c r="D50">
        <v>0.83500479535820171</v>
      </c>
      <c r="E50">
        <v>0</v>
      </c>
    </row>
    <row r="51" spans="1:5">
      <c r="A51">
        <v>4</v>
      </c>
      <c r="B51">
        <v>107.59</v>
      </c>
      <c r="C51">
        <v>94.16</v>
      </c>
      <c r="D51">
        <v>84.85</v>
      </c>
      <c r="E51">
        <v>82.7</v>
      </c>
    </row>
    <row r="52" spans="1:5">
      <c r="A52">
        <v>0</v>
      </c>
      <c r="B52">
        <v>7.65</v>
      </c>
      <c r="C52">
        <v>6.28</v>
      </c>
      <c r="D52">
        <v>13.02</v>
      </c>
      <c r="E52">
        <v>9.23</v>
      </c>
    </row>
    <row r="53" spans="1:5">
      <c r="A53">
        <v>0</v>
      </c>
      <c r="B53">
        <v>1.4494189006533105E-10</v>
      </c>
      <c r="C53">
        <v>0</v>
      </c>
      <c r="D53">
        <v>0.45280736039177205</v>
      </c>
      <c r="E53">
        <v>0</v>
      </c>
    </row>
  </sheetData>
  <mergeCells count="1">
    <mergeCell ref="B44:C4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465F6-4179-4AEC-B091-3FEC42CEEC9D}">
  <dimension ref="A1:Z29"/>
  <sheetViews>
    <sheetView workbookViewId="0">
      <selection activeCell="D43" sqref="D43"/>
    </sheetView>
  </sheetViews>
  <sheetFormatPr defaultRowHeight="14.5"/>
  <cols>
    <col min="1" max="16384" width="8.7265625" style="144"/>
  </cols>
  <sheetData>
    <row r="1" spans="1:26">
      <c r="A1" s="144" t="s">
        <v>184</v>
      </c>
      <c r="B1" s="24" t="s">
        <v>36</v>
      </c>
      <c r="C1" s="24" t="s">
        <v>38</v>
      </c>
      <c r="D1" s="24" t="s">
        <v>189</v>
      </c>
      <c r="E1" s="24" t="s">
        <v>190</v>
      </c>
      <c r="F1" s="24" t="s">
        <v>191</v>
      </c>
      <c r="G1" s="24" t="s">
        <v>192</v>
      </c>
      <c r="H1" s="24" t="s">
        <v>193</v>
      </c>
      <c r="I1" s="24" t="s">
        <v>194</v>
      </c>
      <c r="J1" s="24" t="s">
        <v>195</v>
      </c>
      <c r="K1" s="24" t="s">
        <v>196</v>
      </c>
      <c r="L1" s="24" t="s">
        <v>197</v>
      </c>
      <c r="M1" s="24" t="s">
        <v>198</v>
      </c>
      <c r="N1" s="24" t="s">
        <v>199</v>
      </c>
      <c r="O1" s="24" t="s">
        <v>200</v>
      </c>
      <c r="P1" s="24" t="s">
        <v>201</v>
      </c>
      <c r="Q1" s="24" t="s">
        <v>202</v>
      </c>
      <c r="R1" s="24" t="s">
        <v>203</v>
      </c>
      <c r="S1" s="24" t="s">
        <v>204</v>
      </c>
      <c r="T1" s="24" t="s">
        <v>205</v>
      </c>
      <c r="U1" s="24" t="s">
        <v>206</v>
      </c>
      <c r="V1" s="24" t="s">
        <v>207</v>
      </c>
      <c r="W1" s="24" t="s">
        <v>208</v>
      </c>
      <c r="X1" s="24" t="s">
        <v>209</v>
      </c>
      <c r="Y1" s="24" t="s">
        <v>210</v>
      </c>
      <c r="Z1" s="24" t="s">
        <v>211</v>
      </c>
    </row>
    <row r="2" spans="1:26">
      <c r="A2" s="24">
        <v>1</v>
      </c>
      <c r="B2" s="24">
        <v>1</v>
      </c>
      <c r="C2" s="24">
        <v>0</v>
      </c>
      <c r="D2" s="144">
        <v>26.74</v>
      </c>
      <c r="E2" s="144">
        <v>26.98</v>
      </c>
      <c r="F2" s="144">
        <v>26.26</v>
      </c>
      <c r="G2" s="144">
        <v>25.38</v>
      </c>
      <c r="H2" s="144">
        <v>27.45</v>
      </c>
      <c r="I2" s="144">
        <v>21.52</v>
      </c>
      <c r="J2" s="144">
        <v>19.05</v>
      </c>
      <c r="K2" s="144">
        <v>19.52</v>
      </c>
      <c r="L2" s="144">
        <v>18.75</v>
      </c>
      <c r="M2" s="144">
        <v>19.829999999999998</v>
      </c>
      <c r="N2" s="144">
        <v>17.61</v>
      </c>
      <c r="O2" s="144">
        <v>25.16</v>
      </c>
      <c r="P2" s="144">
        <v>25.54</v>
      </c>
      <c r="Q2" s="144">
        <v>22.72</v>
      </c>
      <c r="R2" s="144">
        <v>20.68</v>
      </c>
      <c r="S2" s="144">
        <v>20.87</v>
      </c>
      <c r="T2" s="144">
        <v>19.04</v>
      </c>
      <c r="U2" s="144">
        <v>23.09</v>
      </c>
      <c r="V2" s="144">
        <v>23.22</v>
      </c>
      <c r="W2" s="144">
        <v>26.97</v>
      </c>
      <c r="X2" s="144">
        <v>24.11</v>
      </c>
      <c r="Y2" s="144">
        <v>21.82</v>
      </c>
      <c r="Z2" s="144">
        <v>23.9</v>
      </c>
    </row>
    <row r="3" spans="1:26">
      <c r="A3" s="144">
        <v>2</v>
      </c>
      <c r="B3" s="144">
        <v>1</v>
      </c>
      <c r="C3" s="144">
        <v>1</v>
      </c>
      <c r="D3" s="144">
        <v>39.5</v>
      </c>
      <c r="E3" s="144">
        <v>39.590000000000003</v>
      </c>
      <c r="F3" s="144">
        <v>39.58</v>
      </c>
      <c r="G3" s="144">
        <v>38.56</v>
      </c>
      <c r="H3" s="144">
        <v>38.68</v>
      </c>
      <c r="I3" s="144">
        <v>18.73</v>
      </c>
      <c r="J3" s="144">
        <v>20.89</v>
      </c>
      <c r="K3" s="144">
        <v>18.84</v>
      </c>
      <c r="L3" s="144">
        <v>23.67</v>
      </c>
      <c r="M3" s="144">
        <v>25.3</v>
      </c>
      <c r="N3" s="144">
        <v>20.74</v>
      </c>
      <c r="O3" s="144">
        <v>26.56</v>
      </c>
      <c r="P3" s="144">
        <v>28.46</v>
      </c>
      <c r="Q3" s="144">
        <v>32.979999999999997</v>
      </c>
      <c r="R3" s="144">
        <v>26.04</v>
      </c>
      <c r="S3" s="144">
        <v>26.67</v>
      </c>
      <c r="T3" s="144">
        <v>26.29</v>
      </c>
      <c r="U3" s="144">
        <v>31.39</v>
      </c>
      <c r="V3" s="144">
        <v>25.73</v>
      </c>
      <c r="W3" s="144">
        <v>30.4</v>
      </c>
      <c r="X3" s="144">
        <v>27.33</v>
      </c>
      <c r="Y3" s="144">
        <v>28.42</v>
      </c>
      <c r="Z3" s="144">
        <v>29.25</v>
      </c>
    </row>
    <row r="4" spans="1:26">
      <c r="A4" s="24">
        <v>3</v>
      </c>
      <c r="B4" s="144">
        <v>2</v>
      </c>
      <c r="C4" s="144">
        <v>1</v>
      </c>
      <c r="D4" s="144">
        <v>41.86</v>
      </c>
      <c r="E4" s="144">
        <v>41.82</v>
      </c>
      <c r="F4" s="144">
        <v>41.87</v>
      </c>
      <c r="G4" s="144">
        <v>41.75</v>
      </c>
      <c r="H4" s="144">
        <v>41.78</v>
      </c>
      <c r="I4" s="144">
        <v>41.12</v>
      </c>
      <c r="J4" s="144">
        <v>37.520000000000003</v>
      </c>
      <c r="K4" s="144">
        <v>38.049999999999997</v>
      </c>
      <c r="L4" s="144">
        <v>37.020000000000003</v>
      </c>
      <c r="M4" s="144">
        <v>37.83</v>
      </c>
      <c r="N4" s="144">
        <v>35.47</v>
      </c>
      <c r="O4" s="144">
        <v>39.33</v>
      </c>
      <c r="P4" s="144">
        <v>39.9</v>
      </c>
      <c r="Q4" s="144">
        <v>39.24</v>
      </c>
      <c r="R4" s="144">
        <v>36.700000000000003</v>
      </c>
      <c r="S4" s="144">
        <v>41.96</v>
      </c>
      <c r="T4" s="144">
        <v>37.729999999999997</v>
      </c>
      <c r="U4" s="144">
        <v>39.57</v>
      </c>
      <c r="V4" s="144">
        <v>38.130000000000003</v>
      </c>
      <c r="W4" s="144">
        <v>39.979999999999997</v>
      </c>
      <c r="X4" s="144">
        <v>38.880000000000003</v>
      </c>
      <c r="Y4" s="144">
        <v>39.24</v>
      </c>
      <c r="Z4" s="144">
        <v>39.86</v>
      </c>
    </row>
    <row r="5" spans="1:26">
      <c r="A5" s="144">
        <v>4</v>
      </c>
      <c r="B5" s="144">
        <v>2</v>
      </c>
      <c r="C5" s="144">
        <v>0</v>
      </c>
      <c r="D5" s="144">
        <v>23.33</v>
      </c>
      <c r="E5" s="144">
        <v>21.8</v>
      </c>
      <c r="F5" s="144">
        <v>23.2</v>
      </c>
      <c r="G5" s="144">
        <v>26.17</v>
      </c>
      <c r="H5" s="144">
        <v>24.24</v>
      </c>
      <c r="I5" s="144">
        <v>24.94</v>
      </c>
      <c r="J5" s="144">
        <v>27.38</v>
      </c>
      <c r="K5" s="144">
        <v>21.9</v>
      </c>
      <c r="L5" s="144">
        <v>26.49</v>
      </c>
      <c r="M5" s="144">
        <v>22.82</v>
      </c>
      <c r="N5" s="144">
        <v>23.01</v>
      </c>
      <c r="O5" s="144">
        <v>28.57</v>
      </c>
      <c r="P5" s="144">
        <v>27.47</v>
      </c>
      <c r="Q5" s="144">
        <v>33.97</v>
      </c>
      <c r="R5" s="144">
        <v>24.27</v>
      </c>
      <c r="S5" s="144">
        <v>30.07</v>
      </c>
      <c r="T5" s="144">
        <v>25.3</v>
      </c>
      <c r="U5" s="144">
        <v>33.82</v>
      </c>
      <c r="V5" s="144">
        <v>35.54</v>
      </c>
      <c r="W5" s="144">
        <v>33.799999999999997</v>
      </c>
      <c r="X5" s="144">
        <v>34.299999999999997</v>
      </c>
      <c r="Y5" s="144">
        <v>31.24</v>
      </c>
      <c r="Z5" s="144">
        <v>31.3</v>
      </c>
    </row>
    <row r="6" spans="1:26">
      <c r="A6" s="24">
        <v>5</v>
      </c>
      <c r="B6" s="144">
        <v>3</v>
      </c>
      <c r="C6" s="144">
        <v>1</v>
      </c>
      <c r="D6" s="144">
        <v>37.22</v>
      </c>
      <c r="E6" s="144">
        <v>37.630000000000003</v>
      </c>
      <c r="F6" s="144">
        <v>40.880000000000003</v>
      </c>
      <c r="G6" s="144">
        <v>40.44</v>
      </c>
      <c r="H6" s="144">
        <v>40.69</v>
      </c>
      <c r="I6" s="144">
        <v>32.68</v>
      </c>
      <c r="J6" s="144">
        <v>30.79</v>
      </c>
      <c r="K6" s="144">
        <v>29.2</v>
      </c>
      <c r="L6" s="144">
        <v>28.63</v>
      </c>
      <c r="M6" s="144">
        <v>24.5</v>
      </c>
      <c r="N6" s="144">
        <v>27.83</v>
      </c>
      <c r="O6" s="144">
        <v>27.54</v>
      </c>
      <c r="P6" s="144">
        <v>26.99</v>
      </c>
      <c r="Q6" s="144">
        <v>24.01</v>
      </c>
      <c r="R6" s="144">
        <v>27.92</v>
      </c>
      <c r="S6" s="144">
        <v>27.8</v>
      </c>
      <c r="T6" s="144">
        <v>25.77</v>
      </c>
      <c r="U6" s="144">
        <v>21.88</v>
      </c>
      <c r="V6" s="144">
        <v>24.59</v>
      </c>
      <c r="W6" s="144">
        <v>28.68</v>
      </c>
      <c r="X6" s="144">
        <v>30.66</v>
      </c>
      <c r="Y6" s="144">
        <v>22.8</v>
      </c>
      <c r="Z6" s="144">
        <v>23.93</v>
      </c>
    </row>
    <row r="7" spans="1:26">
      <c r="A7" s="144">
        <v>6</v>
      </c>
      <c r="B7" s="144">
        <v>3</v>
      </c>
      <c r="C7" s="144">
        <v>0</v>
      </c>
      <c r="D7" s="144">
        <v>13.19</v>
      </c>
      <c r="E7" s="144">
        <v>17.149999999999999</v>
      </c>
      <c r="F7" s="144">
        <v>15.7</v>
      </c>
      <c r="G7" s="144">
        <v>17.86</v>
      </c>
      <c r="H7" s="144">
        <v>20.350000000000001</v>
      </c>
      <c r="I7" s="144">
        <v>15.95</v>
      </c>
      <c r="J7" s="144">
        <v>13.47</v>
      </c>
      <c r="K7" s="144">
        <v>18.559999999999999</v>
      </c>
      <c r="L7" s="144">
        <v>16.8</v>
      </c>
      <c r="M7" s="144">
        <v>18.8</v>
      </c>
      <c r="N7" s="144">
        <v>16.100000000000001</v>
      </c>
      <c r="O7" s="144">
        <v>11.07</v>
      </c>
      <c r="P7" s="144">
        <v>14.01</v>
      </c>
      <c r="Q7" s="144">
        <v>13.95</v>
      </c>
      <c r="R7" s="144">
        <v>16.2</v>
      </c>
      <c r="S7" s="144">
        <v>11.82</v>
      </c>
      <c r="T7" s="144">
        <v>8.2799999999999994</v>
      </c>
      <c r="U7" s="144">
        <v>12</v>
      </c>
      <c r="V7" s="144">
        <v>11.42</v>
      </c>
      <c r="W7" s="144">
        <v>12.25</v>
      </c>
      <c r="X7" s="144">
        <v>10.95</v>
      </c>
      <c r="Y7" s="144">
        <v>14.51</v>
      </c>
      <c r="Z7" s="144">
        <v>14.54</v>
      </c>
    </row>
    <row r="8" spans="1:26">
      <c r="A8" s="24">
        <v>7</v>
      </c>
      <c r="B8" s="144">
        <v>4</v>
      </c>
      <c r="C8" s="144">
        <v>1</v>
      </c>
      <c r="D8" s="144">
        <v>37.21</v>
      </c>
      <c r="E8" s="144">
        <v>40.130000000000003</v>
      </c>
      <c r="F8" s="144">
        <v>41.43</v>
      </c>
      <c r="G8" s="144">
        <v>41.2</v>
      </c>
      <c r="H8" s="144">
        <v>41.02</v>
      </c>
      <c r="I8" s="144">
        <v>36.76</v>
      </c>
      <c r="J8" s="144">
        <v>34.380000000000003</v>
      </c>
      <c r="K8" s="144">
        <v>33.24</v>
      </c>
      <c r="L8" s="144">
        <v>31.22</v>
      </c>
      <c r="M8" s="144">
        <v>28.08</v>
      </c>
      <c r="N8" s="144">
        <v>28.37</v>
      </c>
      <c r="O8" s="144">
        <v>26.52</v>
      </c>
      <c r="P8" s="144">
        <v>27.29</v>
      </c>
      <c r="Q8" s="144">
        <v>27.6</v>
      </c>
      <c r="R8" s="144">
        <v>26.08</v>
      </c>
      <c r="S8" s="144">
        <v>25.76</v>
      </c>
      <c r="T8" s="144">
        <v>28.26</v>
      </c>
      <c r="U8" s="144">
        <v>27.64</v>
      </c>
      <c r="V8" s="144">
        <v>31.36</v>
      </c>
      <c r="W8" s="144">
        <v>28.67</v>
      </c>
      <c r="X8" s="144">
        <v>28.92</v>
      </c>
      <c r="Y8" s="144">
        <v>28.72</v>
      </c>
      <c r="Z8" s="144">
        <v>31.04</v>
      </c>
    </row>
    <row r="9" spans="1:26">
      <c r="A9" s="144">
        <v>8</v>
      </c>
      <c r="B9" s="144">
        <v>4</v>
      </c>
      <c r="C9" s="144">
        <v>0</v>
      </c>
      <c r="D9" s="144">
        <v>32.08</v>
      </c>
      <c r="E9" s="144">
        <v>31.99</v>
      </c>
      <c r="F9" s="144">
        <v>30.01</v>
      </c>
      <c r="G9" s="144">
        <v>31.09</v>
      </c>
      <c r="H9" s="144">
        <v>29.75</v>
      </c>
      <c r="I9" s="144">
        <v>18.5</v>
      </c>
      <c r="J9" s="144">
        <v>19.34</v>
      </c>
      <c r="K9" s="144">
        <v>16.29</v>
      </c>
      <c r="L9" s="144">
        <v>18.41</v>
      </c>
      <c r="M9" s="144">
        <v>19.46</v>
      </c>
      <c r="N9" s="144">
        <v>17.04</v>
      </c>
      <c r="O9" s="144">
        <v>17.510000000000002</v>
      </c>
      <c r="P9" s="144">
        <v>17.649999999999999</v>
      </c>
      <c r="Q9" s="144">
        <v>19.37</v>
      </c>
      <c r="R9" s="144">
        <v>16.690000000000001</v>
      </c>
      <c r="S9" s="144">
        <v>18.38</v>
      </c>
      <c r="T9" s="144">
        <v>17.98</v>
      </c>
      <c r="U9" s="144">
        <v>21.42</v>
      </c>
      <c r="V9" s="144">
        <v>20.34</v>
      </c>
      <c r="W9" s="144">
        <v>19.239999999999998</v>
      </c>
      <c r="X9" s="144">
        <v>19</v>
      </c>
      <c r="Y9" s="144">
        <v>19.16</v>
      </c>
      <c r="Z9" s="144">
        <v>18.059999999999999</v>
      </c>
    </row>
    <row r="10" spans="1:26">
      <c r="A10" s="24">
        <v>9</v>
      </c>
      <c r="B10" s="144">
        <v>5</v>
      </c>
      <c r="C10" s="144">
        <v>0</v>
      </c>
      <c r="D10" s="144">
        <v>25.91</v>
      </c>
      <c r="E10" s="144">
        <v>27.27</v>
      </c>
      <c r="F10" s="144">
        <v>23.67</v>
      </c>
      <c r="G10" s="144">
        <v>25.78</v>
      </c>
      <c r="H10" s="144">
        <v>23.46</v>
      </c>
      <c r="I10" s="144">
        <v>17.23</v>
      </c>
      <c r="J10" s="144">
        <v>20.12</v>
      </c>
      <c r="K10" s="144">
        <v>21.54</v>
      </c>
      <c r="L10" s="144">
        <v>20</v>
      </c>
      <c r="M10" s="144">
        <v>20.239999999999998</v>
      </c>
      <c r="N10" s="144">
        <v>17.86</v>
      </c>
      <c r="O10" s="144">
        <v>15.12</v>
      </c>
      <c r="P10" s="144">
        <v>14.28</v>
      </c>
      <c r="Q10" s="144">
        <v>15.57</v>
      </c>
      <c r="R10" s="144">
        <v>14.38</v>
      </c>
      <c r="S10" s="144">
        <v>12.19</v>
      </c>
      <c r="T10" s="144">
        <v>11.13</v>
      </c>
      <c r="U10" s="144">
        <v>25.76</v>
      </c>
      <c r="V10" s="144">
        <v>27.21</v>
      </c>
      <c r="W10" s="144">
        <v>18.98</v>
      </c>
      <c r="X10" s="144">
        <v>17.149999999999999</v>
      </c>
      <c r="Y10" s="144">
        <v>14.63</v>
      </c>
      <c r="Z10" s="144">
        <v>17.489999999999998</v>
      </c>
    </row>
    <row r="11" spans="1:26">
      <c r="A11" s="144">
        <v>10</v>
      </c>
      <c r="B11" s="144">
        <v>5</v>
      </c>
      <c r="C11" s="144">
        <v>1</v>
      </c>
      <c r="D11" s="144">
        <v>41.09</v>
      </c>
      <c r="E11" s="144">
        <v>38.57</v>
      </c>
      <c r="F11" s="144">
        <v>38.49</v>
      </c>
      <c r="G11" s="144">
        <v>40.04</v>
      </c>
      <c r="H11" s="144">
        <v>40.14</v>
      </c>
      <c r="I11" s="144">
        <v>33.700000000000003</v>
      </c>
      <c r="J11" s="144">
        <v>33.520000000000003</v>
      </c>
      <c r="K11" s="144">
        <v>32.36</v>
      </c>
      <c r="L11" s="144">
        <v>32.31</v>
      </c>
      <c r="M11" s="144">
        <v>29.84</v>
      </c>
      <c r="N11" s="144">
        <v>35.14</v>
      </c>
      <c r="O11" s="144">
        <v>26.55</v>
      </c>
      <c r="P11" s="144">
        <v>28.84</v>
      </c>
      <c r="Q11" s="144">
        <v>25.61</v>
      </c>
      <c r="R11" s="144">
        <v>24.74</v>
      </c>
      <c r="S11" s="144">
        <v>23.85</v>
      </c>
      <c r="T11" s="144">
        <v>27.39</v>
      </c>
      <c r="U11" s="144">
        <v>21.16</v>
      </c>
      <c r="V11" s="144">
        <v>20.57</v>
      </c>
      <c r="W11" s="144">
        <v>15.24</v>
      </c>
      <c r="X11" s="144">
        <v>15.48</v>
      </c>
      <c r="Y11" s="144">
        <v>15.41</v>
      </c>
      <c r="Z11" s="144">
        <v>15.37</v>
      </c>
    </row>
    <row r="12" spans="1:26">
      <c r="A12" s="24">
        <v>11</v>
      </c>
      <c r="B12" s="144">
        <v>6</v>
      </c>
      <c r="C12" s="144">
        <v>0</v>
      </c>
      <c r="D12" s="144">
        <v>36.130000000000003</v>
      </c>
      <c r="E12" s="144">
        <v>37.659999999999997</v>
      </c>
      <c r="F12" s="144">
        <v>37.9</v>
      </c>
      <c r="G12" s="144">
        <v>39.130000000000003</v>
      </c>
      <c r="H12" s="144">
        <v>37.979999999999997</v>
      </c>
      <c r="I12" s="144">
        <v>27.78</v>
      </c>
      <c r="J12" s="144">
        <v>26.88</v>
      </c>
      <c r="K12" s="144">
        <v>28.47</v>
      </c>
      <c r="L12" s="144">
        <v>29.62</v>
      </c>
      <c r="M12" s="144">
        <v>29.14</v>
      </c>
      <c r="N12" s="144">
        <v>30.05</v>
      </c>
      <c r="O12" s="144">
        <v>29.62</v>
      </c>
      <c r="P12" s="144">
        <v>29.34</v>
      </c>
      <c r="Q12" s="144">
        <v>31.18</v>
      </c>
      <c r="R12" s="144">
        <v>30.15</v>
      </c>
      <c r="S12" s="144">
        <v>29.57</v>
      </c>
      <c r="T12" s="144">
        <v>31.96</v>
      </c>
      <c r="U12" s="144">
        <v>26.94</v>
      </c>
      <c r="V12" s="144">
        <v>26.95</v>
      </c>
      <c r="W12" s="144">
        <v>28.12</v>
      </c>
      <c r="X12" s="144">
        <v>26.38</v>
      </c>
      <c r="Y12" s="144">
        <v>24.37</v>
      </c>
      <c r="Z12" s="144">
        <v>26.45</v>
      </c>
    </row>
    <row r="13" spans="1:26">
      <c r="A13" s="144">
        <v>12</v>
      </c>
      <c r="B13" s="144">
        <v>6</v>
      </c>
      <c r="C13" s="144">
        <v>1</v>
      </c>
      <c r="D13" s="144">
        <v>39.06</v>
      </c>
      <c r="E13" s="144">
        <v>40.18</v>
      </c>
      <c r="F13" s="144">
        <v>40.090000000000003</v>
      </c>
      <c r="G13" s="144">
        <v>41.09</v>
      </c>
      <c r="H13" s="144">
        <v>40.18</v>
      </c>
      <c r="I13" s="144">
        <v>37.69</v>
      </c>
      <c r="J13" s="144">
        <v>37.67</v>
      </c>
      <c r="K13" s="144">
        <v>39.04</v>
      </c>
      <c r="L13" s="144">
        <v>37.11</v>
      </c>
      <c r="M13" s="144">
        <v>41.1</v>
      </c>
      <c r="N13" s="144">
        <v>39.04</v>
      </c>
      <c r="O13" s="144">
        <v>37.51</v>
      </c>
      <c r="P13" s="144">
        <v>35.340000000000003</v>
      </c>
      <c r="Q13" s="144">
        <v>36.49</v>
      </c>
      <c r="R13" s="144">
        <v>37.78</v>
      </c>
      <c r="S13" s="144">
        <v>37.54</v>
      </c>
      <c r="T13" s="144">
        <v>34.58</v>
      </c>
      <c r="U13" s="144">
        <v>33.9</v>
      </c>
      <c r="V13" s="144">
        <v>32.43</v>
      </c>
      <c r="W13" s="144">
        <v>31.99</v>
      </c>
      <c r="X13" s="144">
        <v>33.979999999999997</v>
      </c>
      <c r="Y13" s="144">
        <v>32.54</v>
      </c>
      <c r="Z13" s="144">
        <v>36.32</v>
      </c>
    </row>
    <row r="14" spans="1:26">
      <c r="A14" s="24">
        <v>13</v>
      </c>
      <c r="B14" s="144">
        <v>7</v>
      </c>
      <c r="C14" s="144">
        <v>0</v>
      </c>
      <c r="D14" s="144">
        <v>13.83</v>
      </c>
      <c r="E14" s="144">
        <v>11.6</v>
      </c>
      <c r="F14" s="144">
        <v>11.37</v>
      </c>
      <c r="G14" s="144">
        <v>11.58</v>
      </c>
      <c r="H14" s="144">
        <v>12.59</v>
      </c>
      <c r="I14" s="144">
        <v>10.119999999999999</v>
      </c>
      <c r="J14" s="144">
        <v>10.97</v>
      </c>
      <c r="K14" s="144">
        <v>10.59</v>
      </c>
      <c r="L14" s="144">
        <v>10.18</v>
      </c>
      <c r="M14" s="144">
        <v>10.56</v>
      </c>
      <c r="N14" s="144">
        <v>9.24</v>
      </c>
      <c r="O14" s="144">
        <v>10.26</v>
      </c>
      <c r="P14" s="144">
        <v>11.28</v>
      </c>
      <c r="Q14" s="144">
        <v>10.039999999999999</v>
      </c>
      <c r="R14" s="144">
        <v>8.91</v>
      </c>
      <c r="S14" s="144">
        <v>9.56</v>
      </c>
      <c r="T14" s="144">
        <v>14.87</v>
      </c>
      <c r="U14" s="144">
        <v>20.2</v>
      </c>
      <c r="V14" s="144">
        <v>13.08</v>
      </c>
      <c r="W14" s="144">
        <v>15.82</v>
      </c>
      <c r="X14" s="144">
        <v>12.32</v>
      </c>
      <c r="Y14" s="144">
        <v>14.18</v>
      </c>
      <c r="Z14" s="144">
        <v>25.47</v>
      </c>
    </row>
    <row r="15" spans="1:26">
      <c r="A15" s="144">
        <v>14</v>
      </c>
      <c r="B15" s="144">
        <v>7</v>
      </c>
      <c r="C15" s="144">
        <v>1</v>
      </c>
      <c r="D15" s="144">
        <v>33.54</v>
      </c>
      <c r="E15" s="144">
        <v>34.4</v>
      </c>
      <c r="F15" s="144">
        <v>35.44</v>
      </c>
      <c r="G15" s="144">
        <v>34.450000000000003</v>
      </c>
      <c r="H15" s="144">
        <v>36.14</v>
      </c>
      <c r="I15" s="144">
        <v>24.98</v>
      </c>
      <c r="J15" s="144">
        <v>22.65</v>
      </c>
      <c r="K15" s="144">
        <v>24.42</v>
      </c>
      <c r="L15" s="144">
        <v>19.940000000000001</v>
      </c>
      <c r="M15" s="144">
        <v>22.75</v>
      </c>
      <c r="N15" s="144">
        <v>23.31</v>
      </c>
      <c r="O15" s="144">
        <v>27.73</v>
      </c>
      <c r="P15" s="144">
        <v>24.32</v>
      </c>
      <c r="Q15" s="144">
        <v>27.5</v>
      </c>
      <c r="R15" s="144">
        <v>26.23</v>
      </c>
      <c r="S15" s="144">
        <v>24.04</v>
      </c>
      <c r="T15" s="144">
        <v>24.73</v>
      </c>
      <c r="U15" s="144">
        <v>28.43</v>
      </c>
      <c r="V15" s="144">
        <v>32.380000000000003</v>
      </c>
      <c r="W15" s="144">
        <v>33.19</v>
      </c>
      <c r="X15" s="144">
        <v>33.06</v>
      </c>
      <c r="Y15" s="144">
        <v>33.1</v>
      </c>
      <c r="Z15" s="144">
        <v>30.08</v>
      </c>
    </row>
    <row r="16" spans="1:26">
      <c r="A16" s="24">
        <v>15</v>
      </c>
      <c r="B16" s="144">
        <v>8</v>
      </c>
      <c r="C16" s="144">
        <v>0</v>
      </c>
      <c r="D16" s="144">
        <v>25.65</v>
      </c>
      <c r="E16" s="144">
        <v>22.13</v>
      </c>
      <c r="F16" s="144">
        <v>20.47</v>
      </c>
      <c r="G16" s="144">
        <v>23.02</v>
      </c>
      <c r="H16" s="144">
        <v>22.12</v>
      </c>
      <c r="I16" s="144">
        <v>15.18</v>
      </c>
      <c r="J16" s="144">
        <v>19.02</v>
      </c>
      <c r="K16" s="144">
        <v>17.829999999999998</v>
      </c>
      <c r="L16" s="144">
        <v>16.7</v>
      </c>
      <c r="M16" s="144">
        <v>21.91</v>
      </c>
      <c r="N16" s="144">
        <v>17.96</v>
      </c>
      <c r="O16" s="144">
        <v>34.89</v>
      </c>
      <c r="P16" s="144">
        <v>27.43</v>
      </c>
      <c r="Q16" s="144">
        <v>25.99</v>
      </c>
      <c r="R16" s="144">
        <v>24.88</v>
      </c>
      <c r="S16" s="144">
        <v>11.63</v>
      </c>
      <c r="T16" s="144">
        <v>11.73</v>
      </c>
    </row>
    <row r="17" spans="1:26">
      <c r="A17" s="144">
        <v>16</v>
      </c>
      <c r="B17" s="144">
        <v>8</v>
      </c>
      <c r="C17" s="144">
        <v>1</v>
      </c>
      <c r="D17" s="144">
        <v>32.090000000000003</v>
      </c>
      <c r="E17" s="144">
        <v>31.51</v>
      </c>
      <c r="F17" s="144">
        <v>32.229999999999997</v>
      </c>
      <c r="G17" s="144">
        <v>32.119999999999997</v>
      </c>
      <c r="H17" s="144">
        <v>30.71</v>
      </c>
      <c r="I17" s="144">
        <v>17.559999999999999</v>
      </c>
      <c r="J17" s="144">
        <v>20.32</v>
      </c>
      <c r="K17" s="144">
        <v>29.26</v>
      </c>
      <c r="L17" s="144">
        <v>25.14</v>
      </c>
      <c r="M17" s="144">
        <v>23.53</v>
      </c>
      <c r="N17" s="144">
        <v>23.56</v>
      </c>
      <c r="O17" s="144">
        <v>14.69</v>
      </c>
      <c r="P17" s="144">
        <v>15.33</v>
      </c>
      <c r="Q17" s="144">
        <v>17.739999999999998</v>
      </c>
      <c r="R17" s="144">
        <v>13.82</v>
      </c>
      <c r="S17" s="144">
        <v>14.66</v>
      </c>
      <c r="T17" s="144">
        <v>15.57</v>
      </c>
    </row>
    <row r="18" spans="1:26">
      <c r="A18" s="24">
        <v>17</v>
      </c>
      <c r="B18" s="144">
        <v>9</v>
      </c>
      <c r="C18" s="144">
        <v>1</v>
      </c>
      <c r="D18" s="144">
        <v>26.99</v>
      </c>
      <c r="E18" s="144">
        <v>27.33</v>
      </c>
      <c r="F18" s="144">
        <v>26.44</v>
      </c>
      <c r="G18" s="144">
        <v>27.86</v>
      </c>
      <c r="H18" s="144">
        <v>29.89</v>
      </c>
      <c r="I18" s="144">
        <v>14.89</v>
      </c>
      <c r="J18" s="144">
        <v>10.43</v>
      </c>
      <c r="K18" s="144">
        <v>9.34</v>
      </c>
      <c r="L18" s="144">
        <v>15.48</v>
      </c>
      <c r="M18" s="144">
        <v>12.82</v>
      </c>
      <c r="N18" s="144">
        <v>10.4</v>
      </c>
      <c r="O18" s="144">
        <v>8.17</v>
      </c>
      <c r="P18" s="144">
        <v>11</v>
      </c>
      <c r="Q18" s="144">
        <v>9.2899999999999991</v>
      </c>
      <c r="R18" s="144">
        <v>4.33</v>
      </c>
      <c r="S18" s="144">
        <v>7.71</v>
      </c>
      <c r="T18" s="144">
        <v>11.13</v>
      </c>
      <c r="U18" s="144">
        <v>21.79</v>
      </c>
      <c r="V18" s="144">
        <v>24.99</v>
      </c>
      <c r="W18" s="144">
        <v>13.4</v>
      </c>
      <c r="X18" s="144">
        <v>14.08</v>
      </c>
      <c r="Y18" s="144">
        <v>14.24</v>
      </c>
      <c r="Z18" s="144">
        <v>12.73</v>
      </c>
    </row>
    <row r="19" spans="1:26">
      <c r="A19" s="144">
        <v>18</v>
      </c>
      <c r="B19" s="144">
        <v>9</v>
      </c>
      <c r="C19" s="144">
        <v>0</v>
      </c>
      <c r="D19" s="144">
        <v>24.1</v>
      </c>
      <c r="E19" s="144">
        <v>27</v>
      </c>
      <c r="F19" s="144">
        <v>22.58</v>
      </c>
      <c r="G19" s="144">
        <v>24.14</v>
      </c>
      <c r="H19" s="144">
        <v>25.34</v>
      </c>
      <c r="I19" s="144">
        <v>14.17</v>
      </c>
      <c r="J19" s="144">
        <v>14.26</v>
      </c>
      <c r="K19" s="144">
        <v>15.15</v>
      </c>
      <c r="L19" s="144">
        <v>13.36</v>
      </c>
      <c r="M19" s="144">
        <v>12.5</v>
      </c>
      <c r="N19" s="144">
        <v>13.82</v>
      </c>
      <c r="O19" s="144">
        <v>9.6199999999999992</v>
      </c>
      <c r="P19" s="144">
        <v>11.64</v>
      </c>
      <c r="Q19" s="144">
        <v>11.89</v>
      </c>
      <c r="R19" s="144">
        <v>10.86</v>
      </c>
      <c r="S19" s="144">
        <v>12.99</v>
      </c>
      <c r="T19" s="144">
        <v>13.73</v>
      </c>
      <c r="U19" s="144">
        <v>17.690000000000001</v>
      </c>
      <c r="V19" s="144">
        <v>15.05</v>
      </c>
      <c r="W19" s="144">
        <v>16.559999999999999</v>
      </c>
      <c r="X19" s="144">
        <v>14.9</v>
      </c>
      <c r="Y19" s="144">
        <v>12.13</v>
      </c>
      <c r="Z19" s="144">
        <v>11.03</v>
      </c>
    </row>
    <row r="20" spans="1:26">
      <c r="A20" s="24">
        <v>19</v>
      </c>
      <c r="B20" s="144">
        <v>10</v>
      </c>
      <c r="C20" s="144">
        <v>1</v>
      </c>
    </row>
    <row r="21" spans="1:26">
      <c r="A21" s="144">
        <v>20</v>
      </c>
      <c r="B21" s="144">
        <v>10</v>
      </c>
      <c r="C21" s="144">
        <v>0</v>
      </c>
    </row>
    <row r="22" spans="1:26">
      <c r="A22" s="24">
        <v>21</v>
      </c>
      <c r="B22" s="144">
        <v>11</v>
      </c>
      <c r="C22" s="144">
        <v>1</v>
      </c>
      <c r="D22" s="144">
        <v>40.96</v>
      </c>
      <c r="E22" s="144">
        <v>40.659999999999997</v>
      </c>
      <c r="F22" s="144">
        <v>41.08</v>
      </c>
      <c r="G22" s="144">
        <v>40.83</v>
      </c>
      <c r="H22" s="144">
        <v>41.43</v>
      </c>
      <c r="I22" s="144">
        <v>16.940000000000001</v>
      </c>
      <c r="J22" s="144">
        <v>15.72</v>
      </c>
      <c r="K22" s="144">
        <v>14.04</v>
      </c>
      <c r="L22" s="144">
        <v>14.92</v>
      </c>
      <c r="M22" s="144">
        <v>16.63</v>
      </c>
      <c r="N22" s="144">
        <v>13.13</v>
      </c>
      <c r="O22" s="144">
        <v>19.68</v>
      </c>
      <c r="P22" s="144">
        <v>19.649999999999999</v>
      </c>
      <c r="Q22" s="144">
        <v>19.63</v>
      </c>
      <c r="R22" s="144">
        <v>19.739999999999998</v>
      </c>
      <c r="S22" s="144">
        <v>17.260000000000002</v>
      </c>
      <c r="T22" s="144">
        <v>18.48</v>
      </c>
      <c r="U22" s="144">
        <v>16.55</v>
      </c>
      <c r="V22" s="144">
        <v>13.22</v>
      </c>
      <c r="W22" s="144">
        <v>15.45</v>
      </c>
      <c r="X22" s="144">
        <v>12.83</v>
      </c>
      <c r="Y22" s="144">
        <v>14.7</v>
      </c>
      <c r="Z22" s="144">
        <v>18.21</v>
      </c>
    </row>
    <row r="23" spans="1:26">
      <c r="A23" s="144">
        <v>22</v>
      </c>
      <c r="B23" s="144">
        <v>11</v>
      </c>
      <c r="C23" s="144">
        <v>0</v>
      </c>
      <c r="D23" s="144">
        <v>30.6</v>
      </c>
      <c r="E23" s="144">
        <v>30.56</v>
      </c>
      <c r="F23" s="144">
        <v>28.38</v>
      </c>
      <c r="G23" s="144">
        <v>31.86</v>
      </c>
      <c r="H23" s="144">
        <v>30.56</v>
      </c>
      <c r="I23" s="144">
        <v>12.69</v>
      </c>
      <c r="J23" s="144">
        <v>12.72</v>
      </c>
      <c r="K23" s="144">
        <v>14.14</v>
      </c>
      <c r="L23" s="144">
        <v>11.61</v>
      </c>
      <c r="M23" s="144">
        <v>13.57</v>
      </c>
      <c r="N23" s="144">
        <v>13.15</v>
      </c>
      <c r="O23" s="144">
        <v>14.8</v>
      </c>
      <c r="P23" s="144">
        <v>13.96</v>
      </c>
      <c r="Q23" s="144">
        <v>14.19</v>
      </c>
      <c r="R23" s="144">
        <v>13.15</v>
      </c>
      <c r="S23" s="144">
        <v>13.31</v>
      </c>
      <c r="T23" s="144">
        <v>13.56</v>
      </c>
      <c r="U23" s="144">
        <v>13.92</v>
      </c>
      <c r="V23" s="144">
        <v>13.76</v>
      </c>
      <c r="W23" s="144">
        <v>13.42</v>
      </c>
      <c r="X23" s="144">
        <v>13.88</v>
      </c>
      <c r="Y23" s="144">
        <v>15.9</v>
      </c>
      <c r="Z23" s="144">
        <v>14.46</v>
      </c>
    </row>
    <row r="24" spans="1:26">
      <c r="A24" s="24">
        <v>23</v>
      </c>
      <c r="B24" s="144">
        <v>12</v>
      </c>
      <c r="C24" s="144">
        <v>0</v>
      </c>
      <c r="D24" s="144">
        <v>30.17</v>
      </c>
      <c r="E24" s="144">
        <v>31.26</v>
      </c>
      <c r="F24" s="144">
        <v>32.04</v>
      </c>
      <c r="G24" s="144">
        <v>28.97</v>
      </c>
      <c r="H24" s="144">
        <v>34.26</v>
      </c>
      <c r="I24" s="144">
        <v>14.75</v>
      </c>
      <c r="J24" s="144">
        <v>15.11</v>
      </c>
      <c r="K24" s="144">
        <v>15.1</v>
      </c>
      <c r="L24" s="144">
        <v>16.329999999999998</v>
      </c>
      <c r="M24" s="144">
        <v>14.74</v>
      </c>
      <c r="N24" s="144">
        <v>13.85</v>
      </c>
      <c r="O24" s="144">
        <v>19.36</v>
      </c>
      <c r="P24" s="144">
        <v>20.55</v>
      </c>
      <c r="Q24" s="144">
        <v>18.46</v>
      </c>
      <c r="R24" s="144">
        <v>17.93</v>
      </c>
      <c r="S24" s="144">
        <v>19.18</v>
      </c>
      <c r="T24" s="144">
        <v>20.5</v>
      </c>
      <c r="U24" s="144">
        <v>13.49</v>
      </c>
      <c r="V24" s="144">
        <v>15.21</v>
      </c>
      <c r="W24" s="144">
        <v>16.010000000000002</v>
      </c>
      <c r="X24" s="144">
        <v>15.93</v>
      </c>
      <c r="Y24" s="144">
        <v>17.02</v>
      </c>
      <c r="Z24" s="144">
        <v>15.87</v>
      </c>
    </row>
    <row r="25" spans="1:26">
      <c r="A25" s="144">
        <v>24</v>
      </c>
      <c r="B25" s="144">
        <v>12</v>
      </c>
      <c r="C25" s="144">
        <v>1</v>
      </c>
      <c r="D25" s="144">
        <v>41.46</v>
      </c>
      <c r="E25" s="144">
        <v>41.64</v>
      </c>
      <c r="F25" s="144">
        <v>41.54</v>
      </c>
      <c r="G25" s="144">
        <v>41.65</v>
      </c>
      <c r="H25" s="144">
        <v>41.8</v>
      </c>
      <c r="I25" s="144">
        <v>26.2</v>
      </c>
      <c r="J25" s="144">
        <v>27.27</v>
      </c>
      <c r="K25" s="144">
        <v>27.7</v>
      </c>
      <c r="L25" s="144">
        <v>26.48</v>
      </c>
      <c r="M25" s="144">
        <v>27.14</v>
      </c>
      <c r="N25" s="144">
        <v>22.98</v>
      </c>
      <c r="O25" s="144">
        <v>29.5</v>
      </c>
      <c r="P25" s="144">
        <v>31.76</v>
      </c>
      <c r="Q25" s="144">
        <v>31.03</v>
      </c>
      <c r="R25" s="144">
        <v>28.95</v>
      </c>
      <c r="S25" s="144">
        <v>30.07</v>
      </c>
      <c r="T25" s="144">
        <v>29.84</v>
      </c>
      <c r="U25" s="144">
        <v>17.36</v>
      </c>
      <c r="V25" s="144">
        <v>19.420000000000002</v>
      </c>
      <c r="W25" s="144">
        <v>16.11</v>
      </c>
      <c r="X25" s="144">
        <v>20.75</v>
      </c>
      <c r="Y25" s="144">
        <v>18.78</v>
      </c>
      <c r="Z25" s="144">
        <v>17.52</v>
      </c>
    </row>
    <row r="26" spans="1:26">
      <c r="A26" s="24">
        <v>25</v>
      </c>
      <c r="B26" s="144">
        <v>13</v>
      </c>
      <c r="C26" s="144">
        <v>1</v>
      </c>
      <c r="D26" s="144">
        <v>40.92</v>
      </c>
      <c r="E26" s="144">
        <v>40.24</v>
      </c>
      <c r="F26" s="144">
        <v>40.450000000000003</v>
      </c>
      <c r="G26" s="144">
        <v>40.74</v>
      </c>
      <c r="H26" s="144">
        <v>40.54</v>
      </c>
      <c r="I26" s="144">
        <v>29.52</v>
      </c>
      <c r="J26" s="144">
        <v>30.71</v>
      </c>
      <c r="K26" s="144">
        <v>33.94</v>
      </c>
      <c r="L26" s="144">
        <v>29.55</v>
      </c>
      <c r="M26" s="144">
        <v>30.41</v>
      </c>
      <c r="N26" s="144">
        <v>26.02</v>
      </c>
      <c r="O26" s="144">
        <v>24.44</v>
      </c>
      <c r="P26" s="144">
        <v>25.86</v>
      </c>
      <c r="Q26" s="144">
        <v>23.89</v>
      </c>
      <c r="R26" s="144">
        <v>23.78</v>
      </c>
      <c r="S26" s="144">
        <v>26.44</v>
      </c>
      <c r="T26" s="144">
        <v>26.25</v>
      </c>
      <c r="U26" s="144">
        <v>41.58</v>
      </c>
      <c r="V26" s="144">
        <v>34.89</v>
      </c>
      <c r="W26" s="144">
        <v>38.700000000000003</v>
      </c>
      <c r="X26" s="144">
        <v>35.28</v>
      </c>
      <c r="Y26" s="144">
        <v>32.01</v>
      </c>
      <c r="Z26" s="144">
        <v>37.9</v>
      </c>
    </row>
    <row r="27" spans="1:26">
      <c r="A27" s="144">
        <v>26</v>
      </c>
      <c r="B27" s="144">
        <v>13</v>
      </c>
      <c r="C27" s="144">
        <v>0</v>
      </c>
      <c r="D27" s="144">
        <v>24.62</v>
      </c>
      <c r="E27" s="144">
        <v>24.02</v>
      </c>
      <c r="F27" s="144">
        <v>21.95</v>
      </c>
      <c r="G27" s="144">
        <v>23.52</v>
      </c>
      <c r="H27" s="144">
        <v>23.72</v>
      </c>
      <c r="I27" s="144">
        <v>24.04</v>
      </c>
      <c r="J27" s="144">
        <v>17.170000000000002</v>
      </c>
      <c r="K27" s="144">
        <v>19.64</v>
      </c>
      <c r="L27" s="144">
        <v>16.89</v>
      </c>
      <c r="M27" s="144">
        <v>19.100000000000001</v>
      </c>
      <c r="N27" s="144">
        <v>19.32</v>
      </c>
      <c r="O27" s="144">
        <v>16.22</v>
      </c>
      <c r="P27" s="144">
        <v>14.48</v>
      </c>
      <c r="Q27" s="144">
        <v>16.52</v>
      </c>
      <c r="R27" s="144">
        <v>19.510000000000002</v>
      </c>
      <c r="S27" s="144">
        <v>17.47</v>
      </c>
      <c r="T27" s="144">
        <v>17.89</v>
      </c>
      <c r="U27" s="144">
        <v>32.799999999999997</v>
      </c>
      <c r="V27" s="144">
        <v>22.53</v>
      </c>
      <c r="W27" s="144">
        <v>22.43</v>
      </c>
      <c r="X27" s="144">
        <v>22.53</v>
      </c>
      <c r="Y27" s="144">
        <v>23.87</v>
      </c>
      <c r="Z27" s="144">
        <v>20.3</v>
      </c>
    </row>
    <row r="28" spans="1:26">
      <c r="A28" s="24">
        <v>27</v>
      </c>
      <c r="B28" s="144">
        <v>14</v>
      </c>
      <c r="C28" s="144">
        <v>0</v>
      </c>
      <c r="D28" s="144">
        <v>31.9</v>
      </c>
      <c r="E28" s="144">
        <v>31.94</v>
      </c>
      <c r="F28" s="144">
        <v>32.799999999999997</v>
      </c>
      <c r="G28" s="144">
        <v>29.99</v>
      </c>
      <c r="H28" s="144">
        <v>29.47</v>
      </c>
      <c r="I28" s="144">
        <v>14.3</v>
      </c>
      <c r="J28" s="144">
        <v>13.85</v>
      </c>
      <c r="K28" s="144">
        <v>15.57</v>
      </c>
      <c r="L28" s="144">
        <v>15.45</v>
      </c>
      <c r="M28" s="144">
        <v>16.45</v>
      </c>
      <c r="N28" s="144">
        <v>15.75</v>
      </c>
      <c r="O28" s="144">
        <v>13.36</v>
      </c>
      <c r="P28" s="144">
        <v>15.04</v>
      </c>
      <c r="Q28" s="144">
        <v>14.44</v>
      </c>
      <c r="R28" s="144">
        <v>15.42</v>
      </c>
      <c r="S28" s="144">
        <v>15.45</v>
      </c>
      <c r="T28" s="144">
        <v>15.93</v>
      </c>
      <c r="U28" s="144">
        <v>21.37</v>
      </c>
      <c r="V28" s="144">
        <v>16.87</v>
      </c>
      <c r="W28" s="144">
        <v>23.51</v>
      </c>
      <c r="X28" s="144">
        <v>12.45</v>
      </c>
      <c r="Y28" s="144">
        <v>26.94</v>
      </c>
      <c r="Z28" s="144">
        <v>16.52</v>
      </c>
    </row>
    <row r="29" spans="1:26">
      <c r="A29" s="144">
        <v>28</v>
      </c>
      <c r="B29" s="144">
        <v>14</v>
      </c>
      <c r="C29" s="144">
        <v>1</v>
      </c>
      <c r="D29" s="144">
        <v>40.020000000000003</v>
      </c>
      <c r="E29" s="144">
        <v>37.729999999999997</v>
      </c>
      <c r="F29" s="144">
        <v>37.99</v>
      </c>
      <c r="G29" s="144">
        <v>40.97</v>
      </c>
      <c r="H29" s="144">
        <v>37.770000000000003</v>
      </c>
      <c r="I29" s="144">
        <v>17.899999999999999</v>
      </c>
      <c r="J29" s="144">
        <v>18.03</v>
      </c>
      <c r="K29" s="144">
        <v>17.989999999999998</v>
      </c>
      <c r="L29" s="144">
        <v>18.41</v>
      </c>
      <c r="M29" s="144">
        <v>21.15</v>
      </c>
      <c r="N29" s="144">
        <v>11.58</v>
      </c>
      <c r="O29" s="144">
        <v>11.73</v>
      </c>
      <c r="P29" s="144">
        <v>17.21</v>
      </c>
      <c r="Q29" s="144">
        <v>16.899999999999999</v>
      </c>
      <c r="R29" s="144">
        <v>14.75</v>
      </c>
      <c r="S29" s="144">
        <v>19.77</v>
      </c>
      <c r="T29" s="144">
        <v>19.28</v>
      </c>
      <c r="U29" s="144">
        <v>11.06</v>
      </c>
      <c r="V29" s="144">
        <v>12.48</v>
      </c>
      <c r="W29" s="144">
        <v>12.61</v>
      </c>
      <c r="X29" s="144">
        <v>14.23</v>
      </c>
      <c r="Y29" s="144">
        <v>13.8</v>
      </c>
      <c r="Z29" s="144">
        <v>11.87</v>
      </c>
    </row>
  </sheetData>
  <autoFilter ref="A1:Z29" xr:uid="{D92465F6-4179-4AEC-B091-3FEC42CEEC9D}">
    <sortState xmlns:xlrd2="http://schemas.microsoft.com/office/spreadsheetml/2017/richdata2" ref="A2:Z29">
      <sortCondition ref="A1:A29"/>
    </sortState>
  </autoFilter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039A5-9405-48A7-9F26-055FBAB37B75}">
  <dimension ref="A1:X1000"/>
  <sheetViews>
    <sheetView topLeftCell="A7" workbookViewId="0">
      <selection activeCell="H10" sqref="H10"/>
    </sheetView>
  </sheetViews>
  <sheetFormatPr defaultColWidth="14.453125" defaultRowHeight="15" customHeight="1"/>
  <cols>
    <col min="1" max="1" width="3.81640625" style="129" bestFit="1" customWidth="1"/>
    <col min="2" max="2" width="7.6328125" style="129" bestFit="1" customWidth="1"/>
    <col min="3" max="3" width="5.36328125" style="129" bestFit="1" customWidth="1"/>
    <col min="4" max="4" width="3.81640625" style="129" customWidth="1"/>
    <col min="5" max="5" width="8.7265625" style="129" customWidth="1"/>
    <col min="6" max="6" width="11.90625" style="129" bestFit="1" customWidth="1"/>
    <col min="7" max="7" width="17.81640625" style="129" bestFit="1" customWidth="1"/>
    <col min="8" max="8" width="12" style="129" customWidth="1"/>
    <col min="9" max="24" width="8.7265625" style="129" customWidth="1"/>
    <col min="25" max="16384" width="14.453125" style="129"/>
  </cols>
  <sheetData>
    <row r="1" spans="1:24" ht="14.25" customHeight="1">
      <c r="A1" s="129" t="s">
        <v>184</v>
      </c>
      <c r="B1" s="7" t="s">
        <v>36</v>
      </c>
      <c r="C1" s="7" t="s">
        <v>37</v>
      </c>
      <c r="D1" s="7" t="s">
        <v>38</v>
      </c>
      <c r="E1" s="7" t="s">
        <v>44</v>
      </c>
      <c r="F1" s="7" t="s">
        <v>186</v>
      </c>
      <c r="G1" s="7" t="s">
        <v>220</v>
      </c>
      <c r="H1" s="7" t="s">
        <v>222</v>
      </c>
      <c r="I1" s="7"/>
      <c r="J1" s="7"/>
    </row>
    <row r="2" spans="1:24" ht="14.25" customHeight="1">
      <c r="A2" s="7">
        <v>1</v>
      </c>
      <c r="B2" s="7">
        <v>1</v>
      </c>
      <c r="C2" s="7">
        <v>4</v>
      </c>
      <c r="D2" s="7">
        <v>0</v>
      </c>
      <c r="E2" s="129">
        <v>2</v>
      </c>
      <c r="G2" s="129" t="s">
        <v>221</v>
      </c>
      <c r="H2" s="7" t="s">
        <v>223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ht="14.25" customHeight="1">
      <c r="A3" s="7">
        <v>2</v>
      </c>
      <c r="B3" s="7">
        <v>1</v>
      </c>
      <c r="C3" s="7">
        <v>4</v>
      </c>
      <c r="D3" s="7">
        <v>0</v>
      </c>
      <c r="E3" s="129">
        <v>3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ht="14.25" customHeight="1">
      <c r="A4" s="7">
        <v>3</v>
      </c>
      <c r="B4" s="7">
        <v>1</v>
      </c>
      <c r="C4" s="7">
        <v>4</v>
      </c>
      <c r="D4" s="7">
        <v>0</v>
      </c>
      <c r="E4" s="129">
        <v>4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spans="1:24" ht="14.25" customHeight="1">
      <c r="A5" s="7">
        <v>4</v>
      </c>
      <c r="B5" s="7">
        <v>1</v>
      </c>
      <c r="C5" s="7">
        <v>4</v>
      </c>
      <c r="D5" s="7">
        <v>0</v>
      </c>
      <c r="E5" s="129">
        <v>5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spans="1:24" ht="14.25" customHeight="1">
      <c r="A6" s="7">
        <v>5</v>
      </c>
      <c r="B6" s="7">
        <v>1</v>
      </c>
      <c r="C6" s="7">
        <v>4</v>
      </c>
      <c r="D6" s="7">
        <v>0</v>
      </c>
      <c r="E6" s="129">
        <v>6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spans="1:24" ht="14.25" customHeight="1">
      <c r="A7" s="7">
        <v>6</v>
      </c>
      <c r="B7" s="7">
        <v>1</v>
      </c>
      <c r="C7" s="7">
        <v>2</v>
      </c>
      <c r="D7" s="7">
        <v>0</v>
      </c>
      <c r="E7" s="129">
        <v>7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spans="1:24" ht="14.25" customHeight="1">
      <c r="A8" s="7">
        <v>7</v>
      </c>
      <c r="B8" s="7">
        <v>1</v>
      </c>
      <c r="C8" s="7">
        <v>2</v>
      </c>
      <c r="D8" s="7">
        <v>0</v>
      </c>
      <c r="E8" s="129">
        <v>8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spans="1:24" ht="14.25" customHeight="1">
      <c r="A9" s="7">
        <v>8</v>
      </c>
      <c r="B9" s="7">
        <v>1</v>
      </c>
      <c r="C9" s="7">
        <v>2</v>
      </c>
      <c r="D9" s="7">
        <v>0</v>
      </c>
      <c r="E9" s="129">
        <v>9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spans="1:24" ht="14.25" customHeight="1">
      <c r="A10" s="7">
        <v>9</v>
      </c>
      <c r="B10" s="7">
        <v>1</v>
      </c>
      <c r="C10" s="7">
        <v>2</v>
      </c>
      <c r="D10" s="7">
        <v>0</v>
      </c>
      <c r="E10" s="129">
        <v>10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 ht="14.25" customHeight="1">
      <c r="A11" s="7">
        <v>10</v>
      </c>
      <c r="B11" s="7">
        <v>1</v>
      </c>
      <c r="C11" s="7">
        <v>2</v>
      </c>
      <c r="D11" s="7">
        <v>0</v>
      </c>
      <c r="E11" s="129">
        <v>11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24" ht="14.25" customHeight="1">
      <c r="A12" s="7">
        <v>11</v>
      </c>
      <c r="B12" s="7">
        <v>1</v>
      </c>
      <c r="C12" s="7">
        <v>2</v>
      </c>
      <c r="D12" s="7">
        <v>0</v>
      </c>
      <c r="E12" s="129">
        <v>12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24" ht="14.25" customHeight="1">
      <c r="A13" s="7">
        <v>12</v>
      </c>
      <c r="B13" s="7">
        <v>1</v>
      </c>
      <c r="C13" s="7">
        <v>1</v>
      </c>
      <c r="D13" s="7">
        <v>0</v>
      </c>
      <c r="E13" s="129">
        <v>13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24" ht="14.25" customHeight="1">
      <c r="A14" s="7">
        <v>13</v>
      </c>
      <c r="B14" s="7">
        <v>1</v>
      </c>
      <c r="C14" s="7">
        <v>1</v>
      </c>
      <c r="D14" s="7">
        <v>0</v>
      </c>
      <c r="E14" s="129">
        <v>14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24" ht="14.25" customHeight="1">
      <c r="A15" s="7">
        <v>14</v>
      </c>
      <c r="B15" s="7">
        <v>1</v>
      </c>
      <c r="C15" s="7">
        <v>1</v>
      </c>
      <c r="D15" s="7">
        <v>0</v>
      </c>
      <c r="E15" s="129">
        <v>15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spans="1:24" ht="14.25" customHeight="1">
      <c r="A16" s="7">
        <v>15</v>
      </c>
      <c r="B16" s="7">
        <v>1</v>
      </c>
      <c r="C16" s="7">
        <v>1</v>
      </c>
      <c r="D16" s="7">
        <v>0</v>
      </c>
      <c r="E16" s="129">
        <v>16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spans="1:24" ht="14.25" customHeight="1">
      <c r="A17" s="7">
        <v>16</v>
      </c>
      <c r="B17" s="7">
        <v>1</v>
      </c>
      <c r="C17" s="7">
        <v>1</v>
      </c>
      <c r="D17" s="7">
        <v>0</v>
      </c>
      <c r="E17" s="129">
        <v>17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spans="1:24" ht="14.25" customHeight="1">
      <c r="A18" s="7">
        <v>17</v>
      </c>
      <c r="B18" s="7">
        <v>1</v>
      </c>
      <c r="C18" s="7">
        <v>1</v>
      </c>
      <c r="D18" s="7">
        <v>0</v>
      </c>
      <c r="E18" s="129">
        <v>18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spans="1:24" ht="14.25" customHeight="1">
      <c r="A19" s="7">
        <v>18</v>
      </c>
      <c r="B19" s="7">
        <v>1</v>
      </c>
      <c r="C19" s="7">
        <v>3</v>
      </c>
      <c r="D19" s="7">
        <v>0</v>
      </c>
      <c r="E19" s="129">
        <v>19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spans="1:24" ht="14.25" customHeight="1">
      <c r="A20" s="7">
        <v>19</v>
      </c>
      <c r="B20" s="7">
        <v>1</v>
      </c>
      <c r="C20" s="7">
        <v>3</v>
      </c>
      <c r="D20" s="7">
        <v>0</v>
      </c>
      <c r="E20" s="129">
        <v>20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1:24" ht="14.25" customHeight="1">
      <c r="A21" s="7">
        <v>20</v>
      </c>
      <c r="B21" s="7">
        <v>1</v>
      </c>
      <c r="C21" s="7">
        <v>3</v>
      </c>
      <c r="D21" s="7">
        <v>0</v>
      </c>
      <c r="E21" s="129">
        <v>21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spans="1:24" ht="14.25" customHeight="1">
      <c r="A22" s="7">
        <v>21</v>
      </c>
      <c r="B22" s="7">
        <v>1</v>
      </c>
      <c r="C22" s="7">
        <v>3</v>
      </c>
      <c r="D22" s="7">
        <v>0</v>
      </c>
      <c r="E22" s="129">
        <v>22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 spans="1:24" ht="14.25" customHeight="1">
      <c r="A23" s="7">
        <v>22</v>
      </c>
      <c r="B23" s="7">
        <v>1</v>
      </c>
      <c r="C23" s="7">
        <v>3</v>
      </c>
      <c r="D23" s="7">
        <v>0</v>
      </c>
      <c r="E23" s="129">
        <v>23</v>
      </c>
      <c r="F23" s="129">
        <v>1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 spans="1:24" ht="14.25" customHeight="1">
      <c r="A24" s="7">
        <v>23</v>
      </c>
      <c r="B24" s="7">
        <v>1</v>
      </c>
      <c r="C24" s="7">
        <v>3</v>
      </c>
      <c r="D24" s="7">
        <v>0</v>
      </c>
      <c r="E24" s="129">
        <v>24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spans="1:24" ht="14.25" customHeight="1">
      <c r="A25" s="7">
        <v>24</v>
      </c>
      <c r="B25" s="7">
        <v>1</v>
      </c>
      <c r="C25" s="7">
        <v>4</v>
      </c>
      <c r="D25" s="7">
        <v>1</v>
      </c>
      <c r="E25" s="129">
        <v>26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1:24" ht="14.25" customHeight="1">
      <c r="A26" s="7">
        <v>25</v>
      </c>
      <c r="B26" s="7">
        <v>1</v>
      </c>
      <c r="C26" s="7">
        <v>4</v>
      </c>
      <c r="D26" s="7">
        <v>1</v>
      </c>
      <c r="E26" s="129">
        <v>27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 spans="1:24" ht="14.25" customHeight="1">
      <c r="A27" s="7">
        <v>26</v>
      </c>
      <c r="B27" s="7">
        <v>1</v>
      </c>
      <c r="C27" s="7">
        <v>4</v>
      </c>
      <c r="D27" s="7">
        <v>1</v>
      </c>
      <c r="E27" s="129">
        <v>28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 spans="1:24" ht="14.25" customHeight="1">
      <c r="A28" s="7">
        <v>27</v>
      </c>
      <c r="B28" s="7">
        <v>1</v>
      </c>
      <c r="C28" s="7">
        <v>4</v>
      </c>
      <c r="D28" s="7">
        <v>1</v>
      </c>
      <c r="E28" s="129">
        <v>29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spans="1:24" ht="14.25" customHeight="1">
      <c r="A29" s="7">
        <v>28</v>
      </c>
      <c r="B29" s="7">
        <v>1</v>
      </c>
      <c r="C29" s="7">
        <v>4</v>
      </c>
      <c r="D29" s="7">
        <v>1</v>
      </c>
      <c r="E29" s="129">
        <v>30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24" ht="14.25" customHeight="1">
      <c r="A30" s="7">
        <v>29</v>
      </c>
      <c r="B30" s="7">
        <v>1</v>
      </c>
      <c r="C30" s="7">
        <v>2</v>
      </c>
      <c r="D30" s="7">
        <v>1</v>
      </c>
      <c r="E30" s="129">
        <v>31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24" ht="14.25" customHeight="1">
      <c r="A31" s="7">
        <v>30</v>
      </c>
      <c r="B31" s="7">
        <v>1</v>
      </c>
      <c r="C31" s="7">
        <v>2</v>
      </c>
      <c r="D31" s="7">
        <v>1</v>
      </c>
      <c r="E31" s="129">
        <v>32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24" ht="14.25" customHeight="1">
      <c r="A32" s="7">
        <v>31</v>
      </c>
      <c r="B32" s="7">
        <v>1</v>
      </c>
      <c r="C32" s="7">
        <v>2</v>
      </c>
      <c r="D32" s="7">
        <v>1</v>
      </c>
      <c r="E32" s="129">
        <v>33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24" ht="14.25" customHeight="1">
      <c r="A33" s="7">
        <v>32</v>
      </c>
      <c r="B33" s="7">
        <v>1</v>
      </c>
      <c r="C33" s="7">
        <v>2</v>
      </c>
      <c r="D33" s="7">
        <v>1</v>
      </c>
      <c r="E33" s="129">
        <v>34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24" ht="14.25" customHeight="1">
      <c r="A34" s="7">
        <v>33</v>
      </c>
      <c r="B34" s="7">
        <v>1</v>
      </c>
      <c r="C34" s="7">
        <v>2</v>
      </c>
      <c r="D34" s="7">
        <v>1</v>
      </c>
      <c r="E34" s="129">
        <v>35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4" ht="14.25" customHeight="1">
      <c r="A35" s="7">
        <v>34</v>
      </c>
      <c r="B35" s="7">
        <v>1</v>
      </c>
      <c r="C35" s="7">
        <v>2</v>
      </c>
      <c r="D35" s="7">
        <v>1</v>
      </c>
      <c r="E35" s="129">
        <v>36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1:24" ht="14.25" customHeight="1">
      <c r="A36" s="7">
        <v>35</v>
      </c>
      <c r="B36" s="7">
        <v>1</v>
      </c>
      <c r="C36" s="7">
        <v>1</v>
      </c>
      <c r="D36" s="7">
        <v>1</v>
      </c>
      <c r="E36" s="129">
        <v>37</v>
      </c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spans="1:24" ht="14.25" customHeight="1">
      <c r="A37" s="7">
        <v>36</v>
      </c>
      <c r="B37" s="7">
        <v>1</v>
      </c>
      <c r="C37" s="7">
        <v>1</v>
      </c>
      <c r="D37" s="7">
        <v>1</v>
      </c>
      <c r="E37" s="129">
        <v>38</v>
      </c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 spans="1:24" ht="14.25" customHeight="1">
      <c r="A38" s="7">
        <v>37</v>
      </c>
      <c r="B38" s="7">
        <v>1</v>
      </c>
      <c r="C38" s="7">
        <v>1</v>
      </c>
      <c r="D38" s="7">
        <v>1</v>
      </c>
      <c r="E38" s="129">
        <v>39</v>
      </c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spans="1:24" ht="14.25" customHeight="1">
      <c r="A39" s="7">
        <v>38</v>
      </c>
      <c r="B39" s="7">
        <v>1</v>
      </c>
      <c r="C39" s="7">
        <v>1</v>
      </c>
      <c r="D39" s="7">
        <v>1</v>
      </c>
      <c r="E39" s="129">
        <v>40</v>
      </c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 spans="1:24" ht="14.25" customHeight="1">
      <c r="A40" s="7">
        <v>39</v>
      </c>
      <c r="B40" s="7">
        <v>1</v>
      </c>
      <c r="C40" s="7">
        <v>1</v>
      </c>
      <c r="D40" s="7">
        <v>1</v>
      </c>
      <c r="E40" s="129">
        <v>41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 spans="1:24" ht="14.25" customHeight="1">
      <c r="A41" s="7">
        <v>40</v>
      </c>
      <c r="B41" s="7">
        <v>1</v>
      </c>
      <c r="C41" s="7">
        <v>1</v>
      </c>
      <c r="D41" s="7">
        <v>1</v>
      </c>
      <c r="E41" s="129">
        <v>42</v>
      </c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 spans="1:24" ht="14.25" customHeight="1">
      <c r="A42" s="7">
        <v>41</v>
      </c>
      <c r="B42" s="7">
        <v>1</v>
      </c>
      <c r="C42" s="7">
        <v>3</v>
      </c>
      <c r="D42" s="7">
        <v>1</v>
      </c>
      <c r="E42" s="129">
        <v>43</v>
      </c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 spans="1:24" ht="14.25" customHeight="1">
      <c r="A43" s="7">
        <v>42</v>
      </c>
      <c r="B43" s="7">
        <v>1</v>
      </c>
      <c r="C43" s="7">
        <v>3</v>
      </c>
      <c r="D43" s="7">
        <v>1</v>
      </c>
      <c r="E43" s="129">
        <v>44</v>
      </c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 spans="1:24" ht="14.25" customHeight="1">
      <c r="A44" s="7">
        <v>43</v>
      </c>
      <c r="B44" s="7">
        <v>1</v>
      </c>
      <c r="C44" s="7">
        <v>3</v>
      </c>
      <c r="D44" s="7">
        <v>1</v>
      </c>
      <c r="E44" s="129">
        <v>45</v>
      </c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 spans="1:24" ht="14.25" customHeight="1">
      <c r="A45" s="7">
        <v>44</v>
      </c>
      <c r="B45" s="7">
        <v>1</v>
      </c>
      <c r="C45" s="7">
        <v>3</v>
      </c>
      <c r="D45" s="7">
        <v>1</v>
      </c>
      <c r="E45" s="129">
        <v>46</v>
      </c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 spans="1:24" ht="14.25" customHeight="1">
      <c r="A46" s="7">
        <v>45</v>
      </c>
      <c r="B46" s="7">
        <v>1</v>
      </c>
      <c r="C46" s="7">
        <v>3</v>
      </c>
      <c r="D46" s="7">
        <v>1</v>
      </c>
      <c r="E46" s="129">
        <v>47</v>
      </c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 spans="1:24" ht="14.25" customHeight="1">
      <c r="A47" s="7">
        <v>46</v>
      </c>
      <c r="B47" s="7">
        <v>1</v>
      </c>
      <c r="C47" s="7">
        <v>3</v>
      </c>
      <c r="D47" s="7">
        <v>1</v>
      </c>
      <c r="E47" s="129">
        <v>48</v>
      </c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 spans="1:24" ht="14.25" customHeight="1">
      <c r="A48" s="7">
        <v>47</v>
      </c>
      <c r="B48" s="7">
        <v>2</v>
      </c>
      <c r="C48" s="7">
        <v>4</v>
      </c>
      <c r="D48" s="7">
        <v>1</v>
      </c>
      <c r="E48" s="129">
        <v>2</v>
      </c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 spans="1:24" ht="14.25" customHeight="1">
      <c r="A49" s="7">
        <v>48</v>
      </c>
      <c r="B49" s="7">
        <v>2</v>
      </c>
      <c r="C49" s="7">
        <v>4</v>
      </c>
      <c r="D49" s="7">
        <v>1</v>
      </c>
      <c r="E49" s="129">
        <v>3</v>
      </c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 spans="1:24" ht="14.25" customHeight="1">
      <c r="A50" s="7">
        <v>49</v>
      </c>
      <c r="B50" s="7">
        <v>2</v>
      </c>
      <c r="C50" s="7">
        <v>4</v>
      </c>
      <c r="D50" s="7">
        <v>1</v>
      </c>
      <c r="E50" s="129">
        <v>4</v>
      </c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 spans="1:24" ht="14.25" customHeight="1">
      <c r="A51" s="7">
        <v>50</v>
      </c>
      <c r="B51" s="7">
        <v>2</v>
      </c>
      <c r="C51" s="7">
        <v>4</v>
      </c>
      <c r="D51" s="7">
        <v>1</v>
      </c>
      <c r="E51" s="129">
        <v>5</v>
      </c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 spans="1:24" ht="14.25" customHeight="1">
      <c r="A52" s="7">
        <v>51</v>
      </c>
      <c r="B52" s="7">
        <v>2</v>
      </c>
      <c r="C52" s="7">
        <v>4</v>
      </c>
      <c r="D52" s="7">
        <v>1</v>
      </c>
      <c r="E52" s="129">
        <v>6</v>
      </c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</row>
    <row r="53" spans="1:24" ht="14.25" customHeight="1">
      <c r="A53" s="7">
        <v>52</v>
      </c>
      <c r="B53" s="7">
        <v>2</v>
      </c>
      <c r="C53" s="7">
        <v>2</v>
      </c>
      <c r="D53" s="7">
        <v>1</v>
      </c>
      <c r="E53" s="129">
        <v>7</v>
      </c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</row>
    <row r="54" spans="1:24" ht="14.25" customHeight="1">
      <c r="A54" s="7">
        <v>53</v>
      </c>
      <c r="B54" s="7">
        <v>2</v>
      </c>
      <c r="C54" s="7">
        <v>2</v>
      </c>
      <c r="D54" s="7">
        <v>1</v>
      </c>
      <c r="E54" s="129">
        <v>8</v>
      </c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</row>
    <row r="55" spans="1:24" ht="14.25" customHeight="1">
      <c r="A55" s="7">
        <v>54</v>
      </c>
      <c r="B55" s="7">
        <v>2</v>
      </c>
      <c r="C55" s="7">
        <v>2</v>
      </c>
      <c r="D55" s="7">
        <v>1</v>
      </c>
      <c r="E55" s="129">
        <v>9</v>
      </c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</row>
    <row r="56" spans="1:24" ht="14.25" customHeight="1">
      <c r="A56" s="7">
        <v>55</v>
      </c>
      <c r="B56" s="7">
        <v>2</v>
      </c>
      <c r="C56" s="7">
        <v>2</v>
      </c>
      <c r="D56" s="7">
        <v>1</v>
      </c>
      <c r="E56" s="129">
        <v>10</v>
      </c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 spans="1:24" ht="14.25" customHeight="1">
      <c r="A57" s="7">
        <v>56</v>
      </c>
      <c r="B57" s="7">
        <v>2</v>
      </c>
      <c r="C57" s="7">
        <v>2</v>
      </c>
      <c r="D57" s="7">
        <v>1</v>
      </c>
      <c r="E57" s="129">
        <v>11</v>
      </c>
      <c r="F57" s="129" t="s">
        <v>218</v>
      </c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 spans="1:24" ht="14.25" customHeight="1">
      <c r="A58" s="7">
        <v>57</v>
      </c>
      <c r="B58" s="7">
        <v>2</v>
      </c>
      <c r="C58" s="7">
        <v>2</v>
      </c>
      <c r="D58" s="7">
        <v>1</v>
      </c>
      <c r="E58" s="129">
        <v>12</v>
      </c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 spans="1:24" ht="14.25" customHeight="1">
      <c r="A59" s="7">
        <v>58</v>
      </c>
      <c r="B59" s="7">
        <v>2</v>
      </c>
      <c r="C59" s="7">
        <v>1</v>
      </c>
      <c r="D59" s="7">
        <v>1</v>
      </c>
      <c r="E59" s="129">
        <v>13</v>
      </c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 spans="1:24" ht="14.25" customHeight="1">
      <c r="A60" s="7">
        <v>59</v>
      </c>
      <c r="B60" s="7">
        <v>2</v>
      </c>
      <c r="C60" s="7">
        <v>1</v>
      </c>
      <c r="D60" s="7">
        <v>1</v>
      </c>
      <c r="E60" s="129">
        <v>14</v>
      </c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 spans="1:24" ht="14.25" customHeight="1">
      <c r="A61" s="7">
        <v>60</v>
      </c>
      <c r="B61" s="7">
        <v>2</v>
      </c>
      <c r="C61" s="7">
        <v>1</v>
      </c>
      <c r="D61" s="7">
        <v>1</v>
      </c>
      <c r="E61" s="129">
        <v>15</v>
      </c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 spans="1:24" ht="14.25" customHeight="1">
      <c r="A62" s="7">
        <v>61</v>
      </c>
      <c r="B62" s="7">
        <v>2</v>
      </c>
      <c r="C62" s="7">
        <v>1</v>
      </c>
      <c r="D62" s="7">
        <v>1</v>
      </c>
      <c r="E62" s="129">
        <v>16</v>
      </c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</row>
    <row r="63" spans="1:24" ht="14.25" customHeight="1">
      <c r="A63" s="7">
        <v>62</v>
      </c>
      <c r="B63" s="7">
        <v>2</v>
      </c>
      <c r="C63" s="7">
        <v>1</v>
      </c>
      <c r="D63" s="7">
        <v>1</v>
      </c>
      <c r="E63" s="129">
        <v>17</v>
      </c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 spans="1:24" ht="14.25" customHeight="1">
      <c r="A64" s="7">
        <v>63</v>
      </c>
      <c r="B64" s="7">
        <v>2</v>
      </c>
      <c r="C64" s="7">
        <v>1</v>
      </c>
      <c r="D64" s="7">
        <v>1</v>
      </c>
      <c r="E64" s="129">
        <v>18</v>
      </c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 spans="1:24" ht="14.25" customHeight="1">
      <c r="A65" s="7">
        <v>64</v>
      </c>
      <c r="B65" s="7">
        <v>2</v>
      </c>
      <c r="C65" s="7">
        <v>3</v>
      </c>
      <c r="D65" s="7">
        <v>1</v>
      </c>
      <c r="E65" s="129">
        <v>19</v>
      </c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</row>
    <row r="66" spans="1:24" ht="14.25" customHeight="1">
      <c r="A66" s="7">
        <v>65</v>
      </c>
      <c r="B66" s="7">
        <v>2</v>
      </c>
      <c r="C66" s="7">
        <v>3</v>
      </c>
      <c r="D66" s="7">
        <v>1</v>
      </c>
      <c r="E66" s="129">
        <v>20</v>
      </c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</row>
    <row r="67" spans="1:24" ht="14.25" customHeight="1">
      <c r="A67" s="7">
        <v>66</v>
      </c>
      <c r="B67" s="7">
        <v>2</v>
      </c>
      <c r="C67" s="7">
        <v>3</v>
      </c>
      <c r="D67" s="7">
        <v>1</v>
      </c>
      <c r="E67" s="129">
        <v>21</v>
      </c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 spans="1:24" ht="14.25" customHeight="1">
      <c r="A68" s="7">
        <v>67</v>
      </c>
      <c r="B68" s="7">
        <v>2</v>
      </c>
      <c r="C68" s="7">
        <v>3</v>
      </c>
      <c r="D68" s="7">
        <v>1</v>
      </c>
      <c r="E68" s="129">
        <v>22</v>
      </c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</row>
    <row r="69" spans="1:24" ht="14.25" customHeight="1">
      <c r="A69" s="7">
        <v>68</v>
      </c>
      <c r="B69" s="7">
        <v>2</v>
      </c>
      <c r="C69" s="7">
        <v>3</v>
      </c>
      <c r="D69" s="7">
        <v>1</v>
      </c>
      <c r="E69" s="129">
        <v>23</v>
      </c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</row>
    <row r="70" spans="1:24" ht="14.25" customHeight="1">
      <c r="A70" s="7">
        <v>69</v>
      </c>
      <c r="B70" s="7">
        <v>2</v>
      </c>
      <c r="C70" s="7">
        <v>3</v>
      </c>
      <c r="D70" s="7">
        <v>1</v>
      </c>
      <c r="E70" s="129">
        <v>24</v>
      </c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</row>
    <row r="71" spans="1:24" ht="14.25" customHeight="1">
      <c r="A71" s="7">
        <v>70</v>
      </c>
      <c r="B71" s="7">
        <v>2</v>
      </c>
      <c r="C71" s="7">
        <v>4</v>
      </c>
      <c r="D71" s="7">
        <v>0</v>
      </c>
      <c r="E71" s="129">
        <v>26</v>
      </c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</row>
    <row r="72" spans="1:24" ht="14.25" customHeight="1">
      <c r="A72" s="7">
        <v>71</v>
      </c>
      <c r="B72" s="7">
        <v>2</v>
      </c>
      <c r="C72" s="7">
        <v>4</v>
      </c>
      <c r="D72" s="7">
        <v>0</v>
      </c>
      <c r="E72" s="129">
        <v>27</v>
      </c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</row>
    <row r="73" spans="1:24" ht="14.25" customHeight="1">
      <c r="A73" s="7">
        <v>72</v>
      </c>
      <c r="B73" s="7">
        <v>2</v>
      </c>
      <c r="C73" s="7">
        <v>4</v>
      </c>
      <c r="D73" s="7">
        <v>0</v>
      </c>
      <c r="E73" s="129">
        <v>28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</row>
    <row r="74" spans="1:24" ht="14.25" customHeight="1">
      <c r="A74" s="7">
        <v>73</v>
      </c>
      <c r="B74" s="7">
        <v>2</v>
      </c>
      <c r="C74" s="7">
        <v>4</v>
      </c>
      <c r="D74" s="7">
        <v>0</v>
      </c>
      <c r="E74" s="129">
        <v>29</v>
      </c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</row>
    <row r="75" spans="1:24" ht="14.25" customHeight="1">
      <c r="A75" s="7">
        <v>74</v>
      </c>
      <c r="B75" s="7">
        <v>2</v>
      </c>
      <c r="C75" s="7">
        <v>4</v>
      </c>
      <c r="D75" s="7">
        <v>0</v>
      </c>
      <c r="E75" s="129">
        <v>30</v>
      </c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</row>
    <row r="76" spans="1:24" ht="14.25" customHeight="1">
      <c r="A76" s="7">
        <v>75</v>
      </c>
      <c r="B76" s="7">
        <v>2</v>
      </c>
      <c r="C76" s="7">
        <v>2</v>
      </c>
      <c r="D76" s="7">
        <v>0</v>
      </c>
      <c r="E76" s="129">
        <v>31</v>
      </c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</row>
    <row r="77" spans="1:24" ht="14.25" customHeight="1">
      <c r="A77" s="7">
        <v>76</v>
      </c>
      <c r="B77" s="7">
        <v>2</v>
      </c>
      <c r="C77" s="7">
        <v>2</v>
      </c>
      <c r="D77" s="7">
        <v>0</v>
      </c>
      <c r="E77" s="129">
        <v>32</v>
      </c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</row>
    <row r="78" spans="1:24" ht="14.25" customHeight="1">
      <c r="A78" s="7">
        <v>77</v>
      </c>
      <c r="B78" s="7">
        <v>2</v>
      </c>
      <c r="C78" s="7">
        <v>2</v>
      </c>
      <c r="D78" s="7">
        <v>0</v>
      </c>
      <c r="E78" s="129">
        <v>33</v>
      </c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</row>
    <row r="79" spans="1:24" ht="14.25" customHeight="1">
      <c r="A79" s="7">
        <v>78</v>
      </c>
      <c r="B79" s="7">
        <v>2</v>
      </c>
      <c r="C79" s="7">
        <v>2</v>
      </c>
      <c r="D79" s="7">
        <v>0</v>
      </c>
      <c r="E79" s="129">
        <v>34</v>
      </c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</row>
    <row r="80" spans="1:24" ht="14.25" customHeight="1">
      <c r="A80" s="7">
        <v>79</v>
      </c>
      <c r="B80" s="7">
        <v>2</v>
      </c>
      <c r="C80" s="7">
        <v>2</v>
      </c>
      <c r="D80" s="7">
        <v>0</v>
      </c>
      <c r="E80" s="129">
        <v>35</v>
      </c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</row>
    <row r="81" spans="1:24" ht="14.25" customHeight="1">
      <c r="A81" s="7">
        <v>80</v>
      </c>
      <c r="B81" s="7">
        <v>2</v>
      </c>
      <c r="C81" s="7">
        <v>2</v>
      </c>
      <c r="D81" s="7">
        <v>0</v>
      </c>
      <c r="E81" s="129">
        <v>36</v>
      </c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</row>
    <row r="82" spans="1:24" ht="14.25" customHeight="1">
      <c r="A82" s="7">
        <v>81</v>
      </c>
      <c r="B82" s="7">
        <v>2</v>
      </c>
      <c r="C82" s="7">
        <v>1</v>
      </c>
      <c r="D82" s="7">
        <v>0</v>
      </c>
      <c r="E82" s="129">
        <v>37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</row>
    <row r="83" spans="1:24" ht="14.25" customHeight="1">
      <c r="A83" s="7">
        <v>82</v>
      </c>
      <c r="B83" s="7">
        <v>2</v>
      </c>
      <c r="C83" s="7">
        <v>1</v>
      </c>
      <c r="D83" s="7">
        <v>0</v>
      </c>
      <c r="E83" s="129">
        <v>38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</row>
    <row r="84" spans="1:24" ht="14.25" customHeight="1">
      <c r="A84" s="7">
        <v>83</v>
      </c>
      <c r="B84" s="7">
        <v>2</v>
      </c>
      <c r="C84" s="7">
        <v>1</v>
      </c>
      <c r="D84" s="7">
        <v>0</v>
      </c>
      <c r="E84" s="129">
        <v>39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</row>
    <row r="85" spans="1:24" ht="14.25" customHeight="1">
      <c r="A85" s="7">
        <v>84</v>
      </c>
      <c r="B85" s="7">
        <v>2</v>
      </c>
      <c r="C85" s="7">
        <v>1</v>
      </c>
      <c r="D85" s="7">
        <v>0</v>
      </c>
      <c r="E85" s="129">
        <v>40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</row>
    <row r="86" spans="1:24" ht="14.25" customHeight="1">
      <c r="A86" s="7">
        <v>85</v>
      </c>
      <c r="B86" s="7">
        <v>2</v>
      </c>
      <c r="C86" s="7">
        <v>1</v>
      </c>
      <c r="D86" s="7">
        <v>0</v>
      </c>
      <c r="E86" s="129">
        <v>41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</row>
    <row r="87" spans="1:24" ht="14.25" customHeight="1">
      <c r="A87" s="7">
        <v>86</v>
      </c>
      <c r="B87" s="7">
        <v>2</v>
      </c>
      <c r="C87" s="7">
        <v>1</v>
      </c>
      <c r="D87" s="7">
        <v>0</v>
      </c>
      <c r="E87" s="129">
        <v>42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</row>
    <row r="88" spans="1:24" ht="14.25" customHeight="1">
      <c r="A88" s="7">
        <v>87</v>
      </c>
      <c r="B88" s="7">
        <v>2</v>
      </c>
      <c r="C88" s="7">
        <v>3</v>
      </c>
      <c r="D88" s="7">
        <v>0</v>
      </c>
      <c r="E88" s="129">
        <v>43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</row>
    <row r="89" spans="1:24" ht="14.25" customHeight="1">
      <c r="A89" s="7">
        <v>88</v>
      </c>
      <c r="B89" s="7">
        <v>2</v>
      </c>
      <c r="C89" s="7">
        <v>3</v>
      </c>
      <c r="D89" s="7">
        <v>0</v>
      </c>
      <c r="E89" s="129">
        <v>44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</row>
    <row r="90" spans="1:24" ht="14.25" customHeight="1">
      <c r="A90" s="7">
        <v>89</v>
      </c>
      <c r="B90" s="7">
        <v>2</v>
      </c>
      <c r="C90" s="7">
        <v>3</v>
      </c>
      <c r="D90" s="7">
        <v>0</v>
      </c>
      <c r="E90" s="129">
        <v>45</v>
      </c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</row>
    <row r="91" spans="1:24" ht="14.25" customHeight="1">
      <c r="A91" s="7">
        <v>90</v>
      </c>
      <c r="B91" s="7">
        <v>2</v>
      </c>
      <c r="C91" s="7">
        <v>3</v>
      </c>
      <c r="D91" s="7">
        <v>0</v>
      </c>
      <c r="E91" s="129">
        <v>46</v>
      </c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</row>
    <row r="92" spans="1:24" ht="14.25" customHeight="1">
      <c r="A92" s="7">
        <v>91</v>
      </c>
      <c r="B92" s="7">
        <v>2</v>
      </c>
      <c r="C92" s="7">
        <v>3</v>
      </c>
      <c r="D92" s="7">
        <v>0</v>
      </c>
      <c r="E92" s="129">
        <v>47</v>
      </c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</row>
    <row r="93" spans="1:24" ht="14.25" customHeight="1">
      <c r="A93" s="7">
        <v>92</v>
      </c>
      <c r="B93" s="7">
        <v>2</v>
      </c>
      <c r="C93" s="7">
        <v>3</v>
      </c>
      <c r="D93" s="7">
        <v>0</v>
      </c>
      <c r="E93" s="129">
        <v>48</v>
      </c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</row>
    <row r="94" spans="1:24" ht="14.25" customHeight="1">
      <c r="A94" s="7">
        <v>93</v>
      </c>
      <c r="B94" s="7">
        <v>3</v>
      </c>
      <c r="C94" s="7">
        <v>4</v>
      </c>
      <c r="D94" s="7">
        <v>1</v>
      </c>
      <c r="E94" s="129">
        <v>2</v>
      </c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</row>
    <row r="95" spans="1:24" ht="14.25" customHeight="1">
      <c r="A95" s="7">
        <v>94</v>
      </c>
      <c r="B95" s="7">
        <v>3</v>
      </c>
      <c r="C95" s="7">
        <v>4</v>
      </c>
      <c r="D95" s="7">
        <v>1</v>
      </c>
      <c r="E95" s="129">
        <v>3</v>
      </c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</row>
    <row r="96" spans="1:24" ht="14.25" customHeight="1">
      <c r="A96" s="7">
        <v>95</v>
      </c>
      <c r="B96" s="7">
        <v>3</v>
      </c>
      <c r="C96" s="7">
        <v>4</v>
      </c>
      <c r="D96" s="7">
        <v>1</v>
      </c>
      <c r="E96" s="129">
        <v>4</v>
      </c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</row>
    <row r="97" spans="1:24" ht="14.25" customHeight="1">
      <c r="A97" s="7">
        <v>96</v>
      </c>
      <c r="B97" s="7">
        <v>3</v>
      </c>
      <c r="C97" s="7">
        <v>4</v>
      </c>
      <c r="D97" s="7">
        <v>1</v>
      </c>
      <c r="E97" s="129">
        <v>5</v>
      </c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</row>
    <row r="98" spans="1:24" ht="14.25" customHeight="1">
      <c r="A98" s="7">
        <v>97</v>
      </c>
      <c r="B98" s="7">
        <v>3</v>
      </c>
      <c r="C98" s="7">
        <v>4</v>
      </c>
      <c r="D98" s="7">
        <v>1</v>
      </c>
      <c r="E98" s="129">
        <v>6</v>
      </c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</row>
    <row r="99" spans="1:24" ht="14.25" customHeight="1">
      <c r="A99" s="7">
        <v>98</v>
      </c>
      <c r="B99" s="7">
        <v>3</v>
      </c>
      <c r="C99" s="7">
        <v>1</v>
      </c>
      <c r="D99" s="7">
        <v>1</v>
      </c>
      <c r="E99" s="129">
        <v>7</v>
      </c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</row>
    <row r="100" spans="1:24" ht="14.25" customHeight="1">
      <c r="A100" s="7">
        <v>99</v>
      </c>
      <c r="B100" s="7">
        <v>3</v>
      </c>
      <c r="C100" s="7">
        <v>1</v>
      </c>
      <c r="D100" s="7">
        <v>1</v>
      </c>
      <c r="E100" s="129">
        <v>8</v>
      </c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</row>
    <row r="101" spans="1:24" ht="14.25" customHeight="1">
      <c r="A101" s="7">
        <v>100</v>
      </c>
      <c r="B101" s="7">
        <v>3</v>
      </c>
      <c r="C101" s="7">
        <v>1</v>
      </c>
      <c r="D101" s="7">
        <v>1</v>
      </c>
      <c r="E101" s="129">
        <v>9</v>
      </c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</row>
    <row r="102" spans="1:24" ht="14.25" customHeight="1">
      <c r="A102" s="7">
        <v>101</v>
      </c>
      <c r="B102" s="7">
        <v>3</v>
      </c>
      <c r="C102" s="7">
        <v>1</v>
      </c>
      <c r="D102" s="7">
        <v>1</v>
      </c>
      <c r="E102" s="129">
        <v>10</v>
      </c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</row>
    <row r="103" spans="1:24" ht="14.25" customHeight="1">
      <c r="A103" s="7">
        <v>102</v>
      </c>
      <c r="B103" s="7">
        <v>3</v>
      </c>
      <c r="C103" s="7">
        <v>1</v>
      </c>
      <c r="D103" s="7">
        <v>1</v>
      </c>
      <c r="E103" s="129">
        <v>11</v>
      </c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</row>
    <row r="104" spans="1:24" ht="14.25" customHeight="1">
      <c r="A104" s="7">
        <v>103</v>
      </c>
      <c r="B104" s="7">
        <v>3</v>
      </c>
      <c r="C104" s="7">
        <v>1</v>
      </c>
      <c r="D104" s="7">
        <v>1</v>
      </c>
      <c r="E104" s="129">
        <v>12</v>
      </c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</row>
    <row r="105" spans="1:24" ht="14.25" customHeight="1">
      <c r="A105" s="7">
        <v>104</v>
      </c>
      <c r="B105" s="7">
        <v>3</v>
      </c>
      <c r="C105" s="7">
        <v>3</v>
      </c>
      <c r="D105" s="7">
        <v>1</v>
      </c>
      <c r="E105" s="129">
        <v>13</v>
      </c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</row>
    <row r="106" spans="1:24" ht="14.25" customHeight="1">
      <c r="A106" s="7">
        <v>105</v>
      </c>
      <c r="B106" s="7">
        <v>3</v>
      </c>
      <c r="C106" s="7">
        <v>3</v>
      </c>
      <c r="D106" s="7">
        <v>1</v>
      </c>
      <c r="E106" s="129">
        <v>14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</row>
    <row r="107" spans="1:24" ht="14.25" customHeight="1">
      <c r="A107" s="7">
        <v>106</v>
      </c>
      <c r="B107" s="7">
        <v>3</v>
      </c>
      <c r="C107" s="7">
        <v>3</v>
      </c>
      <c r="D107" s="7">
        <v>1</v>
      </c>
      <c r="E107" s="129">
        <v>15</v>
      </c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</row>
    <row r="108" spans="1:24" ht="14.25" customHeight="1">
      <c r="A108" s="7">
        <v>107</v>
      </c>
      <c r="B108" s="7">
        <v>3</v>
      </c>
      <c r="C108" s="7">
        <v>3</v>
      </c>
      <c r="D108" s="7">
        <v>1</v>
      </c>
      <c r="E108" s="129">
        <v>16</v>
      </c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</row>
    <row r="109" spans="1:24" ht="14.25" customHeight="1">
      <c r="A109" s="7">
        <v>108</v>
      </c>
      <c r="B109" s="7">
        <v>3</v>
      </c>
      <c r="C109" s="7">
        <v>3</v>
      </c>
      <c r="D109" s="7">
        <v>1</v>
      </c>
      <c r="E109" s="129">
        <v>17</v>
      </c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</row>
    <row r="110" spans="1:24" ht="14.25" customHeight="1">
      <c r="A110" s="7">
        <v>109</v>
      </c>
      <c r="B110" s="7">
        <v>3</v>
      </c>
      <c r="C110" s="7">
        <v>3</v>
      </c>
      <c r="D110" s="7">
        <v>1</v>
      </c>
      <c r="E110" s="129">
        <v>18</v>
      </c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</row>
    <row r="111" spans="1:24" ht="14.25" customHeight="1">
      <c r="A111" s="7">
        <v>110</v>
      </c>
      <c r="B111" s="7">
        <v>3</v>
      </c>
      <c r="C111" s="7">
        <v>2</v>
      </c>
      <c r="D111" s="7">
        <v>1</v>
      </c>
      <c r="E111" s="129">
        <v>19</v>
      </c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</row>
    <row r="112" spans="1:24" ht="14.25" customHeight="1">
      <c r="A112" s="7">
        <v>111</v>
      </c>
      <c r="B112" s="7">
        <v>3</v>
      </c>
      <c r="C112" s="7">
        <v>2</v>
      </c>
      <c r="D112" s="7">
        <v>1</v>
      </c>
      <c r="E112" s="129">
        <v>20</v>
      </c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</row>
    <row r="113" spans="1:24" ht="14.25" customHeight="1">
      <c r="A113" s="7">
        <v>112</v>
      </c>
      <c r="B113" s="7">
        <v>3</v>
      </c>
      <c r="C113" s="7">
        <v>2</v>
      </c>
      <c r="D113" s="7">
        <v>1</v>
      </c>
      <c r="E113" s="129">
        <v>21</v>
      </c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</row>
    <row r="114" spans="1:24" ht="14.25" customHeight="1">
      <c r="A114" s="7">
        <v>113</v>
      </c>
      <c r="B114" s="7">
        <v>3</v>
      </c>
      <c r="C114" s="7">
        <v>2</v>
      </c>
      <c r="D114" s="7">
        <v>1</v>
      </c>
      <c r="E114" s="129">
        <v>22</v>
      </c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</row>
    <row r="115" spans="1:24" ht="14.25" customHeight="1">
      <c r="A115" s="7">
        <v>114</v>
      </c>
      <c r="B115" s="7">
        <v>3</v>
      </c>
      <c r="C115" s="7">
        <v>2</v>
      </c>
      <c r="D115" s="7">
        <v>1</v>
      </c>
      <c r="E115" s="129">
        <v>23</v>
      </c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</row>
    <row r="116" spans="1:24" ht="14.25" customHeight="1">
      <c r="A116" s="7">
        <v>115</v>
      </c>
      <c r="B116" s="7">
        <v>3</v>
      </c>
      <c r="C116" s="7">
        <v>2</v>
      </c>
      <c r="D116" s="7">
        <v>1</v>
      </c>
      <c r="E116" s="129">
        <v>24</v>
      </c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</row>
    <row r="117" spans="1:24" ht="14.25" customHeight="1">
      <c r="A117" s="7">
        <v>116</v>
      </c>
      <c r="B117" s="7">
        <v>3</v>
      </c>
      <c r="C117" s="7">
        <v>4</v>
      </c>
      <c r="D117" s="7">
        <v>0</v>
      </c>
      <c r="E117" s="129">
        <v>26</v>
      </c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</row>
    <row r="118" spans="1:24" ht="14.25" customHeight="1">
      <c r="A118" s="7">
        <v>117</v>
      </c>
      <c r="B118" s="7">
        <v>3</v>
      </c>
      <c r="C118" s="7">
        <v>4</v>
      </c>
      <c r="D118" s="7">
        <v>0</v>
      </c>
      <c r="E118" s="129">
        <v>27</v>
      </c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</row>
    <row r="119" spans="1:24" ht="14.25" customHeight="1">
      <c r="A119" s="7">
        <v>118</v>
      </c>
      <c r="B119" s="7">
        <v>3</v>
      </c>
      <c r="C119" s="7">
        <v>4</v>
      </c>
      <c r="D119" s="7">
        <v>0</v>
      </c>
      <c r="E119" s="129">
        <v>28</v>
      </c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</row>
    <row r="120" spans="1:24" ht="14.25" customHeight="1">
      <c r="A120" s="7">
        <v>119</v>
      </c>
      <c r="B120" s="7">
        <v>3</v>
      </c>
      <c r="C120" s="7">
        <v>4</v>
      </c>
      <c r="D120" s="7">
        <v>0</v>
      </c>
      <c r="E120" s="129">
        <v>29</v>
      </c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</row>
    <row r="121" spans="1:24" ht="14.25" customHeight="1">
      <c r="A121" s="7">
        <v>120</v>
      </c>
      <c r="B121" s="7">
        <v>3</v>
      </c>
      <c r="C121" s="7">
        <v>4</v>
      </c>
      <c r="D121" s="7">
        <v>0</v>
      </c>
      <c r="E121" s="129">
        <v>30</v>
      </c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</row>
    <row r="122" spans="1:24" ht="14.25" customHeight="1">
      <c r="A122" s="7">
        <v>121</v>
      </c>
      <c r="B122" s="7">
        <v>3</v>
      </c>
      <c r="C122" s="7">
        <v>1</v>
      </c>
      <c r="D122" s="7">
        <v>0</v>
      </c>
      <c r="E122" s="129">
        <v>31</v>
      </c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</row>
    <row r="123" spans="1:24" ht="14.25" customHeight="1">
      <c r="A123" s="7">
        <v>122</v>
      </c>
      <c r="B123" s="7">
        <v>3</v>
      </c>
      <c r="C123" s="7">
        <v>1</v>
      </c>
      <c r="D123" s="7">
        <v>0</v>
      </c>
      <c r="E123" s="129">
        <v>32</v>
      </c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24" ht="14.25" customHeight="1">
      <c r="A124" s="7">
        <v>123</v>
      </c>
      <c r="B124" s="7">
        <v>3</v>
      </c>
      <c r="C124" s="7">
        <v>1</v>
      </c>
      <c r="D124" s="7">
        <v>0</v>
      </c>
      <c r="E124" s="129">
        <v>33</v>
      </c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24" ht="14.25" customHeight="1">
      <c r="A125" s="7">
        <v>124</v>
      </c>
      <c r="B125" s="7">
        <v>3</v>
      </c>
      <c r="C125" s="7">
        <v>1</v>
      </c>
      <c r="D125" s="7">
        <v>0</v>
      </c>
      <c r="E125" s="129">
        <v>34</v>
      </c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24" ht="14.25" customHeight="1">
      <c r="A126" s="7">
        <v>125</v>
      </c>
      <c r="B126" s="7">
        <v>3</v>
      </c>
      <c r="C126" s="7">
        <v>1</v>
      </c>
      <c r="D126" s="7">
        <v>0</v>
      </c>
      <c r="E126" s="129">
        <v>35</v>
      </c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24" ht="14.25" customHeight="1">
      <c r="A127" s="7">
        <v>126</v>
      </c>
      <c r="B127" s="7">
        <v>3</v>
      </c>
      <c r="C127" s="7">
        <v>1</v>
      </c>
      <c r="D127" s="7">
        <v>0</v>
      </c>
      <c r="E127" s="129">
        <v>36</v>
      </c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24" ht="14.25" customHeight="1">
      <c r="A128" s="7">
        <v>127</v>
      </c>
      <c r="B128" s="7">
        <v>3</v>
      </c>
      <c r="C128" s="7">
        <v>3</v>
      </c>
      <c r="D128" s="7">
        <v>0</v>
      </c>
      <c r="E128" s="129">
        <v>37</v>
      </c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1:24" ht="14.25" customHeight="1">
      <c r="A129" s="7">
        <v>128</v>
      </c>
      <c r="B129" s="7">
        <v>3</v>
      </c>
      <c r="C129" s="7">
        <v>3</v>
      </c>
      <c r="D129" s="7">
        <v>0</v>
      </c>
      <c r="E129" s="129">
        <v>38</v>
      </c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1:24" ht="14.25" customHeight="1">
      <c r="A130" s="7">
        <v>129</v>
      </c>
      <c r="B130" s="7">
        <v>3</v>
      </c>
      <c r="C130" s="7">
        <v>3</v>
      </c>
      <c r="D130" s="7">
        <v>0</v>
      </c>
      <c r="E130" s="129">
        <v>39</v>
      </c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 spans="1:24" ht="14.25" customHeight="1">
      <c r="A131" s="7">
        <v>130</v>
      </c>
      <c r="B131" s="7">
        <v>3</v>
      </c>
      <c r="C131" s="7">
        <v>3</v>
      </c>
      <c r="D131" s="7">
        <v>0</v>
      </c>
      <c r="E131" s="129">
        <v>40</v>
      </c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</row>
    <row r="132" spans="1:24" ht="14.25" customHeight="1">
      <c r="A132" s="7">
        <v>131</v>
      </c>
      <c r="B132" s="7">
        <v>3</v>
      </c>
      <c r="C132" s="7">
        <v>3</v>
      </c>
      <c r="D132" s="7">
        <v>0</v>
      </c>
      <c r="E132" s="129">
        <v>41</v>
      </c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</row>
    <row r="133" spans="1:24" ht="14.25" customHeight="1">
      <c r="A133" s="7">
        <v>132</v>
      </c>
      <c r="B133" s="7">
        <v>3</v>
      </c>
      <c r="C133" s="7">
        <v>3</v>
      </c>
      <c r="D133" s="7">
        <v>0</v>
      </c>
      <c r="E133" s="129">
        <v>42</v>
      </c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</row>
    <row r="134" spans="1:24" ht="14.25" customHeight="1">
      <c r="A134" s="7">
        <v>133</v>
      </c>
      <c r="B134" s="7">
        <v>3</v>
      </c>
      <c r="C134" s="7">
        <v>2</v>
      </c>
      <c r="D134" s="7">
        <v>0</v>
      </c>
      <c r="E134" s="129">
        <v>43</v>
      </c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</row>
    <row r="135" spans="1:24" ht="14.25" customHeight="1">
      <c r="A135" s="7">
        <v>134</v>
      </c>
      <c r="B135" s="7">
        <v>3</v>
      </c>
      <c r="C135" s="7">
        <v>2</v>
      </c>
      <c r="D135" s="7">
        <v>0</v>
      </c>
      <c r="E135" s="129">
        <v>44</v>
      </c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</row>
    <row r="136" spans="1:24" ht="14.25" customHeight="1">
      <c r="A136" s="7">
        <v>135</v>
      </c>
      <c r="B136" s="7">
        <v>3</v>
      </c>
      <c r="C136" s="7">
        <v>2</v>
      </c>
      <c r="D136" s="7">
        <v>0</v>
      </c>
      <c r="E136" s="129">
        <v>45</v>
      </c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</row>
    <row r="137" spans="1:24" ht="14.25" customHeight="1">
      <c r="A137" s="7">
        <v>136</v>
      </c>
      <c r="B137" s="7">
        <v>3</v>
      </c>
      <c r="C137" s="7">
        <v>2</v>
      </c>
      <c r="D137" s="7">
        <v>0</v>
      </c>
      <c r="E137" s="129">
        <v>46</v>
      </c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</row>
    <row r="138" spans="1:24" ht="14.25" customHeight="1">
      <c r="A138" s="7">
        <v>137</v>
      </c>
      <c r="B138" s="7">
        <v>3</v>
      </c>
      <c r="C138" s="7">
        <v>2</v>
      </c>
      <c r="D138" s="7">
        <v>0</v>
      </c>
      <c r="E138" s="129">
        <v>47</v>
      </c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</row>
    <row r="139" spans="1:24" ht="14.25" customHeight="1">
      <c r="A139" s="7">
        <v>138</v>
      </c>
      <c r="B139" s="7">
        <v>3</v>
      </c>
      <c r="C139" s="7">
        <v>2</v>
      </c>
      <c r="D139" s="7">
        <v>0</v>
      </c>
      <c r="E139" s="129">
        <v>48</v>
      </c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</row>
    <row r="140" spans="1:24" ht="14.25" customHeight="1">
      <c r="A140" s="7">
        <v>139</v>
      </c>
      <c r="B140" s="7">
        <v>4</v>
      </c>
      <c r="C140" s="7">
        <v>4</v>
      </c>
      <c r="D140" s="7">
        <v>1</v>
      </c>
      <c r="E140" s="129">
        <v>2</v>
      </c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</row>
    <row r="141" spans="1:24" ht="14.25" customHeight="1">
      <c r="A141" s="7">
        <v>140</v>
      </c>
      <c r="B141" s="7">
        <v>4</v>
      </c>
      <c r="C141" s="7">
        <v>4</v>
      </c>
      <c r="D141" s="7">
        <v>1</v>
      </c>
      <c r="E141" s="129">
        <v>3</v>
      </c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</row>
    <row r="142" spans="1:24" ht="14.25" customHeight="1">
      <c r="A142" s="7">
        <v>141</v>
      </c>
      <c r="B142" s="7">
        <v>4</v>
      </c>
      <c r="C142" s="7">
        <v>4</v>
      </c>
      <c r="D142" s="7">
        <v>1</v>
      </c>
      <c r="E142" s="129">
        <v>4</v>
      </c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</row>
    <row r="143" spans="1:24" ht="14.25" customHeight="1">
      <c r="A143" s="7">
        <v>142</v>
      </c>
      <c r="B143" s="7">
        <v>4</v>
      </c>
      <c r="C143" s="7">
        <v>4</v>
      </c>
      <c r="D143" s="7">
        <v>1</v>
      </c>
      <c r="E143" s="129">
        <v>5</v>
      </c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</row>
    <row r="144" spans="1:24" ht="14.25" customHeight="1">
      <c r="A144" s="7">
        <v>143</v>
      </c>
      <c r="B144" s="7">
        <v>4</v>
      </c>
      <c r="C144" s="7">
        <v>4</v>
      </c>
      <c r="D144" s="7">
        <v>1</v>
      </c>
      <c r="E144" s="129">
        <v>6</v>
      </c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</row>
    <row r="145" spans="1:24" ht="14.25" customHeight="1">
      <c r="A145" s="7">
        <v>144</v>
      </c>
      <c r="B145" s="7">
        <v>4</v>
      </c>
      <c r="C145" s="7">
        <v>3</v>
      </c>
      <c r="D145" s="7">
        <v>1</v>
      </c>
      <c r="E145" s="129">
        <v>7</v>
      </c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</row>
    <row r="146" spans="1:24" ht="14.25" customHeight="1">
      <c r="A146" s="7">
        <v>145</v>
      </c>
      <c r="B146" s="7">
        <v>4</v>
      </c>
      <c r="C146" s="7">
        <v>3</v>
      </c>
      <c r="D146" s="7">
        <v>1</v>
      </c>
      <c r="E146" s="129">
        <v>8</v>
      </c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</row>
    <row r="147" spans="1:24" ht="14.25" customHeight="1">
      <c r="A147" s="7">
        <v>146</v>
      </c>
      <c r="B147" s="7">
        <v>4</v>
      </c>
      <c r="C147" s="7">
        <v>3</v>
      </c>
      <c r="D147" s="7">
        <v>1</v>
      </c>
      <c r="E147" s="129">
        <v>9</v>
      </c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</row>
    <row r="148" spans="1:24" ht="14.25" customHeight="1">
      <c r="A148" s="7">
        <v>147</v>
      </c>
      <c r="B148" s="7">
        <v>4</v>
      </c>
      <c r="C148" s="7">
        <v>3</v>
      </c>
      <c r="D148" s="7">
        <v>1</v>
      </c>
      <c r="E148" s="129">
        <v>10</v>
      </c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</row>
    <row r="149" spans="1:24" ht="14.25" customHeight="1">
      <c r="A149" s="7">
        <v>148</v>
      </c>
      <c r="B149" s="7">
        <v>4</v>
      </c>
      <c r="C149" s="7">
        <v>3</v>
      </c>
      <c r="D149" s="7">
        <v>1</v>
      </c>
      <c r="E149" s="129">
        <v>11</v>
      </c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</row>
    <row r="150" spans="1:24" ht="14.25" customHeight="1">
      <c r="A150" s="7">
        <v>149</v>
      </c>
      <c r="B150" s="7">
        <v>4</v>
      </c>
      <c r="C150" s="7">
        <v>3</v>
      </c>
      <c r="D150" s="7">
        <v>1</v>
      </c>
      <c r="E150" s="129">
        <v>12</v>
      </c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</row>
    <row r="151" spans="1:24" ht="14.25" customHeight="1">
      <c r="A151" s="7">
        <v>150</v>
      </c>
      <c r="B151" s="7">
        <v>4</v>
      </c>
      <c r="C151" s="7">
        <v>2</v>
      </c>
      <c r="D151" s="7">
        <v>1</v>
      </c>
      <c r="E151" s="129">
        <v>13</v>
      </c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</row>
    <row r="152" spans="1:24" ht="14.25" customHeight="1">
      <c r="A152" s="7">
        <v>151</v>
      </c>
      <c r="B152" s="7">
        <v>4</v>
      </c>
      <c r="C152" s="7">
        <v>2</v>
      </c>
      <c r="D152" s="7">
        <v>1</v>
      </c>
      <c r="E152" s="129">
        <v>14</v>
      </c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</row>
    <row r="153" spans="1:24" ht="14.25" customHeight="1">
      <c r="A153" s="7">
        <v>152</v>
      </c>
      <c r="B153" s="7">
        <v>4</v>
      </c>
      <c r="C153" s="7">
        <v>2</v>
      </c>
      <c r="D153" s="7">
        <v>1</v>
      </c>
      <c r="E153" s="129">
        <v>15</v>
      </c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</row>
    <row r="154" spans="1:24" ht="14.25" customHeight="1">
      <c r="A154" s="7">
        <v>153</v>
      </c>
      <c r="B154" s="7">
        <v>4</v>
      </c>
      <c r="C154" s="7">
        <v>2</v>
      </c>
      <c r="D154" s="7">
        <v>1</v>
      </c>
      <c r="E154" s="129">
        <v>16</v>
      </c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</row>
    <row r="155" spans="1:24" ht="14.25" customHeight="1">
      <c r="A155" s="7">
        <v>154</v>
      </c>
      <c r="B155" s="7">
        <v>4</v>
      </c>
      <c r="C155" s="7">
        <v>2</v>
      </c>
      <c r="D155" s="7">
        <v>1</v>
      </c>
      <c r="E155" s="129">
        <v>17</v>
      </c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</row>
    <row r="156" spans="1:24" ht="14.25" customHeight="1">
      <c r="A156" s="7">
        <v>155</v>
      </c>
      <c r="B156" s="7">
        <v>4</v>
      </c>
      <c r="C156" s="7">
        <v>2</v>
      </c>
      <c r="D156" s="7">
        <v>1</v>
      </c>
      <c r="E156" s="129">
        <v>18</v>
      </c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</row>
    <row r="157" spans="1:24" ht="14.25" customHeight="1">
      <c r="A157" s="7">
        <v>156</v>
      </c>
      <c r="B157" s="7">
        <v>4</v>
      </c>
      <c r="C157" s="7">
        <v>1</v>
      </c>
      <c r="D157" s="7">
        <v>1</v>
      </c>
      <c r="E157" s="129">
        <v>19</v>
      </c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</row>
    <row r="158" spans="1:24" ht="14.25" customHeight="1">
      <c r="A158" s="7">
        <v>157</v>
      </c>
      <c r="B158" s="7">
        <v>4</v>
      </c>
      <c r="C158" s="7">
        <v>1</v>
      </c>
      <c r="D158" s="7">
        <v>1</v>
      </c>
      <c r="E158" s="129">
        <v>20</v>
      </c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</row>
    <row r="159" spans="1:24" ht="14.25" customHeight="1">
      <c r="A159" s="7">
        <v>158</v>
      </c>
      <c r="B159" s="7">
        <v>4</v>
      </c>
      <c r="C159" s="7">
        <v>1</v>
      </c>
      <c r="D159" s="7">
        <v>1</v>
      </c>
      <c r="E159" s="129">
        <v>21</v>
      </c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</row>
    <row r="160" spans="1:24" ht="14.25" customHeight="1">
      <c r="A160" s="7">
        <v>159</v>
      </c>
      <c r="B160" s="7">
        <v>4</v>
      </c>
      <c r="C160" s="7">
        <v>1</v>
      </c>
      <c r="D160" s="7">
        <v>1</v>
      </c>
      <c r="E160" s="129">
        <v>22</v>
      </c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</row>
    <row r="161" spans="1:24" ht="14.25" customHeight="1">
      <c r="A161" s="7">
        <v>160</v>
      </c>
      <c r="B161" s="7">
        <v>4</v>
      </c>
      <c r="C161" s="7">
        <v>1</v>
      </c>
      <c r="D161" s="7">
        <v>1</v>
      </c>
      <c r="E161" s="129">
        <v>23</v>
      </c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</row>
    <row r="162" spans="1:24" ht="14.25" customHeight="1">
      <c r="A162" s="7">
        <v>161</v>
      </c>
      <c r="B162" s="7">
        <v>4</v>
      </c>
      <c r="C162" s="7">
        <v>1</v>
      </c>
      <c r="D162" s="7">
        <v>1</v>
      </c>
      <c r="E162" s="129">
        <v>24</v>
      </c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</row>
    <row r="163" spans="1:24" ht="14.25" customHeight="1">
      <c r="A163" s="7">
        <v>162</v>
      </c>
      <c r="B163" s="7">
        <v>4</v>
      </c>
      <c r="C163" s="7">
        <v>4</v>
      </c>
      <c r="D163" s="7">
        <v>0</v>
      </c>
      <c r="E163" s="129">
        <v>26</v>
      </c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</row>
    <row r="164" spans="1:24" ht="14.25" customHeight="1">
      <c r="A164" s="7">
        <v>163</v>
      </c>
      <c r="B164" s="7">
        <v>4</v>
      </c>
      <c r="C164" s="7">
        <v>4</v>
      </c>
      <c r="D164" s="7">
        <v>0</v>
      </c>
      <c r="E164" s="129">
        <v>27</v>
      </c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</row>
    <row r="165" spans="1:24" ht="14.25" customHeight="1">
      <c r="A165" s="7">
        <v>164</v>
      </c>
      <c r="B165" s="7">
        <v>4</v>
      </c>
      <c r="C165" s="7">
        <v>4</v>
      </c>
      <c r="D165" s="7">
        <v>0</v>
      </c>
      <c r="E165" s="129">
        <v>28</v>
      </c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</row>
    <row r="166" spans="1:24" ht="14.25" customHeight="1">
      <c r="A166" s="7">
        <v>165</v>
      </c>
      <c r="B166" s="7">
        <v>4</v>
      </c>
      <c r="C166" s="7">
        <v>4</v>
      </c>
      <c r="D166" s="7">
        <v>0</v>
      </c>
      <c r="E166" s="129">
        <v>29</v>
      </c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</row>
    <row r="167" spans="1:24" ht="14.25" customHeight="1">
      <c r="A167" s="7">
        <v>166</v>
      </c>
      <c r="B167" s="7">
        <v>4</v>
      </c>
      <c r="C167" s="7">
        <v>4</v>
      </c>
      <c r="D167" s="7">
        <v>0</v>
      </c>
      <c r="E167" s="129">
        <v>30</v>
      </c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</row>
    <row r="168" spans="1:24" ht="14.25" customHeight="1">
      <c r="A168" s="7">
        <v>167</v>
      </c>
      <c r="B168" s="7">
        <v>4</v>
      </c>
      <c r="C168" s="7">
        <v>3</v>
      </c>
      <c r="D168" s="7">
        <v>0</v>
      </c>
      <c r="E168" s="129">
        <v>31</v>
      </c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</row>
    <row r="169" spans="1:24" ht="14.25" customHeight="1">
      <c r="A169" s="7">
        <v>168</v>
      </c>
      <c r="B169" s="7">
        <v>4</v>
      </c>
      <c r="C169" s="7">
        <v>3</v>
      </c>
      <c r="D169" s="7">
        <v>0</v>
      </c>
      <c r="E169" s="129">
        <v>32</v>
      </c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</row>
    <row r="170" spans="1:24" ht="14.25" customHeight="1">
      <c r="A170" s="7">
        <v>169</v>
      </c>
      <c r="B170" s="7">
        <v>4</v>
      </c>
      <c r="C170" s="7">
        <v>3</v>
      </c>
      <c r="D170" s="7">
        <v>0</v>
      </c>
      <c r="E170" s="129">
        <v>33</v>
      </c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</row>
    <row r="171" spans="1:24" ht="14.25" customHeight="1">
      <c r="A171" s="7">
        <v>170</v>
      </c>
      <c r="B171" s="7">
        <v>4</v>
      </c>
      <c r="C171" s="7">
        <v>3</v>
      </c>
      <c r="D171" s="7">
        <v>0</v>
      </c>
      <c r="E171" s="129">
        <v>34</v>
      </c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</row>
    <row r="172" spans="1:24" ht="14.25" customHeight="1">
      <c r="A172" s="7">
        <v>171</v>
      </c>
      <c r="B172" s="7">
        <v>4</v>
      </c>
      <c r="C172" s="7">
        <v>3</v>
      </c>
      <c r="D172" s="7">
        <v>0</v>
      </c>
      <c r="E172" s="129">
        <v>35</v>
      </c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</row>
    <row r="173" spans="1:24" ht="14.25" customHeight="1">
      <c r="A173" s="7">
        <v>172</v>
      </c>
      <c r="B173" s="7">
        <v>4</v>
      </c>
      <c r="C173" s="7">
        <v>3</v>
      </c>
      <c r="D173" s="7">
        <v>0</v>
      </c>
      <c r="E173" s="129">
        <v>36</v>
      </c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</row>
    <row r="174" spans="1:24" ht="14.25" customHeight="1">
      <c r="A174" s="7">
        <v>173</v>
      </c>
      <c r="B174" s="7">
        <v>4</v>
      </c>
      <c r="C174" s="7">
        <v>2</v>
      </c>
      <c r="D174" s="7">
        <v>0</v>
      </c>
      <c r="E174" s="129">
        <v>37</v>
      </c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</row>
    <row r="175" spans="1:24" ht="14.25" customHeight="1">
      <c r="A175" s="7">
        <v>174</v>
      </c>
      <c r="B175" s="7">
        <v>4</v>
      </c>
      <c r="C175" s="7">
        <v>2</v>
      </c>
      <c r="D175" s="7">
        <v>0</v>
      </c>
      <c r="E175" s="129">
        <v>38</v>
      </c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</row>
    <row r="176" spans="1:24" ht="14.25" customHeight="1">
      <c r="A176" s="7">
        <v>175</v>
      </c>
      <c r="B176" s="7">
        <v>4</v>
      </c>
      <c r="C176" s="7">
        <v>2</v>
      </c>
      <c r="D176" s="7">
        <v>0</v>
      </c>
      <c r="E176" s="129">
        <v>39</v>
      </c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</row>
    <row r="177" spans="1:24" ht="14.25" customHeight="1">
      <c r="A177" s="7">
        <v>176</v>
      </c>
      <c r="B177" s="7">
        <v>4</v>
      </c>
      <c r="C177" s="7">
        <v>2</v>
      </c>
      <c r="D177" s="7">
        <v>0</v>
      </c>
      <c r="E177" s="129">
        <v>40</v>
      </c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</row>
    <row r="178" spans="1:24" ht="14.25" customHeight="1">
      <c r="A178" s="7">
        <v>177</v>
      </c>
      <c r="B178" s="7">
        <v>4</v>
      </c>
      <c r="C178" s="7">
        <v>2</v>
      </c>
      <c r="D178" s="7">
        <v>0</v>
      </c>
      <c r="E178" s="129">
        <v>41</v>
      </c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</row>
    <row r="179" spans="1:24" ht="14.25" customHeight="1">
      <c r="A179" s="7">
        <v>178</v>
      </c>
      <c r="B179" s="7">
        <v>4</v>
      </c>
      <c r="C179" s="7">
        <v>2</v>
      </c>
      <c r="D179" s="7">
        <v>0</v>
      </c>
      <c r="E179" s="129">
        <v>42</v>
      </c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</row>
    <row r="180" spans="1:24" ht="14.25" customHeight="1">
      <c r="A180" s="7">
        <v>179</v>
      </c>
      <c r="B180" s="7">
        <v>4</v>
      </c>
      <c r="C180" s="7">
        <v>1</v>
      </c>
      <c r="D180" s="7">
        <v>0</v>
      </c>
      <c r="E180" s="129">
        <v>43</v>
      </c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</row>
    <row r="181" spans="1:24" ht="14.25" customHeight="1">
      <c r="A181" s="7">
        <v>180</v>
      </c>
      <c r="B181" s="7">
        <v>4</v>
      </c>
      <c r="C181" s="7">
        <v>1</v>
      </c>
      <c r="D181" s="7">
        <v>0</v>
      </c>
      <c r="E181" s="129">
        <v>44</v>
      </c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</row>
    <row r="182" spans="1:24" ht="14.25" customHeight="1">
      <c r="A182" s="7">
        <v>181</v>
      </c>
      <c r="B182" s="7">
        <v>4</v>
      </c>
      <c r="C182" s="7">
        <v>1</v>
      </c>
      <c r="D182" s="7">
        <v>0</v>
      </c>
      <c r="E182" s="129">
        <v>45</v>
      </c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</row>
    <row r="183" spans="1:24" ht="14.25" customHeight="1">
      <c r="A183" s="7">
        <v>182</v>
      </c>
      <c r="B183" s="7">
        <v>4</v>
      </c>
      <c r="C183" s="7">
        <v>1</v>
      </c>
      <c r="D183" s="7">
        <v>0</v>
      </c>
      <c r="E183" s="129">
        <v>46</v>
      </c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</row>
    <row r="184" spans="1:24" ht="14.25" customHeight="1">
      <c r="A184" s="7">
        <v>183</v>
      </c>
      <c r="B184" s="7">
        <v>4</v>
      </c>
      <c r="C184" s="7">
        <v>1</v>
      </c>
      <c r="D184" s="7">
        <v>0</v>
      </c>
      <c r="E184" s="129">
        <v>47</v>
      </c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</row>
    <row r="185" spans="1:24" ht="14.25" customHeight="1">
      <c r="A185" s="7">
        <v>184</v>
      </c>
      <c r="B185" s="7">
        <v>4</v>
      </c>
      <c r="C185" s="7">
        <v>1</v>
      </c>
      <c r="D185" s="7">
        <v>0</v>
      </c>
      <c r="E185" s="129">
        <v>48</v>
      </c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</row>
    <row r="186" spans="1:24" ht="14.25" customHeight="1">
      <c r="A186" s="7">
        <v>185</v>
      </c>
      <c r="B186" s="7">
        <v>5</v>
      </c>
      <c r="C186" s="7">
        <v>4</v>
      </c>
      <c r="D186" s="7">
        <v>0</v>
      </c>
      <c r="E186" s="129">
        <v>2</v>
      </c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</row>
    <row r="187" spans="1:24" ht="14.25" customHeight="1">
      <c r="A187" s="7">
        <v>186</v>
      </c>
      <c r="B187" s="7">
        <v>5</v>
      </c>
      <c r="C187" s="7">
        <v>4</v>
      </c>
      <c r="D187" s="7">
        <v>0</v>
      </c>
      <c r="E187" s="129">
        <v>3</v>
      </c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</row>
    <row r="188" spans="1:24" ht="14.25" customHeight="1">
      <c r="A188" s="7">
        <v>187</v>
      </c>
      <c r="B188" s="7">
        <v>5</v>
      </c>
      <c r="C188" s="7">
        <v>4</v>
      </c>
      <c r="D188" s="7">
        <v>0</v>
      </c>
      <c r="E188" s="129">
        <v>4</v>
      </c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</row>
    <row r="189" spans="1:24" ht="14.25" customHeight="1">
      <c r="A189" s="7">
        <v>188</v>
      </c>
      <c r="B189" s="7">
        <v>5</v>
      </c>
      <c r="C189" s="7">
        <v>4</v>
      </c>
      <c r="D189" s="7">
        <v>0</v>
      </c>
      <c r="E189" s="129">
        <v>5</v>
      </c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</row>
    <row r="190" spans="1:24" ht="14.25" customHeight="1">
      <c r="A190" s="7">
        <v>189</v>
      </c>
      <c r="B190" s="7">
        <v>5</v>
      </c>
      <c r="C190" s="7">
        <v>4</v>
      </c>
      <c r="D190" s="7">
        <v>0</v>
      </c>
      <c r="E190" s="129">
        <v>6</v>
      </c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</row>
    <row r="191" spans="1:24" ht="14.25" customHeight="1">
      <c r="A191" s="7">
        <v>190</v>
      </c>
      <c r="B191" s="7">
        <v>5</v>
      </c>
      <c r="C191" s="7">
        <v>3</v>
      </c>
      <c r="D191" s="7">
        <v>0</v>
      </c>
      <c r="E191" s="129">
        <v>7</v>
      </c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</row>
    <row r="192" spans="1:24" ht="14.25" customHeight="1">
      <c r="A192" s="7">
        <v>191</v>
      </c>
      <c r="B192" s="7">
        <v>5</v>
      </c>
      <c r="C192" s="7">
        <v>3</v>
      </c>
      <c r="D192" s="7">
        <v>0</v>
      </c>
      <c r="E192" s="129">
        <v>8</v>
      </c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</row>
    <row r="193" spans="1:24" ht="14.25" customHeight="1">
      <c r="A193" s="7">
        <v>192</v>
      </c>
      <c r="B193" s="7">
        <v>5</v>
      </c>
      <c r="C193" s="7">
        <v>3</v>
      </c>
      <c r="D193" s="7">
        <v>0</v>
      </c>
      <c r="E193" s="129">
        <v>9</v>
      </c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</row>
    <row r="194" spans="1:24" ht="14.25" customHeight="1">
      <c r="A194" s="7">
        <v>193</v>
      </c>
      <c r="B194" s="7">
        <v>5</v>
      </c>
      <c r="C194" s="7">
        <v>3</v>
      </c>
      <c r="D194" s="7">
        <v>0</v>
      </c>
      <c r="E194" s="129">
        <v>10</v>
      </c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</row>
    <row r="195" spans="1:24" ht="14.25" customHeight="1">
      <c r="A195" s="7">
        <v>194</v>
      </c>
      <c r="B195" s="7">
        <v>5</v>
      </c>
      <c r="C195" s="7">
        <v>3</v>
      </c>
      <c r="D195" s="7">
        <v>0</v>
      </c>
      <c r="E195" s="129">
        <v>11</v>
      </c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</row>
    <row r="196" spans="1:24" ht="14.25" customHeight="1">
      <c r="A196" s="7">
        <v>195</v>
      </c>
      <c r="B196" s="7">
        <v>5</v>
      </c>
      <c r="C196" s="7">
        <v>3</v>
      </c>
      <c r="D196" s="7">
        <v>0</v>
      </c>
      <c r="E196" s="129">
        <v>12</v>
      </c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</row>
    <row r="197" spans="1:24" ht="14.25" customHeight="1">
      <c r="A197" s="7">
        <v>196</v>
      </c>
      <c r="B197" s="7">
        <v>5</v>
      </c>
      <c r="C197" s="7">
        <v>2</v>
      </c>
      <c r="D197" s="7">
        <v>0</v>
      </c>
      <c r="E197" s="129">
        <v>13</v>
      </c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</row>
    <row r="198" spans="1:24" ht="14.25" customHeight="1">
      <c r="A198" s="7">
        <v>197</v>
      </c>
      <c r="B198" s="7">
        <v>5</v>
      </c>
      <c r="C198" s="7">
        <v>2</v>
      </c>
      <c r="D198" s="7">
        <v>0</v>
      </c>
      <c r="E198" s="129">
        <v>14</v>
      </c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</row>
    <row r="199" spans="1:24" ht="14.25" customHeight="1">
      <c r="A199" s="7">
        <v>198</v>
      </c>
      <c r="B199" s="7">
        <v>5</v>
      </c>
      <c r="C199" s="7">
        <v>2</v>
      </c>
      <c r="D199" s="7">
        <v>0</v>
      </c>
      <c r="E199" s="129">
        <v>15</v>
      </c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</row>
    <row r="200" spans="1:24" ht="14.25" customHeight="1">
      <c r="A200" s="7">
        <v>199</v>
      </c>
      <c r="B200" s="7">
        <v>5</v>
      </c>
      <c r="C200" s="7">
        <v>2</v>
      </c>
      <c r="D200" s="7">
        <v>0</v>
      </c>
      <c r="E200" s="129">
        <v>16</v>
      </c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</row>
    <row r="201" spans="1:24" ht="14.25" customHeight="1">
      <c r="A201" s="7">
        <v>200</v>
      </c>
      <c r="B201" s="7">
        <v>5</v>
      </c>
      <c r="C201" s="7">
        <v>2</v>
      </c>
      <c r="D201" s="7">
        <v>0</v>
      </c>
      <c r="E201" s="129">
        <v>17</v>
      </c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</row>
    <row r="202" spans="1:24" ht="14.25" customHeight="1">
      <c r="A202" s="7">
        <v>201</v>
      </c>
      <c r="B202" s="7">
        <v>5</v>
      </c>
      <c r="C202" s="7">
        <v>2</v>
      </c>
      <c r="D202" s="7">
        <v>0</v>
      </c>
      <c r="E202" s="129">
        <v>18</v>
      </c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</row>
    <row r="203" spans="1:24" ht="14.25" customHeight="1">
      <c r="A203" s="7">
        <v>202</v>
      </c>
      <c r="B203" s="7">
        <v>5</v>
      </c>
      <c r="C203" s="7">
        <v>1</v>
      </c>
      <c r="D203" s="7">
        <v>0</v>
      </c>
      <c r="E203" s="129">
        <v>19</v>
      </c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</row>
    <row r="204" spans="1:24" ht="14.25" customHeight="1">
      <c r="A204" s="7">
        <v>203</v>
      </c>
      <c r="B204" s="7">
        <v>5</v>
      </c>
      <c r="C204" s="7">
        <v>1</v>
      </c>
      <c r="D204" s="7">
        <v>0</v>
      </c>
      <c r="E204" s="129">
        <v>20</v>
      </c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</row>
    <row r="205" spans="1:24" ht="14.25" customHeight="1">
      <c r="A205" s="7">
        <v>204</v>
      </c>
      <c r="B205" s="7">
        <v>5</v>
      </c>
      <c r="C205" s="7">
        <v>1</v>
      </c>
      <c r="D205" s="7">
        <v>0</v>
      </c>
      <c r="E205" s="129">
        <v>21</v>
      </c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</row>
    <row r="206" spans="1:24" ht="14.25" customHeight="1">
      <c r="A206" s="7">
        <v>205</v>
      </c>
      <c r="B206" s="7">
        <v>5</v>
      </c>
      <c r="C206" s="7">
        <v>1</v>
      </c>
      <c r="D206" s="7">
        <v>0</v>
      </c>
      <c r="E206" s="129">
        <v>22</v>
      </c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</row>
    <row r="207" spans="1:24" ht="14.25" customHeight="1">
      <c r="A207" s="7">
        <v>206</v>
      </c>
      <c r="B207" s="7">
        <v>5</v>
      </c>
      <c r="C207" s="7">
        <v>1</v>
      </c>
      <c r="D207" s="7">
        <v>0</v>
      </c>
      <c r="E207" s="129">
        <v>23</v>
      </c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</row>
    <row r="208" spans="1:24" ht="14.25" customHeight="1">
      <c r="A208" s="7">
        <v>207</v>
      </c>
      <c r="B208" s="7">
        <v>5</v>
      </c>
      <c r="C208" s="7">
        <v>1</v>
      </c>
      <c r="D208" s="7">
        <v>0</v>
      </c>
      <c r="E208" s="129">
        <v>24</v>
      </c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</row>
    <row r="209" spans="1:24" ht="14.25" customHeight="1">
      <c r="A209" s="7">
        <v>208</v>
      </c>
      <c r="B209" s="7">
        <v>5</v>
      </c>
      <c r="C209" s="7">
        <v>4</v>
      </c>
      <c r="D209" s="7">
        <v>1</v>
      </c>
      <c r="E209" s="129">
        <v>26</v>
      </c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</row>
    <row r="210" spans="1:24" ht="14.25" customHeight="1">
      <c r="A210" s="7">
        <v>209</v>
      </c>
      <c r="B210" s="7">
        <v>5</v>
      </c>
      <c r="C210" s="7">
        <v>4</v>
      </c>
      <c r="D210" s="7">
        <v>1</v>
      </c>
      <c r="E210" s="129">
        <v>27</v>
      </c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</row>
    <row r="211" spans="1:24" ht="14.25" customHeight="1">
      <c r="A211" s="7">
        <v>210</v>
      </c>
      <c r="B211" s="7">
        <v>5</v>
      </c>
      <c r="C211" s="7">
        <v>4</v>
      </c>
      <c r="D211" s="7">
        <v>1</v>
      </c>
      <c r="E211" s="129">
        <v>28</v>
      </c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</row>
    <row r="212" spans="1:24" ht="14.25" customHeight="1">
      <c r="A212" s="7">
        <v>211</v>
      </c>
      <c r="B212" s="7">
        <v>5</v>
      </c>
      <c r="C212" s="7">
        <v>4</v>
      </c>
      <c r="D212" s="7">
        <v>1</v>
      </c>
      <c r="E212" s="129">
        <v>29</v>
      </c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</row>
    <row r="213" spans="1:24" ht="14.25" customHeight="1">
      <c r="A213" s="7">
        <v>212</v>
      </c>
      <c r="B213" s="7">
        <v>5</v>
      </c>
      <c r="C213" s="7">
        <v>4</v>
      </c>
      <c r="D213" s="7">
        <v>1</v>
      </c>
      <c r="E213" s="129">
        <v>30</v>
      </c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</row>
    <row r="214" spans="1:24" ht="14.25" customHeight="1">
      <c r="A214" s="7">
        <v>213</v>
      </c>
      <c r="B214" s="7">
        <v>5</v>
      </c>
      <c r="C214" s="7">
        <v>3</v>
      </c>
      <c r="D214" s="7">
        <v>1</v>
      </c>
      <c r="E214" s="129">
        <v>31</v>
      </c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</row>
    <row r="215" spans="1:24" ht="14.25" customHeight="1">
      <c r="A215" s="7">
        <v>214</v>
      </c>
      <c r="B215" s="7">
        <v>5</v>
      </c>
      <c r="C215" s="7">
        <v>3</v>
      </c>
      <c r="D215" s="7">
        <v>1</v>
      </c>
      <c r="E215" s="129">
        <v>32</v>
      </c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</row>
    <row r="216" spans="1:24" ht="14.25" customHeight="1">
      <c r="A216" s="7">
        <v>215</v>
      </c>
      <c r="B216" s="7">
        <v>5</v>
      </c>
      <c r="C216" s="7">
        <v>3</v>
      </c>
      <c r="D216" s="7">
        <v>1</v>
      </c>
      <c r="E216" s="129">
        <v>33</v>
      </c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</row>
    <row r="217" spans="1:24" ht="14.25" customHeight="1">
      <c r="A217" s="7">
        <v>216</v>
      </c>
      <c r="B217" s="7">
        <v>5</v>
      </c>
      <c r="C217" s="7">
        <v>3</v>
      </c>
      <c r="D217" s="7">
        <v>1</v>
      </c>
      <c r="E217" s="129">
        <v>34</v>
      </c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</row>
    <row r="218" spans="1:24" ht="14.25" customHeight="1">
      <c r="A218" s="7">
        <v>217</v>
      </c>
      <c r="B218" s="7">
        <v>5</v>
      </c>
      <c r="C218" s="7">
        <v>3</v>
      </c>
      <c r="D218" s="7">
        <v>1</v>
      </c>
      <c r="E218" s="129">
        <v>35</v>
      </c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</row>
    <row r="219" spans="1:24" ht="14.25" customHeight="1">
      <c r="A219" s="7">
        <v>218</v>
      </c>
      <c r="B219" s="7">
        <v>5</v>
      </c>
      <c r="C219" s="7">
        <v>3</v>
      </c>
      <c r="D219" s="7">
        <v>1</v>
      </c>
      <c r="E219" s="129">
        <v>36</v>
      </c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</row>
    <row r="220" spans="1:24" ht="14.25" customHeight="1">
      <c r="A220" s="7">
        <v>219</v>
      </c>
      <c r="B220" s="7">
        <v>5</v>
      </c>
      <c r="C220" s="7">
        <v>2</v>
      </c>
      <c r="D220" s="7">
        <v>1</v>
      </c>
      <c r="E220" s="129">
        <v>37</v>
      </c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</row>
    <row r="221" spans="1:24" ht="14.25" customHeight="1">
      <c r="A221" s="7">
        <v>220</v>
      </c>
      <c r="B221" s="7">
        <v>5</v>
      </c>
      <c r="C221" s="7">
        <v>2</v>
      </c>
      <c r="D221" s="7">
        <v>1</v>
      </c>
      <c r="E221" s="129">
        <v>38</v>
      </c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</row>
    <row r="222" spans="1:24" ht="14.25" customHeight="1">
      <c r="A222" s="7">
        <v>221</v>
      </c>
      <c r="B222" s="7">
        <v>5</v>
      </c>
      <c r="C222" s="7">
        <v>2</v>
      </c>
      <c r="D222" s="7">
        <v>1</v>
      </c>
      <c r="E222" s="129">
        <v>39</v>
      </c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</row>
    <row r="223" spans="1:24" ht="14.25" customHeight="1">
      <c r="A223" s="7">
        <v>222</v>
      </c>
      <c r="B223" s="7">
        <v>5</v>
      </c>
      <c r="C223" s="7">
        <v>2</v>
      </c>
      <c r="D223" s="7">
        <v>1</v>
      </c>
      <c r="E223" s="129">
        <v>40</v>
      </c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</row>
    <row r="224" spans="1:24" ht="14.25" customHeight="1">
      <c r="A224" s="7">
        <v>223</v>
      </c>
      <c r="B224" s="7">
        <v>5</v>
      </c>
      <c r="C224" s="7">
        <v>2</v>
      </c>
      <c r="D224" s="7">
        <v>1</v>
      </c>
      <c r="E224" s="129">
        <v>41</v>
      </c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</row>
    <row r="225" spans="1:24" ht="14.25" customHeight="1">
      <c r="A225" s="7">
        <v>224</v>
      </c>
      <c r="B225" s="7">
        <v>5</v>
      </c>
      <c r="C225" s="7">
        <v>2</v>
      </c>
      <c r="D225" s="7">
        <v>1</v>
      </c>
      <c r="E225" s="129">
        <v>42</v>
      </c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</row>
    <row r="226" spans="1:24" ht="14.25" customHeight="1">
      <c r="A226" s="7">
        <v>225</v>
      </c>
      <c r="B226" s="7">
        <v>5</v>
      </c>
      <c r="C226" s="7">
        <v>1</v>
      </c>
      <c r="D226" s="7">
        <v>1</v>
      </c>
      <c r="E226" s="129">
        <v>43</v>
      </c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</row>
    <row r="227" spans="1:24" ht="14.25" customHeight="1">
      <c r="A227" s="7">
        <v>226</v>
      </c>
      <c r="B227" s="7">
        <v>5</v>
      </c>
      <c r="C227" s="7">
        <v>1</v>
      </c>
      <c r="D227" s="7">
        <v>1</v>
      </c>
      <c r="E227" s="129">
        <v>44</v>
      </c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</row>
    <row r="228" spans="1:24" ht="14.25" customHeight="1">
      <c r="A228" s="7">
        <v>227</v>
      </c>
      <c r="B228" s="7">
        <v>5</v>
      </c>
      <c r="C228" s="7">
        <v>1</v>
      </c>
      <c r="D228" s="7">
        <v>1</v>
      </c>
      <c r="E228" s="129">
        <v>45</v>
      </c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</row>
    <row r="229" spans="1:24" ht="14.25" customHeight="1">
      <c r="A229" s="7">
        <v>228</v>
      </c>
      <c r="B229" s="7">
        <v>5</v>
      </c>
      <c r="C229" s="7">
        <v>1</v>
      </c>
      <c r="D229" s="7">
        <v>1</v>
      </c>
      <c r="E229" s="129">
        <v>46</v>
      </c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</row>
    <row r="230" spans="1:24" ht="14.25" customHeight="1">
      <c r="A230" s="7">
        <v>229</v>
      </c>
      <c r="B230" s="7">
        <v>5</v>
      </c>
      <c r="C230" s="7">
        <v>1</v>
      </c>
      <c r="D230" s="7">
        <v>1</v>
      </c>
      <c r="E230" s="129">
        <v>47</v>
      </c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</row>
    <row r="231" spans="1:24" ht="14.25" customHeight="1">
      <c r="A231" s="7">
        <v>230</v>
      </c>
      <c r="B231" s="7">
        <v>5</v>
      </c>
      <c r="C231" s="7">
        <v>1</v>
      </c>
      <c r="D231" s="7">
        <v>1</v>
      </c>
      <c r="E231" s="129">
        <v>48</v>
      </c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</row>
    <row r="232" spans="1:24" ht="14.25" customHeight="1">
      <c r="A232" s="7">
        <v>231</v>
      </c>
      <c r="B232" s="7">
        <v>6</v>
      </c>
      <c r="C232" s="7">
        <v>4</v>
      </c>
      <c r="D232" s="7">
        <v>0</v>
      </c>
      <c r="E232" s="129">
        <v>2</v>
      </c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</row>
    <row r="233" spans="1:24" ht="14.25" customHeight="1">
      <c r="A233" s="7">
        <v>232</v>
      </c>
      <c r="B233" s="7">
        <v>6</v>
      </c>
      <c r="C233" s="7">
        <v>4</v>
      </c>
      <c r="D233" s="7">
        <v>0</v>
      </c>
      <c r="E233" s="129">
        <v>3</v>
      </c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</row>
    <row r="234" spans="1:24" ht="14.25" customHeight="1">
      <c r="A234" s="7">
        <v>233</v>
      </c>
      <c r="B234" s="7">
        <v>6</v>
      </c>
      <c r="C234" s="7">
        <v>4</v>
      </c>
      <c r="D234" s="7">
        <v>0</v>
      </c>
      <c r="E234" s="129">
        <v>4</v>
      </c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</row>
    <row r="235" spans="1:24" ht="14.25" customHeight="1">
      <c r="A235" s="7">
        <v>234</v>
      </c>
      <c r="B235" s="7">
        <v>6</v>
      </c>
      <c r="C235" s="7">
        <v>4</v>
      </c>
      <c r="D235" s="7">
        <v>0</v>
      </c>
      <c r="E235" s="129">
        <v>5</v>
      </c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</row>
    <row r="236" spans="1:24" ht="14.25" customHeight="1">
      <c r="A236" s="7">
        <v>235</v>
      </c>
      <c r="B236" s="7">
        <v>6</v>
      </c>
      <c r="C236" s="7">
        <v>4</v>
      </c>
      <c r="D236" s="7">
        <v>0</v>
      </c>
      <c r="E236" s="129">
        <v>6</v>
      </c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</row>
    <row r="237" spans="1:24" ht="14.25" customHeight="1">
      <c r="A237" s="7">
        <v>236</v>
      </c>
      <c r="B237" s="7">
        <v>6</v>
      </c>
      <c r="C237" s="7">
        <v>1</v>
      </c>
      <c r="D237" s="7">
        <v>0</v>
      </c>
      <c r="E237" s="129">
        <v>7</v>
      </c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</row>
    <row r="238" spans="1:24" ht="14.25" customHeight="1">
      <c r="A238" s="7">
        <v>237</v>
      </c>
      <c r="B238" s="7">
        <v>6</v>
      </c>
      <c r="C238" s="7">
        <v>1</v>
      </c>
      <c r="D238" s="7">
        <v>0</v>
      </c>
      <c r="E238" s="129">
        <v>8</v>
      </c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</row>
    <row r="239" spans="1:24" ht="14.25" customHeight="1">
      <c r="A239" s="7">
        <v>238</v>
      </c>
      <c r="B239" s="7">
        <v>6</v>
      </c>
      <c r="C239" s="7">
        <v>1</v>
      </c>
      <c r="D239" s="7">
        <v>0</v>
      </c>
      <c r="E239" s="129">
        <v>9</v>
      </c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</row>
    <row r="240" spans="1:24" ht="14.25" customHeight="1">
      <c r="A240" s="7">
        <v>239</v>
      </c>
      <c r="B240" s="7">
        <v>6</v>
      </c>
      <c r="C240" s="7">
        <v>1</v>
      </c>
      <c r="D240" s="7">
        <v>0</v>
      </c>
      <c r="E240" s="129">
        <v>10</v>
      </c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</row>
    <row r="241" spans="1:24" ht="14.25" customHeight="1">
      <c r="A241" s="7">
        <v>240</v>
      </c>
      <c r="B241" s="7">
        <v>6</v>
      </c>
      <c r="C241" s="7">
        <v>1</v>
      </c>
      <c r="D241" s="7">
        <v>0</v>
      </c>
      <c r="E241" s="129">
        <v>11</v>
      </c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</row>
    <row r="242" spans="1:24" ht="14.25" customHeight="1">
      <c r="A242" s="7">
        <v>241</v>
      </c>
      <c r="B242" s="7">
        <v>6</v>
      </c>
      <c r="C242" s="7">
        <v>1</v>
      </c>
      <c r="D242" s="7">
        <v>0</v>
      </c>
      <c r="E242" s="129">
        <v>12</v>
      </c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</row>
    <row r="243" spans="1:24" ht="14.25" customHeight="1">
      <c r="A243" s="7">
        <v>242</v>
      </c>
      <c r="B243" s="7">
        <v>6</v>
      </c>
      <c r="C243" s="7">
        <v>3</v>
      </c>
      <c r="D243" s="7">
        <v>0</v>
      </c>
      <c r="E243" s="129">
        <v>13</v>
      </c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</row>
    <row r="244" spans="1:24" ht="14.25" customHeight="1">
      <c r="A244" s="7">
        <v>243</v>
      </c>
      <c r="B244" s="7">
        <v>6</v>
      </c>
      <c r="C244" s="7">
        <v>3</v>
      </c>
      <c r="D244" s="7">
        <v>0</v>
      </c>
      <c r="E244" s="129">
        <v>14</v>
      </c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</row>
    <row r="245" spans="1:24" ht="14.25" customHeight="1">
      <c r="A245" s="7">
        <v>244</v>
      </c>
      <c r="B245" s="7">
        <v>6</v>
      </c>
      <c r="C245" s="7">
        <v>3</v>
      </c>
      <c r="D245" s="7">
        <v>0</v>
      </c>
      <c r="E245" s="129">
        <v>15</v>
      </c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</row>
    <row r="246" spans="1:24" ht="14.25" customHeight="1">
      <c r="A246" s="7">
        <v>245</v>
      </c>
      <c r="B246" s="7">
        <v>6</v>
      </c>
      <c r="C246" s="7">
        <v>3</v>
      </c>
      <c r="D246" s="7">
        <v>0</v>
      </c>
      <c r="E246" s="129">
        <v>16</v>
      </c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</row>
    <row r="247" spans="1:24" ht="14.25" customHeight="1">
      <c r="A247" s="7">
        <v>246</v>
      </c>
      <c r="B247" s="7">
        <v>6</v>
      </c>
      <c r="C247" s="7">
        <v>3</v>
      </c>
      <c r="D247" s="7">
        <v>0</v>
      </c>
      <c r="E247" s="129">
        <v>17</v>
      </c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</row>
    <row r="248" spans="1:24" ht="14.25" customHeight="1">
      <c r="A248" s="7">
        <v>247</v>
      </c>
      <c r="B248" s="7">
        <v>6</v>
      </c>
      <c r="C248" s="7">
        <v>3</v>
      </c>
      <c r="D248" s="7">
        <v>0</v>
      </c>
      <c r="E248" s="129">
        <v>18</v>
      </c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</row>
    <row r="249" spans="1:24" ht="14.25" customHeight="1">
      <c r="A249" s="7">
        <v>248</v>
      </c>
      <c r="B249" s="7">
        <v>6</v>
      </c>
      <c r="C249" s="7">
        <v>2</v>
      </c>
      <c r="D249" s="7">
        <v>0</v>
      </c>
      <c r="E249" s="129">
        <v>19</v>
      </c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</row>
    <row r="250" spans="1:24" ht="14.25" customHeight="1">
      <c r="A250" s="7">
        <v>249</v>
      </c>
      <c r="B250" s="7">
        <v>6</v>
      </c>
      <c r="C250" s="7">
        <v>2</v>
      </c>
      <c r="D250" s="7">
        <v>0</v>
      </c>
      <c r="E250" s="129">
        <v>20</v>
      </c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</row>
    <row r="251" spans="1:24" ht="14.25" customHeight="1">
      <c r="A251" s="7">
        <v>250</v>
      </c>
      <c r="B251" s="7">
        <v>6</v>
      </c>
      <c r="C251" s="7">
        <v>2</v>
      </c>
      <c r="D251" s="7">
        <v>0</v>
      </c>
      <c r="E251" s="129">
        <v>21</v>
      </c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</row>
    <row r="252" spans="1:24" ht="14.25" customHeight="1">
      <c r="A252" s="7">
        <v>251</v>
      </c>
      <c r="B252" s="7">
        <v>6</v>
      </c>
      <c r="C252" s="7">
        <v>2</v>
      </c>
      <c r="D252" s="7">
        <v>0</v>
      </c>
      <c r="E252" s="129">
        <v>22</v>
      </c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</row>
    <row r="253" spans="1:24" ht="14.25" customHeight="1">
      <c r="A253" s="7">
        <v>252</v>
      </c>
      <c r="B253" s="7">
        <v>6</v>
      </c>
      <c r="C253" s="7">
        <v>2</v>
      </c>
      <c r="D253" s="7">
        <v>0</v>
      </c>
      <c r="E253" s="129">
        <v>23</v>
      </c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</row>
    <row r="254" spans="1:24" ht="14.25" customHeight="1">
      <c r="A254" s="7">
        <v>253</v>
      </c>
      <c r="B254" s="7">
        <v>6</v>
      </c>
      <c r="C254" s="7">
        <v>2</v>
      </c>
      <c r="D254" s="7">
        <v>0</v>
      </c>
      <c r="E254" s="129">
        <v>24</v>
      </c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</row>
    <row r="255" spans="1:24" ht="14.25" customHeight="1">
      <c r="A255" s="7">
        <v>254</v>
      </c>
      <c r="B255" s="7">
        <v>6</v>
      </c>
      <c r="C255" s="7">
        <v>4</v>
      </c>
      <c r="D255" s="7">
        <v>1</v>
      </c>
      <c r="E255" s="129">
        <v>26</v>
      </c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</row>
    <row r="256" spans="1:24" ht="14.25" customHeight="1">
      <c r="A256" s="7">
        <v>255</v>
      </c>
      <c r="B256" s="7">
        <v>6</v>
      </c>
      <c r="C256" s="7">
        <v>4</v>
      </c>
      <c r="D256" s="7">
        <v>1</v>
      </c>
      <c r="E256" s="129">
        <v>27</v>
      </c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</row>
    <row r="257" spans="1:24" ht="14.25" customHeight="1">
      <c r="A257" s="7">
        <v>256</v>
      </c>
      <c r="B257" s="7">
        <v>6</v>
      </c>
      <c r="C257" s="7">
        <v>4</v>
      </c>
      <c r="D257" s="7">
        <v>1</v>
      </c>
      <c r="E257" s="129">
        <v>28</v>
      </c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</row>
    <row r="258" spans="1:24" ht="14.25" customHeight="1">
      <c r="A258" s="7">
        <v>257</v>
      </c>
      <c r="B258" s="7">
        <v>6</v>
      </c>
      <c r="C258" s="7">
        <v>4</v>
      </c>
      <c r="D258" s="7">
        <v>1</v>
      </c>
      <c r="E258" s="129">
        <v>29</v>
      </c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</row>
    <row r="259" spans="1:24" ht="14.25" customHeight="1">
      <c r="A259" s="7">
        <v>258</v>
      </c>
      <c r="B259" s="7">
        <v>6</v>
      </c>
      <c r="C259" s="7">
        <v>4</v>
      </c>
      <c r="D259" s="7">
        <v>1</v>
      </c>
      <c r="E259" s="129">
        <v>30</v>
      </c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</row>
    <row r="260" spans="1:24" ht="14.25" customHeight="1">
      <c r="A260" s="7">
        <v>259</v>
      </c>
      <c r="B260" s="7">
        <v>6</v>
      </c>
      <c r="C260" s="7">
        <v>1</v>
      </c>
      <c r="D260" s="7">
        <v>1</v>
      </c>
      <c r="E260" s="129">
        <v>31</v>
      </c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</row>
    <row r="261" spans="1:24" ht="14.25" customHeight="1">
      <c r="A261" s="7">
        <v>260</v>
      </c>
      <c r="B261" s="7">
        <v>6</v>
      </c>
      <c r="C261" s="7">
        <v>1</v>
      </c>
      <c r="D261" s="7">
        <v>1</v>
      </c>
      <c r="E261" s="129">
        <v>32</v>
      </c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</row>
    <row r="262" spans="1:24" ht="14.25" customHeight="1">
      <c r="A262" s="7">
        <v>261</v>
      </c>
      <c r="B262" s="7">
        <v>6</v>
      </c>
      <c r="C262" s="7">
        <v>1</v>
      </c>
      <c r="D262" s="7">
        <v>1</v>
      </c>
      <c r="E262" s="129">
        <v>33</v>
      </c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</row>
    <row r="263" spans="1:24" ht="14.25" customHeight="1">
      <c r="A263" s="7">
        <v>262</v>
      </c>
      <c r="B263" s="7">
        <v>6</v>
      </c>
      <c r="C263" s="7">
        <v>1</v>
      </c>
      <c r="D263" s="7">
        <v>1</v>
      </c>
      <c r="E263" s="129">
        <v>34</v>
      </c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</row>
    <row r="264" spans="1:24" ht="14.25" customHeight="1">
      <c r="A264" s="7">
        <v>263</v>
      </c>
      <c r="B264" s="7">
        <v>6</v>
      </c>
      <c r="C264" s="7">
        <v>1</v>
      </c>
      <c r="D264" s="7">
        <v>1</v>
      </c>
      <c r="E264" s="129">
        <v>35</v>
      </c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</row>
    <row r="265" spans="1:24" ht="14.25" customHeight="1">
      <c r="A265" s="7">
        <v>264</v>
      </c>
      <c r="B265" s="7">
        <v>6</v>
      </c>
      <c r="C265" s="7">
        <v>1</v>
      </c>
      <c r="D265" s="7">
        <v>1</v>
      </c>
      <c r="E265" s="129">
        <v>36</v>
      </c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</row>
    <row r="266" spans="1:24" ht="14.25" customHeight="1">
      <c r="A266" s="7">
        <v>265</v>
      </c>
      <c r="B266" s="7">
        <v>6</v>
      </c>
      <c r="C266" s="7">
        <v>3</v>
      </c>
      <c r="D266" s="7">
        <v>1</v>
      </c>
      <c r="E266" s="129">
        <v>37</v>
      </c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</row>
    <row r="267" spans="1:24" ht="14.25" customHeight="1">
      <c r="A267" s="7">
        <v>266</v>
      </c>
      <c r="B267" s="7">
        <v>6</v>
      </c>
      <c r="C267" s="7">
        <v>3</v>
      </c>
      <c r="D267" s="7">
        <v>1</v>
      </c>
      <c r="E267" s="129">
        <v>38</v>
      </c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</row>
    <row r="268" spans="1:24" ht="14.25" customHeight="1">
      <c r="A268" s="7">
        <v>267</v>
      </c>
      <c r="B268" s="7">
        <v>6</v>
      </c>
      <c r="C268" s="7">
        <v>3</v>
      </c>
      <c r="D268" s="7">
        <v>1</v>
      </c>
      <c r="E268" s="129">
        <v>39</v>
      </c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</row>
    <row r="269" spans="1:24" ht="14.25" customHeight="1">
      <c r="A269" s="7">
        <v>268</v>
      </c>
      <c r="B269" s="7">
        <v>6</v>
      </c>
      <c r="C269" s="7">
        <v>3</v>
      </c>
      <c r="D269" s="7">
        <v>1</v>
      </c>
      <c r="E269" s="129">
        <v>40</v>
      </c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</row>
    <row r="270" spans="1:24" ht="14.25" customHeight="1">
      <c r="A270" s="7">
        <v>269</v>
      </c>
      <c r="B270" s="7">
        <v>6</v>
      </c>
      <c r="C270" s="7">
        <v>3</v>
      </c>
      <c r="D270" s="7">
        <v>1</v>
      </c>
      <c r="E270" s="129">
        <v>41</v>
      </c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</row>
    <row r="271" spans="1:24" ht="14.25" customHeight="1">
      <c r="A271" s="7">
        <v>270</v>
      </c>
      <c r="B271" s="7">
        <v>6</v>
      </c>
      <c r="C271" s="7">
        <v>3</v>
      </c>
      <c r="D271" s="7">
        <v>1</v>
      </c>
      <c r="E271" s="129">
        <v>42</v>
      </c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</row>
    <row r="272" spans="1:24" ht="14.25" customHeight="1">
      <c r="A272" s="7">
        <v>271</v>
      </c>
      <c r="B272" s="7">
        <v>6</v>
      </c>
      <c r="C272" s="7">
        <v>2</v>
      </c>
      <c r="D272" s="7">
        <v>1</v>
      </c>
      <c r="E272" s="129">
        <v>43</v>
      </c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</row>
    <row r="273" spans="1:24" ht="14.25" customHeight="1">
      <c r="A273" s="7">
        <v>272</v>
      </c>
      <c r="B273" s="7">
        <v>6</v>
      </c>
      <c r="C273" s="7">
        <v>2</v>
      </c>
      <c r="D273" s="7">
        <v>1</v>
      </c>
      <c r="E273" s="129">
        <v>44</v>
      </c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</row>
    <row r="274" spans="1:24" ht="14.25" customHeight="1">
      <c r="A274" s="7">
        <v>273</v>
      </c>
      <c r="B274" s="7">
        <v>6</v>
      </c>
      <c r="C274" s="7">
        <v>2</v>
      </c>
      <c r="D274" s="7">
        <v>1</v>
      </c>
      <c r="E274" s="129">
        <v>45</v>
      </c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</row>
    <row r="275" spans="1:24" ht="14.25" customHeight="1">
      <c r="A275" s="7">
        <v>274</v>
      </c>
      <c r="B275" s="7">
        <v>6</v>
      </c>
      <c r="C275" s="7">
        <v>2</v>
      </c>
      <c r="D275" s="7">
        <v>1</v>
      </c>
      <c r="E275" s="129">
        <v>46</v>
      </c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</row>
    <row r="276" spans="1:24" ht="14.25" customHeight="1">
      <c r="A276" s="7">
        <v>275</v>
      </c>
      <c r="B276" s="7">
        <v>6</v>
      </c>
      <c r="C276" s="7">
        <v>2</v>
      </c>
      <c r="D276" s="7">
        <v>1</v>
      </c>
      <c r="E276" s="129">
        <v>47</v>
      </c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</row>
    <row r="277" spans="1:24" ht="14.25" customHeight="1">
      <c r="A277" s="7">
        <v>276</v>
      </c>
      <c r="B277" s="7">
        <v>6</v>
      </c>
      <c r="C277" s="7">
        <v>2</v>
      </c>
      <c r="D277" s="7">
        <v>1</v>
      </c>
      <c r="E277" s="129">
        <v>48</v>
      </c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</row>
    <row r="278" spans="1:24" ht="14.25" customHeight="1">
      <c r="A278" s="7">
        <v>277</v>
      </c>
      <c r="B278" s="7">
        <v>7</v>
      </c>
      <c r="C278" s="7">
        <v>4</v>
      </c>
      <c r="D278" s="7">
        <v>0</v>
      </c>
      <c r="E278" s="129">
        <v>2</v>
      </c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</row>
    <row r="279" spans="1:24" ht="14.25" customHeight="1">
      <c r="A279" s="7">
        <v>278</v>
      </c>
      <c r="B279" s="7">
        <v>7</v>
      </c>
      <c r="C279" s="7">
        <v>4</v>
      </c>
      <c r="D279" s="7">
        <v>0</v>
      </c>
      <c r="E279" s="129">
        <v>3</v>
      </c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</row>
    <row r="280" spans="1:24" ht="14.25" customHeight="1">
      <c r="A280" s="7">
        <v>279</v>
      </c>
      <c r="B280" s="7">
        <v>7</v>
      </c>
      <c r="C280" s="7">
        <v>4</v>
      </c>
      <c r="D280" s="7">
        <v>0</v>
      </c>
      <c r="E280" s="129">
        <v>4</v>
      </c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</row>
    <row r="281" spans="1:24" ht="14.25" customHeight="1">
      <c r="A281" s="7">
        <v>280</v>
      </c>
      <c r="B281" s="7">
        <v>7</v>
      </c>
      <c r="C281" s="7">
        <v>4</v>
      </c>
      <c r="D281" s="7">
        <v>0</v>
      </c>
      <c r="E281" s="129">
        <v>5</v>
      </c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</row>
    <row r="282" spans="1:24" ht="14.25" customHeight="1">
      <c r="A282" s="7">
        <v>281</v>
      </c>
      <c r="B282" s="7">
        <v>7</v>
      </c>
      <c r="C282" s="7">
        <v>4</v>
      </c>
      <c r="D282" s="7">
        <v>0</v>
      </c>
      <c r="E282" s="129">
        <v>6</v>
      </c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</row>
    <row r="283" spans="1:24" ht="14.25" customHeight="1">
      <c r="A283" s="7">
        <v>282</v>
      </c>
      <c r="B283" s="7">
        <v>7</v>
      </c>
      <c r="C283" s="7">
        <v>2</v>
      </c>
      <c r="D283" s="7">
        <v>0</v>
      </c>
      <c r="E283" s="129">
        <v>7</v>
      </c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</row>
    <row r="284" spans="1:24" ht="14.25" customHeight="1">
      <c r="A284" s="7">
        <v>283</v>
      </c>
      <c r="B284" s="7">
        <v>7</v>
      </c>
      <c r="C284" s="7">
        <v>2</v>
      </c>
      <c r="D284" s="7">
        <v>0</v>
      </c>
      <c r="E284" s="129">
        <v>8</v>
      </c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</row>
    <row r="285" spans="1:24" ht="14.25" customHeight="1">
      <c r="A285" s="7">
        <v>284</v>
      </c>
      <c r="B285" s="7">
        <v>7</v>
      </c>
      <c r="C285" s="7">
        <v>2</v>
      </c>
      <c r="D285" s="7">
        <v>0</v>
      </c>
      <c r="E285" s="129">
        <v>9</v>
      </c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</row>
    <row r="286" spans="1:24" ht="14.25" customHeight="1">
      <c r="A286" s="7">
        <v>285</v>
      </c>
      <c r="B286" s="7">
        <v>7</v>
      </c>
      <c r="C286" s="7">
        <v>2</v>
      </c>
      <c r="D286" s="7">
        <v>0</v>
      </c>
      <c r="E286" s="129">
        <v>10</v>
      </c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</row>
    <row r="287" spans="1:24" ht="14.25" customHeight="1">
      <c r="A287" s="7">
        <v>286</v>
      </c>
      <c r="B287" s="7">
        <v>7</v>
      </c>
      <c r="C287" s="7">
        <v>2</v>
      </c>
      <c r="D287" s="7">
        <v>0</v>
      </c>
      <c r="E287" s="129">
        <v>11</v>
      </c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</row>
    <row r="288" spans="1:24" ht="14.25" customHeight="1">
      <c r="A288" s="7">
        <v>287</v>
      </c>
      <c r="B288" s="7">
        <v>7</v>
      </c>
      <c r="C288" s="7">
        <v>2</v>
      </c>
      <c r="D288" s="7">
        <v>0</v>
      </c>
      <c r="E288" s="129">
        <v>12</v>
      </c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</row>
    <row r="289" spans="1:24" ht="14.25" customHeight="1">
      <c r="A289" s="7">
        <v>288</v>
      </c>
      <c r="B289" s="7">
        <v>7</v>
      </c>
      <c r="C289" s="7">
        <v>1</v>
      </c>
      <c r="D289" s="7">
        <v>0</v>
      </c>
      <c r="E289" s="129">
        <v>13</v>
      </c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</row>
    <row r="290" spans="1:24" ht="14.25" customHeight="1">
      <c r="A290" s="7">
        <v>289</v>
      </c>
      <c r="B290" s="7">
        <v>7</v>
      </c>
      <c r="C290" s="7">
        <v>1</v>
      </c>
      <c r="D290" s="7">
        <v>0</v>
      </c>
      <c r="E290" s="129">
        <v>14</v>
      </c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</row>
    <row r="291" spans="1:24" ht="14.25" customHeight="1">
      <c r="A291" s="7">
        <v>290</v>
      </c>
      <c r="B291" s="7">
        <v>7</v>
      </c>
      <c r="C291" s="7">
        <v>1</v>
      </c>
      <c r="D291" s="7">
        <v>0</v>
      </c>
      <c r="E291" s="129">
        <v>15</v>
      </c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</row>
    <row r="292" spans="1:24" ht="14.25" customHeight="1">
      <c r="A292" s="7">
        <v>291</v>
      </c>
      <c r="B292" s="7">
        <v>7</v>
      </c>
      <c r="C292" s="7">
        <v>1</v>
      </c>
      <c r="D292" s="7">
        <v>0</v>
      </c>
      <c r="E292" s="129">
        <v>16</v>
      </c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</row>
    <row r="293" spans="1:24" ht="14.25" customHeight="1">
      <c r="A293" s="7">
        <v>292</v>
      </c>
      <c r="B293" s="7">
        <v>7</v>
      </c>
      <c r="C293" s="7">
        <v>1</v>
      </c>
      <c r="D293" s="7">
        <v>0</v>
      </c>
      <c r="E293" s="129">
        <v>17</v>
      </c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</row>
    <row r="294" spans="1:24" ht="14.25" customHeight="1">
      <c r="A294" s="7">
        <v>293</v>
      </c>
      <c r="B294" s="7">
        <v>7</v>
      </c>
      <c r="C294" s="7">
        <v>1</v>
      </c>
      <c r="D294" s="7">
        <v>0</v>
      </c>
      <c r="E294" s="129">
        <v>18</v>
      </c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</row>
    <row r="295" spans="1:24" ht="14.25" customHeight="1">
      <c r="A295" s="7">
        <v>294</v>
      </c>
      <c r="B295" s="7">
        <v>7</v>
      </c>
      <c r="C295" s="7">
        <v>3</v>
      </c>
      <c r="D295" s="7">
        <v>0</v>
      </c>
      <c r="E295" s="129">
        <v>19</v>
      </c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</row>
    <row r="296" spans="1:24" ht="14.25" customHeight="1">
      <c r="A296" s="7">
        <v>295</v>
      </c>
      <c r="B296" s="7">
        <v>7</v>
      </c>
      <c r="C296" s="7">
        <v>3</v>
      </c>
      <c r="D296" s="7">
        <v>0</v>
      </c>
      <c r="E296" s="129">
        <v>20</v>
      </c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</row>
    <row r="297" spans="1:24" ht="14.25" customHeight="1">
      <c r="A297" s="7">
        <v>296</v>
      </c>
      <c r="B297" s="7">
        <v>7</v>
      </c>
      <c r="C297" s="7">
        <v>3</v>
      </c>
      <c r="D297" s="7">
        <v>0</v>
      </c>
      <c r="E297" s="129">
        <v>21</v>
      </c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</row>
    <row r="298" spans="1:24" ht="14.25" customHeight="1">
      <c r="A298" s="7">
        <v>297</v>
      </c>
      <c r="B298" s="7">
        <v>7</v>
      </c>
      <c r="C298" s="7">
        <v>3</v>
      </c>
      <c r="D298" s="7">
        <v>0</v>
      </c>
      <c r="E298" s="129">
        <v>22</v>
      </c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</row>
    <row r="299" spans="1:24" ht="14.25" customHeight="1">
      <c r="A299" s="7">
        <v>298</v>
      </c>
      <c r="B299" s="7">
        <v>7</v>
      </c>
      <c r="C299" s="7">
        <v>3</v>
      </c>
      <c r="D299" s="7">
        <v>0</v>
      </c>
      <c r="E299" s="129">
        <v>23</v>
      </c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</row>
    <row r="300" spans="1:24" ht="14.25" customHeight="1">
      <c r="A300" s="7">
        <v>299</v>
      </c>
      <c r="B300" s="7">
        <v>7</v>
      </c>
      <c r="C300" s="7">
        <v>3</v>
      </c>
      <c r="D300" s="7">
        <v>0</v>
      </c>
      <c r="E300" s="129">
        <v>24</v>
      </c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</row>
    <row r="301" spans="1:24" ht="14.25" customHeight="1">
      <c r="A301" s="7">
        <v>300</v>
      </c>
      <c r="B301" s="7">
        <v>7</v>
      </c>
      <c r="C301" s="7">
        <v>4</v>
      </c>
      <c r="D301" s="7">
        <v>1</v>
      </c>
      <c r="E301" s="129">
        <v>26</v>
      </c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</row>
    <row r="302" spans="1:24" ht="14.25" customHeight="1">
      <c r="A302" s="7">
        <v>301</v>
      </c>
      <c r="B302" s="7">
        <v>7</v>
      </c>
      <c r="C302" s="7">
        <v>4</v>
      </c>
      <c r="D302" s="7">
        <v>1</v>
      </c>
      <c r="E302" s="129">
        <v>27</v>
      </c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</row>
    <row r="303" spans="1:24" ht="14.25" customHeight="1">
      <c r="A303" s="7">
        <v>302</v>
      </c>
      <c r="B303" s="7">
        <v>7</v>
      </c>
      <c r="C303" s="7">
        <v>4</v>
      </c>
      <c r="D303" s="7">
        <v>1</v>
      </c>
      <c r="E303" s="129">
        <v>28</v>
      </c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</row>
    <row r="304" spans="1:24" ht="14.25" customHeight="1">
      <c r="A304" s="7">
        <v>303</v>
      </c>
      <c r="B304" s="7">
        <v>7</v>
      </c>
      <c r="C304" s="7">
        <v>4</v>
      </c>
      <c r="D304" s="7">
        <v>1</v>
      </c>
      <c r="E304" s="129">
        <v>29</v>
      </c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</row>
    <row r="305" spans="1:24" ht="14.25" customHeight="1">
      <c r="A305" s="7">
        <v>304</v>
      </c>
      <c r="B305" s="7">
        <v>7</v>
      </c>
      <c r="C305" s="7">
        <v>4</v>
      </c>
      <c r="D305" s="7">
        <v>1</v>
      </c>
      <c r="E305" s="129">
        <v>30</v>
      </c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</row>
    <row r="306" spans="1:24" ht="14.25" customHeight="1">
      <c r="A306" s="7">
        <v>305</v>
      </c>
      <c r="B306" s="7">
        <v>7</v>
      </c>
      <c r="C306" s="7">
        <v>2</v>
      </c>
      <c r="D306" s="7">
        <v>1</v>
      </c>
      <c r="E306" s="129">
        <v>31</v>
      </c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</row>
    <row r="307" spans="1:24" ht="14.25" customHeight="1">
      <c r="A307" s="7">
        <v>306</v>
      </c>
      <c r="B307" s="7">
        <v>7</v>
      </c>
      <c r="C307" s="7">
        <v>2</v>
      </c>
      <c r="D307" s="7">
        <v>1</v>
      </c>
      <c r="E307" s="129">
        <v>32</v>
      </c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</row>
    <row r="308" spans="1:24" ht="14.25" customHeight="1">
      <c r="A308" s="7">
        <v>307</v>
      </c>
      <c r="B308" s="7">
        <v>7</v>
      </c>
      <c r="C308" s="7">
        <v>2</v>
      </c>
      <c r="D308" s="7">
        <v>1</v>
      </c>
      <c r="E308" s="129">
        <v>33</v>
      </c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</row>
    <row r="309" spans="1:24" ht="14.25" customHeight="1">
      <c r="A309" s="7">
        <v>308</v>
      </c>
      <c r="B309" s="7">
        <v>7</v>
      </c>
      <c r="C309" s="7">
        <v>2</v>
      </c>
      <c r="D309" s="7">
        <v>1</v>
      </c>
      <c r="E309" s="129">
        <v>34</v>
      </c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</row>
    <row r="310" spans="1:24" ht="14.25" customHeight="1">
      <c r="A310" s="7">
        <v>309</v>
      </c>
      <c r="B310" s="7">
        <v>7</v>
      </c>
      <c r="C310" s="7">
        <v>2</v>
      </c>
      <c r="D310" s="7">
        <v>1</v>
      </c>
      <c r="E310" s="129">
        <v>35</v>
      </c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</row>
    <row r="311" spans="1:24" ht="14.25" customHeight="1">
      <c r="A311" s="7">
        <v>310</v>
      </c>
      <c r="B311" s="7">
        <v>7</v>
      </c>
      <c r="C311" s="7">
        <v>2</v>
      </c>
      <c r="D311" s="7">
        <v>1</v>
      </c>
      <c r="E311" s="129">
        <v>36</v>
      </c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</row>
    <row r="312" spans="1:24" ht="14.25" customHeight="1">
      <c r="A312" s="7">
        <v>311</v>
      </c>
      <c r="B312" s="7">
        <v>7</v>
      </c>
      <c r="C312" s="7">
        <v>1</v>
      </c>
      <c r="D312" s="7">
        <v>1</v>
      </c>
      <c r="E312" s="129">
        <v>37</v>
      </c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</row>
    <row r="313" spans="1:24" ht="14.25" customHeight="1">
      <c r="A313" s="7">
        <v>312</v>
      </c>
      <c r="B313" s="7">
        <v>7</v>
      </c>
      <c r="C313" s="7">
        <v>1</v>
      </c>
      <c r="D313" s="7">
        <v>1</v>
      </c>
      <c r="E313" s="129">
        <v>38</v>
      </c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</row>
    <row r="314" spans="1:24" ht="14.25" customHeight="1">
      <c r="A314" s="7">
        <v>313</v>
      </c>
      <c r="B314" s="7">
        <v>7</v>
      </c>
      <c r="C314" s="7">
        <v>1</v>
      </c>
      <c r="D314" s="7">
        <v>1</v>
      </c>
      <c r="E314" s="129">
        <v>39</v>
      </c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</row>
    <row r="315" spans="1:24" ht="14.25" customHeight="1">
      <c r="A315" s="7">
        <v>314</v>
      </c>
      <c r="B315" s="7">
        <v>7</v>
      </c>
      <c r="C315" s="7">
        <v>1</v>
      </c>
      <c r="D315" s="7">
        <v>1</v>
      </c>
      <c r="E315" s="129">
        <v>40</v>
      </c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</row>
    <row r="316" spans="1:24" ht="14.25" customHeight="1">
      <c r="A316" s="7">
        <v>315</v>
      </c>
      <c r="B316" s="7">
        <v>7</v>
      </c>
      <c r="C316" s="7">
        <v>1</v>
      </c>
      <c r="D316" s="7">
        <v>1</v>
      </c>
      <c r="E316" s="129">
        <v>41</v>
      </c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</row>
    <row r="317" spans="1:24" ht="14.25" customHeight="1">
      <c r="A317" s="7">
        <v>316</v>
      </c>
      <c r="B317" s="7">
        <v>7</v>
      </c>
      <c r="C317" s="7">
        <v>1</v>
      </c>
      <c r="D317" s="7">
        <v>1</v>
      </c>
      <c r="E317" s="129">
        <v>42</v>
      </c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</row>
    <row r="318" spans="1:24" ht="14.25" customHeight="1">
      <c r="A318" s="7">
        <v>317</v>
      </c>
      <c r="B318" s="7">
        <v>7</v>
      </c>
      <c r="C318" s="7">
        <v>3</v>
      </c>
      <c r="D318" s="7">
        <v>1</v>
      </c>
      <c r="E318" s="129">
        <v>43</v>
      </c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</row>
    <row r="319" spans="1:24" ht="14.25" customHeight="1">
      <c r="A319" s="7">
        <v>318</v>
      </c>
      <c r="B319" s="7">
        <v>7</v>
      </c>
      <c r="C319" s="7">
        <v>3</v>
      </c>
      <c r="D319" s="7">
        <v>1</v>
      </c>
      <c r="E319" s="129">
        <v>44</v>
      </c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</row>
    <row r="320" spans="1:24" ht="14.25" customHeight="1">
      <c r="A320" s="7">
        <v>319</v>
      </c>
      <c r="B320" s="7">
        <v>7</v>
      </c>
      <c r="C320" s="7">
        <v>3</v>
      </c>
      <c r="D320" s="7">
        <v>1</v>
      </c>
      <c r="E320" s="129">
        <v>45</v>
      </c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</row>
    <row r="321" spans="1:24" ht="14.25" customHeight="1">
      <c r="A321" s="7">
        <v>320</v>
      </c>
      <c r="B321" s="7">
        <v>7</v>
      </c>
      <c r="C321" s="7">
        <v>3</v>
      </c>
      <c r="D321" s="7">
        <v>1</v>
      </c>
      <c r="E321" s="129">
        <v>46</v>
      </c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</row>
    <row r="322" spans="1:24" ht="14.25" customHeight="1">
      <c r="A322" s="7">
        <v>321</v>
      </c>
      <c r="B322" s="7">
        <v>7</v>
      </c>
      <c r="C322" s="7">
        <v>3</v>
      </c>
      <c r="D322" s="7">
        <v>1</v>
      </c>
      <c r="E322" s="129">
        <v>47</v>
      </c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</row>
    <row r="323" spans="1:24" ht="14.25" customHeight="1">
      <c r="A323" s="7">
        <v>322</v>
      </c>
      <c r="B323" s="7">
        <v>7</v>
      </c>
      <c r="C323" s="7">
        <v>3</v>
      </c>
      <c r="D323" s="7">
        <v>1</v>
      </c>
      <c r="E323" s="129">
        <v>48</v>
      </c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</row>
    <row r="324" spans="1:24" ht="14.25" customHeight="1">
      <c r="A324" s="7">
        <v>323</v>
      </c>
      <c r="B324" s="7">
        <v>8</v>
      </c>
      <c r="C324" s="7">
        <v>4</v>
      </c>
      <c r="D324" s="7">
        <v>0</v>
      </c>
      <c r="E324" s="129">
        <v>2</v>
      </c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</row>
    <row r="325" spans="1:24" ht="14.25" customHeight="1">
      <c r="A325" s="7">
        <v>324</v>
      </c>
      <c r="B325" s="7">
        <v>8</v>
      </c>
      <c r="C325" s="7">
        <v>4</v>
      </c>
      <c r="D325" s="7">
        <v>0</v>
      </c>
      <c r="E325" s="129">
        <v>3</v>
      </c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</row>
    <row r="326" spans="1:24" ht="14.25" customHeight="1">
      <c r="A326" s="7">
        <v>325</v>
      </c>
      <c r="B326" s="7">
        <v>8</v>
      </c>
      <c r="C326" s="7">
        <v>4</v>
      </c>
      <c r="D326" s="7">
        <v>0</v>
      </c>
      <c r="E326" s="129">
        <v>4</v>
      </c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</row>
    <row r="327" spans="1:24" ht="14.25" customHeight="1">
      <c r="A327" s="7">
        <v>326</v>
      </c>
      <c r="B327" s="7">
        <v>8</v>
      </c>
      <c r="C327" s="7">
        <v>4</v>
      </c>
      <c r="D327" s="7">
        <v>0</v>
      </c>
      <c r="E327" s="129">
        <v>5</v>
      </c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</row>
    <row r="328" spans="1:24" ht="14.25" customHeight="1">
      <c r="A328" s="7">
        <v>327</v>
      </c>
      <c r="B328" s="7">
        <v>8</v>
      </c>
      <c r="C328" s="7">
        <v>4</v>
      </c>
      <c r="D328" s="7">
        <v>0</v>
      </c>
      <c r="E328" s="129">
        <v>6</v>
      </c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</row>
    <row r="329" spans="1:24" ht="14.25" customHeight="1">
      <c r="A329" s="7">
        <v>328</v>
      </c>
      <c r="B329" s="7">
        <v>8</v>
      </c>
      <c r="C329" s="7">
        <v>1</v>
      </c>
      <c r="D329" s="7">
        <v>0</v>
      </c>
      <c r="E329" s="129">
        <v>7</v>
      </c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</row>
    <row r="330" spans="1:24" ht="14.25" customHeight="1">
      <c r="A330" s="7">
        <v>329</v>
      </c>
      <c r="B330" s="7">
        <v>8</v>
      </c>
      <c r="C330" s="7">
        <v>1</v>
      </c>
      <c r="D330" s="7">
        <v>0</v>
      </c>
      <c r="E330" s="129">
        <v>8</v>
      </c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</row>
    <row r="331" spans="1:24" ht="14.25" customHeight="1">
      <c r="A331" s="7">
        <v>330</v>
      </c>
      <c r="B331" s="7">
        <v>8</v>
      </c>
      <c r="C331" s="7">
        <v>1</v>
      </c>
      <c r="D331" s="7">
        <v>0</v>
      </c>
      <c r="E331" s="129">
        <v>9</v>
      </c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</row>
    <row r="332" spans="1:24" ht="14.25" customHeight="1">
      <c r="A332" s="7">
        <v>331</v>
      </c>
      <c r="B332" s="7">
        <v>8</v>
      </c>
      <c r="C332" s="7">
        <v>1</v>
      </c>
      <c r="D332" s="7">
        <v>0</v>
      </c>
      <c r="E332" s="129">
        <v>10</v>
      </c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</row>
    <row r="333" spans="1:24" ht="14.25" customHeight="1">
      <c r="A333" s="7">
        <v>332</v>
      </c>
      <c r="B333" s="7">
        <v>8</v>
      </c>
      <c r="C333" s="7">
        <v>1</v>
      </c>
      <c r="D333" s="7">
        <v>0</v>
      </c>
      <c r="E333" s="129">
        <v>11</v>
      </c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</row>
    <row r="334" spans="1:24" ht="14.25" customHeight="1">
      <c r="A334" s="7">
        <v>333</v>
      </c>
      <c r="B334" s="7">
        <v>8</v>
      </c>
      <c r="C334" s="7">
        <v>1</v>
      </c>
      <c r="D334" s="7">
        <v>0</v>
      </c>
      <c r="E334" s="129">
        <v>12</v>
      </c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</row>
    <row r="335" spans="1:24" ht="14.25" customHeight="1">
      <c r="A335" s="7">
        <v>334</v>
      </c>
      <c r="B335" s="7">
        <v>8</v>
      </c>
      <c r="C335" s="7">
        <v>3</v>
      </c>
      <c r="D335" s="7">
        <v>0</v>
      </c>
      <c r="E335" s="129">
        <v>13</v>
      </c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</row>
    <row r="336" spans="1:24" ht="14.25" customHeight="1">
      <c r="A336" s="7">
        <v>335</v>
      </c>
      <c r="B336" s="7">
        <v>8</v>
      </c>
      <c r="C336" s="7">
        <v>3</v>
      </c>
      <c r="D336" s="7">
        <v>0</v>
      </c>
      <c r="E336" s="129">
        <v>14</v>
      </c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</row>
    <row r="337" spans="1:24" ht="14.25" customHeight="1">
      <c r="A337" s="7">
        <v>336</v>
      </c>
      <c r="B337" s="7">
        <v>8</v>
      </c>
      <c r="C337" s="7">
        <v>3</v>
      </c>
      <c r="D337" s="7">
        <v>0</v>
      </c>
      <c r="E337" s="129">
        <v>15</v>
      </c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</row>
    <row r="338" spans="1:24" ht="14.25" customHeight="1">
      <c r="A338" s="7">
        <v>337</v>
      </c>
      <c r="B338" s="7">
        <v>8</v>
      </c>
      <c r="C338" s="7">
        <v>3</v>
      </c>
      <c r="D338" s="7">
        <v>0</v>
      </c>
      <c r="E338" s="129">
        <v>16</v>
      </c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</row>
    <row r="339" spans="1:24" ht="14.25" customHeight="1">
      <c r="A339" s="7">
        <v>338</v>
      </c>
      <c r="B339" s="7">
        <v>8</v>
      </c>
      <c r="C339" s="7">
        <v>3</v>
      </c>
      <c r="D339" s="7">
        <v>0</v>
      </c>
      <c r="E339" s="129">
        <v>17</v>
      </c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</row>
    <row r="340" spans="1:24" ht="14.25" customHeight="1">
      <c r="A340" s="7">
        <v>339</v>
      </c>
      <c r="B340" s="7">
        <v>8</v>
      </c>
      <c r="C340" s="7">
        <v>3</v>
      </c>
      <c r="D340" s="7">
        <v>0</v>
      </c>
      <c r="E340" s="129">
        <v>18</v>
      </c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</row>
    <row r="341" spans="1:24" ht="14.25" customHeight="1">
      <c r="A341" s="7">
        <v>340</v>
      </c>
      <c r="B341" s="7">
        <v>8</v>
      </c>
      <c r="C341" s="7">
        <v>2</v>
      </c>
      <c r="D341" s="7">
        <v>0</v>
      </c>
      <c r="E341" s="129">
        <v>19</v>
      </c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</row>
    <row r="342" spans="1:24" ht="14.25" customHeight="1">
      <c r="A342" s="7">
        <v>341</v>
      </c>
      <c r="B342" s="7">
        <v>8</v>
      </c>
      <c r="C342" s="7">
        <v>2</v>
      </c>
      <c r="D342" s="7">
        <v>0</v>
      </c>
      <c r="E342" s="129">
        <v>20</v>
      </c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</row>
    <row r="343" spans="1:24" ht="14.25" customHeight="1">
      <c r="A343" s="7">
        <v>342</v>
      </c>
      <c r="B343" s="7">
        <v>8</v>
      </c>
      <c r="C343" s="7">
        <v>2</v>
      </c>
      <c r="D343" s="7">
        <v>0</v>
      </c>
      <c r="E343" s="129">
        <v>21</v>
      </c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</row>
    <row r="344" spans="1:24" ht="14.25" customHeight="1">
      <c r="A344" s="7">
        <v>343</v>
      </c>
      <c r="B344" s="7">
        <v>8</v>
      </c>
      <c r="C344" s="7">
        <v>2</v>
      </c>
      <c r="D344" s="7">
        <v>0</v>
      </c>
      <c r="E344" s="129">
        <v>22</v>
      </c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</row>
    <row r="345" spans="1:24" ht="14.25" customHeight="1">
      <c r="A345" s="7">
        <v>344</v>
      </c>
      <c r="B345" s="7">
        <v>8</v>
      </c>
      <c r="C345" s="7">
        <v>2</v>
      </c>
      <c r="D345" s="7">
        <v>0</v>
      </c>
      <c r="E345" s="129">
        <v>23</v>
      </c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</row>
    <row r="346" spans="1:24" ht="14.25" customHeight="1">
      <c r="A346" s="7">
        <v>345</v>
      </c>
      <c r="B346" s="7">
        <v>8</v>
      </c>
      <c r="C346" s="7">
        <v>2</v>
      </c>
      <c r="D346" s="7">
        <v>0</v>
      </c>
      <c r="E346" s="129">
        <v>24</v>
      </c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</row>
    <row r="347" spans="1:24" ht="14.25" customHeight="1">
      <c r="A347" s="7">
        <v>346</v>
      </c>
      <c r="B347" s="7">
        <v>8</v>
      </c>
      <c r="C347" s="7">
        <v>4</v>
      </c>
      <c r="D347" s="7">
        <v>1</v>
      </c>
      <c r="E347" s="129">
        <v>26</v>
      </c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</row>
    <row r="348" spans="1:24" ht="14.25" customHeight="1">
      <c r="A348" s="7">
        <v>347</v>
      </c>
      <c r="B348" s="7">
        <v>8</v>
      </c>
      <c r="C348" s="7">
        <v>4</v>
      </c>
      <c r="D348" s="7">
        <v>1</v>
      </c>
      <c r="E348" s="129">
        <v>27</v>
      </c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</row>
    <row r="349" spans="1:24" ht="14.25" customHeight="1">
      <c r="A349" s="7">
        <v>348</v>
      </c>
      <c r="B349" s="7">
        <v>8</v>
      </c>
      <c r="C349" s="7">
        <v>4</v>
      </c>
      <c r="D349" s="7">
        <v>1</v>
      </c>
      <c r="E349" s="129">
        <v>28</v>
      </c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</row>
    <row r="350" spans="1:24" ht="14.25" customHeight="1">
      <c r="A350" s="7">
        <v>349</v>
      </c>
      <c r="B350" s="7">
        <v>8</v>
      </c>
      <c r="C350" s="7">
        <v>4</v>
      </c>
      <c r="D350" s="7">
        <v>1</v>
      </c>
      <c r="E350" s="129">
        <v>29</v>
      </c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</row>
    <row r="351" spans="1:24" ht="14.25" customHeight="1">
      <c r="A351" s="7">
        <v>350</v>
      </c>
      <c r="B351" s="7">
        <v>8</v>
      </c>
      <c r="C351" s="7">
        <v>4</v>
      </c>
      <c r="D351" s="7">
        <v>1</v>
      </c>
      <c r="E351" s="129">
        <v>30</v>
      </c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</row>
    <row r="352" spans="1:24" ht="14.25" customHeight="1">
      <c r="A352" s="7">
        <v>351</v>
      </c>
      <c r="B352" s="7">
        <v>8</v>
      </c>
      <c r="C352" s="7">
        <v>1</v>
      </c>
      <c r="D352" s="7">
        <v>1</v>
      </c>
      <c r="E352" s="129">
        <v>31</v>
      </c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</row>
    <row r="353" spans="1:24" ht="14.25" customHeight="1">
      <c r="A353" s="7">
        <v>352</v>
      </c>
      <c r="B353" s="7">
        <v>8</v>
      </c>
      <c r="C353" s="7">
        <v>1</v>
      </c>
      <c r="D353" s="7">
        <v>1</v>
      </c>
      <c r="E353" s="129">
        <v>32</v>
      </c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</row>
    <row r="354" spans="1:24" ht="14.25" customHeight="1">
      <c r="A354" s="7">
        <v>353</v>
      </c>
      <c r="B354" s="7">
        <v>8</v>
      </c>
      <c r="C354" s="7">
        <v>1</v>
      </c>
      <c r="D354" s="7">
        <v>1</v>
      </c>
      <c r="E354" s="129">
        <v>33</v>
      </c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</row>
    <row r="355" spans="1:24" ht="14.25" customHeight="1">
      <c r="A355" s="7">
        <v>354</v>
      </c>
      <c r="B355" s="7">
        <v>8</v>
      </c>
      <c r="C355" s="7">
        <v>1</v>
      </c>
      <c r="D355" s="7">
        <v>1</v>
      </c>
      <c r="E355" s="129">
        <v>34</v>
      </c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</row>
    <row r="356" spans="1:24" ht="14.25" customHeight="1">
      <c r="A356" s="7">
        <v>355</v>
      </c>
      <c r="B356" s="7">
        <v>8</v>
      </c>
      <c r="C356" s="7">
        <v>1</v>
      </c>
      <c r="D356" s="7">
        <v>1</v>
      </c>
      <c r="E356" s="129">
        <v>35</v>
      </c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</row>
    <row r="357" spans="1:24" ht="14.25" customHeight="1">
      <c r="A357" s="7">
        <v>356</v>
      </c>
      <c r="B357" s="7">
        <v>8</v>
      </c>
      <c r="C357" s="7">
        <v>1</v>
      </c>
      <c r="D357" s="7">
        <v>1</v>
      </c>
      <c r="E357" s="129">
        <v>36</v>
      </c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</row>
    <row r="358" spans="1:24" ht="14.25" customHeight="1">
      <c r="A358" s="7">
        <v>357</v>
      </c>
      <c r="B358" s="7">
        <v>8</v>
      </c>
      <c r="C358" s="7">
        <v>3</v>
      </c>
      <c r="D358" s="7">
        <v>1</v>
      </c>
      <c r="E358" s="129">
        <v>37</v>
      </c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</row>
    <row r="359" spans="1:24" ht="14.25" customHeight="1">
      <c r="A359" s="7">
        <v>358</v>
      </c>
      <c r="B359" s="7">
        <v>8</v>
      </c>
      <c r="C359" s="7">
        <v>3</v>
      </c>
      <c r="D359" s="7">
        <v>1</v>
      </c>
      <c r="E359" s="129">
        <v>38</v>
      </c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</row>
    <row r="360" spans="1:24" ht="14.25" customHeight="1">
      <c r="A360" s="7">
        <v>359</v>
      </c>
      <c r="B360" s="7">
        <v>8</v>
      </c>
      <c r="C360" s="7">
        <v>3</v>
      </c>
      <c r="D360" s="7">
        <v>1</v>
      </c>
      <c r="E360" s="129">
        <v>39</v>
      </c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</row>
    <row r="361" spans="1:24" ht="14.25" customHeight="1">
      <c r="A361" s="7">
        <v>360</v>
      </c>
      <c r="B361" s="7">
        <v>8</v>
      </c>
      <c r="C361" s="7">
        <v>3</v>
      </c>
      <c r="D361" s="7">
        <v>1</v>
      </c>
      <c r="E361" s="129">
        <v>40</v>
      </c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</row>
    <row r="362" spans="1:24" ht="14.25" customHeight="1">
      <c r="A362" s="7">
        <v>361</v>
      </c>
      <c r="B362" s="7">
        <v>8</v>
      </c>
      <c r="C362" s="7">
        <v>3</v>
      </c>
      <c r="D362" s="7">
        <v>1</v>
      </c>
      <c r="E362" s="129">
        <v>41</v>
      </c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</row>
    <row r="363" spans="1:24" ht="14.25" customHeight="1">
      <c r="A363" s="7">
        <v>362</v>
      </c>
      <c r="B363" s="7">
        <v>8</v>
      </c>
      <c r="C363" s="7">
        <v>3</v>
      </c>
      <c r="D363" s="7">
        <v>1</v>
      </c>
      <c r="E363" s="129">
        <v>42</v>
      </c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</row>
    <row r="364" spans="1:24" ht="14.25" customHeight="1">
      <c r="A364" s="7">
        <v>363</v>
      </c>
      <c r="B364" s="7">
        <v>8</v>
      </c>
      <c r="C364" s="7">
        <v>2</v>
      </c>
      <c r="D364" s="7">
        <v>1</v>
      </c>
      <c r="E364" s="129">
        <v>43</v>
      </c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</row>
    <row r="365" spans="1:24" ht="14.25" customHeight="1">
      <c r="A365" s="7">
        <v>364</v>
      </c>
      <c r="B365" s="7">
        <v>8</v>
      </c>
      <c r="C365" s="7">
        <v>2</v>
      </c>
      <c r="D365" s="7">
        <v>1</v>
      </c>
      <c r="E365" s="129">
        <v>44</v>
      </c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</row>
    <row r="366" spans="1:24" ht="14.25" customHeight="1">
      <c r="A366" s="7">
        <v>365</v>
      </c>
      <c r="B366" s="7">
        <v>8</v>
      </c>
      <c r="C366" s="7">
        <v>2</v>
      </c>
      <c r="D366" s="7">
        <v>1</v>
      </c>
      <c r="E366" s="129">
        <v>45</v>
      </c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</row>
    <row r="367" spans="1:24" ht="14.25" customHeight="1">
      <c r="A367" s="7">
        <v>366</v>
      </c>
      <c r="B367" s="7">
        <v>8</v>
      </c>
      <c r="C367" s="7">
        <v>2</v>
      </c>
      <c r="D367" s="7">
        <v>1</v>
      </c>
      <c r="E367" s="129">
        <v>46</v>
      </c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</row>
    <row r="368" spans="1:24" ht="14.25" customHeight="1">
      <c r="A368" s="7">
        <v>367</v>
      </c>
      <c r="B368" s="7">
        <v>8</v>
      </c>
      <c r="C368" s="7">
        <v>2</v>
      </c>
      <c r="D368" s="7">
        <v>1</v>
      </c>
      <c r="E368" s="129">
        <v>47</v>
      </c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</row>
    <row r="369" spans="1:24" ht="14.25" customHeight="1">
      <c r="A369" s="7">
        <v>368</v>
      </c>
      <c r="B369" s="7">
        <v>8</v>
      </c>
      <c r="C369" s="7">
        <v>2</v>
      </c>
      <c r="D369" s="7">
        <v>1</v>
      </c>
      <c r="E369" s="129">
        <v>48</v>
      </c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</row>
    <row r="370" spans="1:24" ht="14.25" customHeight="1">
      <c r="A370" s="7">
        <v>369</v>
      </c>
      <c r="B370" s="7">
        <v>9</v>
      </c>
      <c r="C370" s="7">
        <v>4</v>
      </c>
      <c r="D370" s="7">
        <v>1</v>
      </c>
      <c r="E370" s="129">
        <v>2</v>
      </c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</row>
    <row r="371" spans="1:24" ht="14.25" customHeight="1">
      <c r="A371" s="7">
        <v>370</v>
      </c>
      <c r="B371" s="7">
        <v>9</v>
      </c>
      <c r="C371" s="7">
        <v>4</v>
      </c>
      <c r="D371" s="7">
        <v>1</v>
      </c>
      <c r="E371" s="129">
        <v>3</v>
      </c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</row>
    <row r="372" spans="1:24" ht="14.25" customHeight="1">
      <c r="A372" s="7">
        <v>371</v>
      </c>
      <c r="B372" s="7">
        <v>9</v>
      </c>
      <c r="C372" s="7">
        <v>4</v>
      </c>
      <c r="D372" s="7">
        <v>1</v>
      </c>
      <c r="E372" s="129">
        <v>4</v>
      </c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</row>
    <row r="373" spans="1:24" ht="14.25" customHeight="1">
      <c r="A373" s="7">
        <v>372</v>
      </c>
      <c r="B373" s="7">
        <v>9</v>
      </c>
      <c r="C373" s="7">
        <v>4</v>
      </c>
      <c r="D373" s="7">
        <v>1</v>
      </c>
      <c r="E373" s="129">
        <v>5</v>
      </c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</row>
    <row r="374" spans="1:24" ht="14.25" customHeight="1">
      <c r="A374" s="7">
        <v>373</v>
      </c>
      <c r="B374" s="7">
        <v>9</v>
      </c>
      <c r="C374" s="7">
        <v>4</v>
      </c>
      <c r="D374" s="7">
        <v>1</v>
      </c>
      <c r="E374" s="129">
        <v>6</v>
      </c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</row>
    <row r="375" spans="1:24" ht="14.25" customHeight="1">
      <c r="A375" s="7">
        <v>374</v>
      </c>
      <c r="B375" s="7">
        <v>9</v>
      </c>
      <c r="C375" s="7">
        <v>1</v>
      </c>
      <c r="D375" s="7">
        <v>1</v>
      </c>
      <c r="E375" s="129">
        <v>7</v>
      </c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</row>
    <row r="376" spans="1:24" ht="14.25" customHeight="1">
      <c r="A376" s="7">
        <v>375</v>
      </c>
      <c r="B376" s="7">
        <v>9</v>
      </c>
      <c r="C376" s="7">
        <v>1</v>
      </c>
      <c r="D376" s="7">
        <v>1</v>
      </c>
      <c r="E376" s="129">
        <v>8</v>
      </c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</row>
    <row r="377" spans="1:24" ht="14.25" customHeight="1">
      <c r="A377" s="7">
        <v>376</v>
      </c>
      <c r="B377" s="7">
        <v>9</v>
      </c>
      <c r="C377" s="7">
        <v>1</v>
      </c>
      <c r="D377" s="7">
        <v>1</v>
      </c>
      <c r="E377" s="129">
        <v>9</v>
      </c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</row>
    <row r="378" spans="1:24" ht="14.25" customHeight="1">
      <c r="A378" s="7">
        <v>377</v>
      </c>
      <c r="B378" s="7">
        <v>9</v>
      </c>
      <c r="C378" s="7">
        <v>1</v>
      </c>
      <c r="D378" s="7">
        <v>1</v>
      </c>
      <c r="E378" s="129">
        <v>10</v>
      </c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</row>
    <row r="379" spans="1:24" ht="14.25" customHeight="1">
      <c r="A379" s="7">
        <v>378</v>
      </c>
      <c r="B379" s="7">
        <v>9</v>
      </c>
      <c r="C379" s="7">
        <v>1</v>
      </c>
      <c r="D379" s="7">
        <v>1</v>
      </c>
      <c r="E379" s="129">
        <v>11</v>
      </c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</row>
    <row r="380" spans="1:24" ht="14.25" customHeight="1">
      <c r="A380" s="7">
        <v>379</v>
      </c>
      <c r="B380" s="7">
        <v>9</v>
      </c>
      <c r="C380" s="7">
        <v>1</v>
      </c>
      <c r="D380" s="7">
        <v>1</v>
      </c>
      <c r="E380" s="129">
        <v>12</v>
      </c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</row>
    <row r="381" spans="1:24" ht="14.25" customHeight="1">
      <c r="A381" s="7">
        <v>380</v>
      </c>
      <c r="B381" s="7">
        <v>9</v>
      </c>
      <c r="C381" s="7">
        <v>3</v>
      </c>
      <c r="D381" s="7">
        <v>1</v>
      </c>
      <c r="E381" s="129">
        <v>13</v>
      </c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</row>
    <row r="382" spans="1:24" ht="14.25" customHeight="1">
      <c r="A382" s="7">
        <v>381</v>
      </c>
      <c r="B382" s="7">
        <v>9</v>
      </c>
      <c r="C382" s="7">
        <v>3</v>
      </c>
      <c r="D382" s="7">
        <v>1</v>
      </c>
      <c r="E382" s="129">
        <v>14</v>
      </c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</row>
    <row r="383" spans="1:24" ht="14.25" customHeight="1">
      <c r="A383" s="7">
        <v>382</v>
      </c>
      <c r="B383" s="7">
        <v>9</v>
      </c>
      <c r="C383" s="7">
        <v>3</v>
      </c>
      <c r="D383" s="7">
        <v>1</v>
      </c>
      <c r="E383" s="129">
        <v>15</v>
      </c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</row>
    <row r="384" spans="1:24" ht="14.25" customHeight="1">
      <c r="A384" s="7">
        <v>383</v>
      </c>
      <c r="B384" s="7">
        <v>9</v>
      </c>
      <c r="C384" s="7">
        <v>3</v>
      </c>
      <c r="D384" s="7">
        <v>1</v>
      </c>
      <c r="E384" s="129">
        <v>16</v>
      </c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</row>
    <row r="385" spans="1:24" ht="14.25" customHeight="1">
      <c r="A385" s="7">
        <v>384</v>
      </c>
      <c r="B385" s="7">
        <v>9</v>
      </c>
      <c r="C385" s="7">
        <v>3</v>
      </c>
      <c r="D385" s="7">
        <v>1</v>
      </c>
      <c r="E385" s="129">
        <v>17</v>
      </c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</row>
    <row r="386" spans="1:24" ht="14.25" customHeight="1">
      <c r="A386" s="7">
        <v>385</v>
      </c>
      <c r="B386" s="7">
        <v>9</v>
      </c>
      <c r="C386" s="7">
        <v>3</v>
      </c>
      <c r="D386" s="7">
        <v>1</v>
      </c>
      <c r="E386" s="129">
        <v>18</v>
      </c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</row>
    <row r="387" spans="1:24" ht="14.25" customHeight="1">
      <c r="A387" s="7">
        <v>386</v>
      </c>
      <c r="B387" s="7">
        <v>9</v>
      </c>
      <c r="C387" s="7">
        <v>2</v>
      </c>
      <c r="D387" s="7">
        <v>1</v>
      </c>
      <c r="E387" s="129">
        <v>19</v>
      </c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</row>
    <row r="388" spans="1:24" ht="14.25" customHeight="1">
      <c r="A388" s="7">
        <v>387</v>
      </c>
      <c r="B388" s="7">
        <v>9</v>
      </c>
      <c r="C388" s="7">
        <v>2</v>
      </c>
      <c r="D388" s="7">
        <v>1</v>
      </c>
      <c r="E388" s="129">
        <v>20</v>
      </c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</row>
    <row r="389" spans="1:24" ht="14.25" customHeight="1">
      <c r="A389" s="7">
        <v>388</v>
      </c>
      <c r="B389" s="7">
        <v>9</v>
      </c>
      <c r="C389" s="7">
        <v>2</v>
      </c>
      <c r="D389" s="7">
        <v>1</v>
      </c>
      <c r="E389" s="129">
        <v>21</v>
      </c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</row>
    <row r="390" spans="1:24" ht="14.25" customHeight="1">
      <c r="A390" s="7">
        <v>389</v>
      </c>
      <c r="B390" s="7">
        <v>9</v>
      </c>
      <c r="C390" s="7">
        <v>2</v>
      </c>
      <c r="D390" s="7">
        <v>1</v>
      </c>
      <c r="E390" s="129">
        <v>22</v>
      </c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</row>
    <row r="391" spans="1:24" ht="14.25" customHeight="1">
      <c r="A391" s="7">
        <v>390</v>
      </c>
      <c r="B391" s="7">
        <v>9</v>
      </c>
      <c r="C391" s="7">
        <v>2</v>
      </c>
      <c r="D391" s="7">
        <v>1</v>
      </c>
      <c r="E391" s="129">
        <v>23</v>
      </c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</row>
    <row r="392" spans="1:24" ht="14.25" customHeight="1">
      <c r="A392" s="7">
        <v>391</v>
      </c>
      <c r="B392" s="7">
        <v>9</v>
      </c>
      <c r="C392" s="7">
        <v>2</v>
      </c>
      <c r="D392" s="7">
        <v>1</v>
      </c>
      <c r="E392" s="129">
        <v>24</v>
      </c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</row>
    <row r="393" spans="1:24" ht="14.25" customHeight="1">
      <c r="A393" s="7">
        <v>392</v>
      </c>
      <c r="B393" s="7">
        <v>9</v>
      </c>
      <c r="C393" s="7">
        <v>4</v>
      </c>
      <c r="D393" s="7">
        <v>0</v>
      </c>
      <c r="E393" s="129">
        <v>26</v>
      </c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</row>
    <row r="394" spans="1:24" ht="14.25" customHeight="1">
      <c r="A394" s="7">
        <v>393</v>
      </c>
      <c r="B394" s="7">
        <v>9</v>
      </c>
      <c r="C394" s="7">
        <v>4</v>
      </c>
      <c r="D394" s="7">
        <v>0</v>
      </c>
      <c r="E394" s="129">
        <v>27</v>
      </c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</row>
    <row r="395" spans="1:24" ht="14.25" customHeight="1">
      <c r="A395" s="7">
        <v>394</v>
      </c>
      <c r="B395" s="7">
        <v>9</v>
      </c>
      <c r="C395" s="7">
        <v>4</v>
      </c>
      <c r="D395" s="7">
        <v>0</v>
      </c>
      <c r="E395" s="129">
        <v>28</v>
      </c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</row>
    <row r="396" spans="1:24" ht="14.25" customHeight="1">
      <c r="A396" s="7">
        <v>395</v>
      </c>
      <c r="B396" s="7">
        <v>9</v>
      </c>
      <c r="C396" s="7">
        <v>4</v>
      </c>
      <c r="D396" s="7">
        <v>0</v>
      </c>
      <c r="E396" s="129">
        <v>29</v>
      </c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</row>
    <row r="397" spans="1:24" ht="14.25" customHeight="1">
      <c r="A397" s="7">
        <v>396</v>
      </c>
      <c r="B397" s="7">
        <v>9</v>
      </c>
      <c r="C397" s="7">
        <v>4</v>
      </c>
      <c r="D397" s="7">
        <v>0</v>
      </c>
      <c r="E397" s="129">
        <v>30</v>
      </c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</row>
    <row r="398" spans="1:24" ht="14.25" customHeight="1">
      <c r="A398" s="7">
        <v>397</v>
      </c>
      <c r="B398" s="7">
        <v>9</v>
      </c>
      <c r="C398" s="7">
        <v>1</v>
      </c>
      <c r="D398" s="7">
        <v>0</v>
      </c>
      <c r="E398" s="129">
        <v>31</v>
      </c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</row>
    <row r="399" spans="1:24" ht="14.25" customHeight="1">
      <c r="A399" s="7">
        <v>398</v>
      </c>
      <c r="B399" s="7">
        <v>9</v>
      </c>
      <c r="C399" s="7">
        <v>1</v>
      </c>
      <c r="D399" s="7">
        <v>0</v>
      </c>
      <c r="E399" s="129">
        <v>32</v>
      </c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</row>
    <row r="400" spans="1:24" ht="14.25" customHeight="1">
      <c r="A400" s="7">
        <v>399</v>
      </c>
      <c r="B400" s="7">
        <v>9</v>
      </c>
      <c r="C400" s="7">
        <v>1</v>
      </c>
      <c r="D400" s="7">
        <v>0</v>
      </c>
      <c r="E400" s="129">
        <v>33</v>
      </c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</row>
    <row r="401" spans="1:24" ht="14.25" customHeight="1">
      <c r="A401" s="7">
        <v>400</v>
      </c>
      <c r="B401" s="7">
        <v>9</v>
      </c>
      <c r="C401" s="7">
        <v>1</v>
      </c>
      <c r="D401" s="7">
        <v>0</v>
      </c>
      <c r="E401" s="129">
        <v>34</v>
      </c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</row>
    <row r="402" spans="1:24" ht="14.25" customHeight="1">
      <c r="A402" s="7">
        <v>401</v>
      </c>
      <c r="B402" s="7">
        <v>9</v>
      </c>
      <c r="C402" s="7">
        <v>1</v>
      </c>
      <c r="D402" s="7">
        <v>0</v>
      </c>
      <c r="E402" s="129">
        <v>35</v>
      </c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</row>
    <row r="403" spans="1:24" ht="14.25" customHeight="1">
      <c r="A403" s="7">
        <v>402</v>
      </c>
      <c r="B403" s="7">
        <v>9</v>
      </c>
      <c r="C403" s="7">
        <v>1</v>
      </c>
      <c r="D403" s="7">
        <v>0</v>
      </c>
      <c r="E403" s="129">
        <v>36</v>
      </c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</row>
    <row r="404" spans="1:24" ht="14.25" customHeight="1">
      <c r="A404" s="7">
        <v>403</v>
      </c>
      <c r="B404" s="7">
        <v>9</v>
      </c>
      <c r="C404" s="7">
        <v>3</v>
      </c>
      <c r="D404" s="7">
        <v>0</v>
      </c>
      <c r="E404" s="129">
        <v>37</v>
      </c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</row>
    <row r="405" spans="1:24" ht="14.25" customHeight="1">
      <c r="A405" s="7">
        <v>404</v>
      </c>
      <c r="B405" s="7">
        <v>9</v>
      </c>
      <c r="C405" s="7">
        <v>3</v>
      </c>
      <c r="D405" s="7">
        <v>0</v>
      </c>
      <c r="E405" s="129">
        <v>38</v>
      </c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</row>
    <row r="406" spans="1:24" ht="14.25" customHeight="1">
      <c r="A406" s="7">
        <v>405</v>
      </c>
      <c r="B406" s="7">
        <v>9</v>
      </c>
      <c r="C406" s="7">
        <v>3</v>
      </c>
      <c r="D406" s="7">
        <v>0</v>
      </c>
      <c r="E406" s="129">
        <v>39</v>
      </c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</row>
    <row r="407" spans="1:24" ht="14.25" customHeight="1">
      <c r="A407" s="7">
        <v>406</v>
      </c>
      <c r="B407" s="7">
        <v>9</v>
      </c>
      <c r="C407" s="7">
        <v>3</v>
      </c>
      <c r="D407" s="7">
        <v>0</v>
      </c>
      <c r="E407" s="129">
        <v>40</v>
      </c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</row>
    <row r="408" spans="1:24" ht="14.25" customHeight="1">
      <c r="A408" s="7">
        <v>407</v>
      </c>
      <c r="B408" s="7">
        <v>9</v>
      </c>
      <c r="C408" s="7">
        <v>3</v>
      </c>
      <c r="D408" s="7">
        <v>0</v>
      </c>
      <c r="E408" s="129">
        <v>41</v>
      </c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</row>
    <row r="409" spans="1:24" ht="14.25" customHeight="1">
      <c r="A409" s="7">
        <v>408</v>
      </c>
      <c r="B409" s="7">
        <v>9</v>
      </c>
      <c r="C409" s="7">
        <v>3</v>
      </c>
      <c r="D409" s="7">
        <v>0</v>
      </c>
      <c r="E409" s="129">
        <v>42</v>
      </c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</row>
    <row r="410" spans="1:24" ht="14.25" customHeight="1">
      <c r="A410" s="7">
        <v>409</v>
      </c>
      <c r="B410" s="7">
        <v>9</v>
      </c>
      <c r="C410" s="7">
        <v>2</v>
      </c>
      <c r="D410" s="7">
        <v>0</v>
      </c>
      <c r="E410" s="129">
        <v>43</v>
      </c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</row>
    <row r="411" spans="1:24" ht="14.25" customHeight="1">
      <c r="A411" s="7">
        <v>410</v>
      </c>
      <c r="B411" s="7">
        <v>9</v>
      </c>
      <c r="C411" s="7">
        <v>2</v>
      </c>
      <c r="D411" s="7">
        <v>0</v>
      </c>
      <c r="E411" s="129">
        <v>44</v>
      </c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</row>
    <row r="412" spans="1:24" ht="14.25" customHeight="1">
      <c r="A412" s="7">
        <v>411</v>
      </c>
      <c r="B412" s="7">
        <v>9</v>
      </c>
      <c r="C412" s="7">
        <v>2</v>
      </c>
      <c r="D412" s="7">
        <v>0</v>
      </c>
      <c r="E412" s="129">
        <v>45</v>
      </c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</row>
    <row r="413" spans="1:24" ht="14.25" customHeight="1">
      <c r="A413" s="7">
        <v>412</v>
      </c>
      <c r="B413" s="7">
        <v>9</v>
      </c>
      <c r="C413" s="7">
        <v>2</v>
      </c>
      <c r="D413" s="7">
        <v>0</v>
      </c>
      <c r="E413" s="129">
        <v>46</v>
      </c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</row>
    <row r="414" spans="1:24" ht="14.25" customHeight="1">
      <c r="A414" s="7">
        <v>413</v>
      </c>
      <c r="B414" s="7">
        <v>9</v>
      </c>
      <c r="C414" s="7">
        <v>2</v>
      </c>
      <c r="D414" s="7">
        <v>0</v>
      </c>
      <c r="E414" s="129">
        <v>47</v>
      </c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</row>
    <row r="415" spans="1:24" ht="14.25" customHeight="1">
      <c r="A415" s="7">
        <v>414</v>
      </c>
      <c r="B415" s="7">
        <v>9</v>
      </c>
      <c r="C415" s="7">
        <v>2</v>
      </c>
      <c r="D415" s="7">
        <v>0</v>
      </c>
      <c r="E415" s="129">
        <v>48</v>
      </c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</row>
    <row r="416" spans="1:24" ht="14.25" customHeight="1">
      <c r="A416" s="7">
        <v>415</v>
      </c>
      <c r="B416" s="7">
        <v>10</v>
      </c>
      <c r="C416" s="7">
        <v>4</v>
      </c>
      <c r="D416" s="7">
        <v>1</v>
      </c>
      <c r="E416" s="129">
        <v>2</v>
      </c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</row>
    <row r="417" spans="1:24" ht="14.25" customHeight="1">
      <c r="A417" s="7">
        <v>416</v>
      </c>
      <c r="B417" s="7">
        <v>10</v>
      </c>
      <c r="C417" s="7">
        <v>4</v>
      </c>
      <c r="D417" s="7">
        <v>1</v>
      </c>
      <c r="E417" s="129">
        <v>3</v>
      </c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</row>
    <row r="418" spans="1:24" ht="14.25" customHeight="1">
      <c r="A418" s="7">
        <v>417</v>
      </c>
      <c r="B418" s="7">
        <v>10</v>
      </c>
      <c r="C418" s="7">
        <v>4</v>
      </c>
      <c r="D418" s="7">
        <v>1</v>
      </c>
      <c r="E418" s="129">
        <v>4</v>
      </c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</row>
    <row r="419" spans="1:24" ht="14.25" customHeight="1">
      <c r="A419" s="7">
        <v>418</v>
      </c>
      <c r="B419" s="7">
        <v>10</v>
      </c>
      <c r="C419" s="7">
        <v>4</v>
      </c>
      <c r="D419" s="7">
        <v>1</v>
      </c>
      <c r="E419" s="129">
        <v>5</v>
      </c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</row>
    <row r="420" spans="1:24" ht="14.25" customHeight="1">
      <c r="A420" s="7">
        <v>419</v>
      </c>
      <c r="B420" s="7">
        <v>10</v>
      </c>
      <c r="C420" s="7">
        <v>4</v>
      </c>
      <c r="D420" s="7">
        <v>1</v>
      </c>
      <c r="E420" s="129">
        <v>6</v>
      </c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</row>
    <row r="421" spans="1:24" ht="14.25" customHeight="1">
      <c r="A421" s="7">
        <v>420</v>
      </c>
      <c r="B421" s="7">
        <v>10</v>
      </c>
      <c r="C421" s="7">
        <v>3</v>
      </c>
      <c r="D421" s="7">
        <v>1</v>
      </c>
      <c r="E421" s="129">
        <v>7</v>
      </c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</row>
    <row r="422" spans="1:24" ht="14.25" customHeight="1">
      <c r="A422" s="7">
        <v>421</v>
      </c>
      <c r="B422" s="7">
        <v>10</v>
      </c>
      <c r="C422" s="7">
        <v>3</v>
      </c>
      <c r="D422" s="7">
        <v>1</v>
      </c>
      <c r="E422" s="129">
        <v>8</v>
      </c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</row>
    <row r="423" spans="1:24" ht="14.25" customHeight="1">
      <c r="A423" s="7">
        <v>422</v>
      </c>
      <c r="B423" s="7">
        <v>10</v>
      </c>
      <c r="C423" s="7">
        <v>3</v>
      </c>
      <c r="D423" s="7">
        <v>1</v>
      </c>
      <c r="E423" s="129">
        <v>9</v>
      </c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</row>
    <row r="424" spans="1:24" ht="14.25" customHeight="1">
      <c r="A424" s="7">
        <v>423</v>
      </c>
      <c r="B424" s="7">
        <v>10</v>
      </c>
      <c r="C424" s="7">
        <v>3</v>
      </c>
      <c r="D424" s="7">
        <v>1</v>
      </c>
      <c r="E424" s="129">
        <v>10</v>
      </c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</row>
    <row r="425" spans="1:24" ht="14.25" customHeight="1">
      <c r="A425" s="7">
        <v>424</v>
      </c>
      <c r="B425" s="7">
        <v>10</v>
      </c>
      <c r="C425" s="7">
        <v>3</v>
      </c>
      <c r="D425" s="7">
        <v>1</v>
      </c>
      <c r="E425" s="129">
        <v>11</v>
      </c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</row>
    <row r="426" spans="1:24" ht="14.25" customHeight="1">
      <c r="A426" s="7">
        <v>425</v>
      </c>
      <c r="B426" s="7">
        <v>10</v>
      </c>
      <c r="C426" s="7">
        <v>3</v>
      </c>
      <c r="D426" s="7">
        <v>1</v>
      </c>
      <c r="E426" s="129">
        <v>12</v>
      </c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</row>
    <row r="427" spans="1:24" ht="14.25" customHeight="1">
      <c r="A427" s="7">
        <v>426</v>
      </c>
      <c r="B427" s="7">
        <v>10</v>
      </c>
      <c r="C427" s="7">
        <v>2</v>
      </c>
      <c r="D427" s="7">
        <v>1</v>
      </c>
      <c r="E427" s="129">
        <v>13</v>
      </c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</row>
    <row r="428" spans="1:24" ht="14.25" customHeight="1">
      <c r="A428" s="7">
        <v>427</v>
      </c>
      <c r="B428" s="7">
        <v>10</v>
      </c>
      <c r="C428" s="7">
        <v>2</v>
      </c>
      <c r="D428" s="7">
        <v>1</v>
      </c>
      <c r="E428" s="129">
        <v>14</v>
      </c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</row>
    <row r="429" spans="1:24" ht="14.25" customHeight="1">
      <c r="A429" s="7">
        <v>428</v>
      </c>
      <c r="B429" s="7">
        <v>10</v>
      </c>
      <c r="C429" s="7">
        <v>2</v>
      </c>
      <c r="D429" s="7">
        <v>1</v>
      </c>
      <c r="E429" s="129">
        <v>15</v>
      </c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</row>
    <row r="430" spans="1:24" ht="14.25" customHeight="1">
      <c r="A430" s="7">
        <v>429</v>
      </c>
      <c r="B430" s="7">
        <v>10</v>
      </c>
      <c r="C430" s="7">
        <v>2</v>
      </c>
      <c r="D430" s="7">
        <v>1</v>
      </c>
      <c r="E430" s="129">
        <v>16</v>
      </c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</row>
    <row r="431" spans="1:24" ht="14.25" customHeight="1">
      <c r="A431" s="7">
        <v>430</v>
      </c>
      <c r="B431" s="7">
        <v>10</v>
      </c>
      <c r="C431" s="7">
        <v>2</v>
      </c>
      <c r="D431" s="7">
        <v>1</v>
      </c>
      <c r="E431" s="129">
        <v>17</v>
      </c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</row>
    <row r="432" spans="1:24" ht="14.25" customHeight="1">
      <c r="A432" s="7">
        <v>431</v>
      </c>
      <c r="B432" s="7">
        <v>10</v>
      </c>
      <c r="C432" s="7">
        <v>2</v>
      </c>
      <c r="D432" s="7">
        <v>1</v>
      </c>
      <c r="E432" s="129">
        <v>18</v>
      </c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</row>
    <row r="433" spans="1:24" ht="14.25" customHeight="1">
      <c r="A433" s="7">
        <v>432</v>
      </c>
      <c r="B433" s="7">
        <v>10</v>
      </c>
      <c r="C433" s="7">
        <v>1</v>
      </c>
      <c r="D433" s="7">
        <v>1</v>
      </c>
      <c r="E433" s="129">
        <v>19</v>
      </c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</row>
    <row r="434" spans="1:24" ht="14.25" customHeight="1">
      <c r="A434" s="7">
        <v>433</v>
      </c>
      <c r="B434" s="7">
        <v>10</v>
      </c>
      <c r="C434" s="7">
        <v>1</v>
      </c>
      <c r="D434" s="7">
        <v>1</v>
      </c>
      <c r="E434" s="129">
        <v>20</v>
      </c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</row>
    <row r="435" spans="1:24" ht="14.25" customHeight="1">
      <c r="A435" s="7">
        <v>434</v>
      </c>
      <c r="B435" s="7">
        <v>10</v>
      </c>
      <c r="C435" s="7">
        <v>1</v>
      </c>
      <c r="D435" s="7">
        <v>1</v>
      </c>
      <c r="E435" s="129">
        <v>21</v>
      </c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</row>
    <row r="436" spans="1:24" ht="14.25" customHeight="1">
      <c r="A436" s="7">
        <v>435</v>
      </c>
      <c r="B436" s="7">
        <v>10</v>
      </c>
      <c r="C436" s="7">
        <v>1</v>
      </c>
      <c r="D436" s="7">
        <v>1</v>
      </c>
      <c r="E436" s="129">
        <v>22</v>
      </c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</row>
    <row r="437" spans="1:24" ht="14.25" customHeight="1">
      <c r="A437" s="7">
        <v>436</v>
      </c>
      <c r="B437" s="7">
        <v>10</v>
      </c>
      <c r="C437" s="7">
        <v>1</v>
      </c>
      <c r="D437" s="7">
        <v>1</v>
      </c>
      <c r="E437" s="129">
        <v>23</v>
      </c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</row>
    <row r="438" spans="1:24" ht="14.25" customHeight="1">
      <c r="A438" s="7">
        <v>437</v>
      </c>
      <c r="B438" s="7">
        <v>10</v>
      </c>
      <c r="C438" s="7">
        <v>1</v>
      </c>
      <c r="D438" s="7">
        <v>1</v>
      </c>
      <c r="E438" s="129">
        <v>24</v>
      </c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</row>
    <row r="439" spans="1:24" ht="14.25" customHeight="1">
      <c r="A439" s="7">
        <v>438</v>
      </c>
      <c r="B439" s="7">
        <v>10</v>
      </c>
      <c r="C439" s="7">
        <v>4</v>
      </c>
      <c r="D439" s="7">
        <v>0</v>
      </c>
      <c r="E439" s="129">
        <v>26</v>
      </c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</row>
    <row r="440" spans="1:24" ht="14.25" customHeight="1">
      <c r="A440" s="7">
        <v>439</v>
      </c>
      <c r="B440" s="7">
        <v>10</v>
      </c>
      <c r="C440" s="7">
        <v>4</v>
      </c>
      <c r="D440" s="7">
        <v>0</v>
      </c>
      <c r="E440" s="129">
        <v>27</v>
      </c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</row>
    <row r="441" spans="1:24" ht="14.25" customHeight="1">
      <c r="A441" s="7">
        <v>440</v>
      </c>
      <c r="B441" s="7">
        <v>10</v>
      </c>
      <c r="C441" s="7">
        <v>4</v>
      </c>
      <c r="D441" s="7">
        <v>0</v>
      </c>
      <c r="E441" s="129">
        <v>28</v>
      </c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</row>
    <row r="442" spans="1:24" ht="14.25" customHeight="1">
      <c r="A442" s="7">
        <v>441</v>
      </c>
      <c r="B442" s="7">
        <v>10</v>
      </c>
      <c r="C442" s="7">
        <v>4</v>
      </c>
      <c r="D442" s="7">
        <v>0</v>
      </c>
      <c r="E442" s="129">
        <v>29</v>
      </c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</row>
    <row r="443" spans="1:24" ht="14.25" customHeight="1">
      <c r="A443" s="7">
        <v>442</v>
      </c>
      <c r="B443" s="7">
        <v>10</v>
      </c>
      <c r="C443" s="7">
        <v>4</v>
      </c>
      <c r="D443" s="7">
        <v>0</v>
      </c>
      <c r="E443" s="129">
        <v>30</v>
      </c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</row>
    <row r="444" spans="1:24" ht="14.25" customHeight="1">
      <c r="A444" s="7">
        <v>443</v>
      </c>
      <c r="B444" s="7">
        <v>10</v>
      </c>
      <c r="C444" s="7">
        <v>3</v>
      </c>
      <c r="D444" s="7">
        <v>0</v>
      </c>
      <c r="E444" s="129">
        <v>31</v>
      </c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</row>
    <row r="445" spans="1:24" ht="14.25" customHeight="1">
      <c r="A445" s="7">
        <v>444</v>
      </c>
      <c r="B445" s="7">
        <v>10</v>
      </c>
      <c r="C445" s="7">
        <v>3</v>
      </c>
      <c r="D445" s="7">
        <v>0</v>
      </c>
      <c r="E445" s="129">
        <v>32</v>
      </c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</row>
    <row r="446" spans="1:24" ht="14.25" customHeight="1">
      <c r="A446" s="7">
        <v>445</v>
      </c>
      <c r="B446" s="7">
        <v>10</v>
      </c>
      <c r="C446" s="7">
        <v>3</v>
      </c>
      <c r="D446" s="7">
        <v>0</v>
      </c>
      <c r="E446" s="129">
        <v>33</v>
      </c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</row>
    <row r="447" spans="1:24" ht="14.25" customHeight="1">
      <c r="A447" s="7">
        <v>446</v>
      </c>
      <c r="B447" s="7">
        <v>10</v>
      </c>
      <c r="C447" s="7">
        <v>3</v>
      </c>
      <c r="D447" s="7">
        <v>0</v>
      </c>
      <c r="E447" s="129">
        <v>34</v>
      </c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</row>
    <row r="448" spans="1:24" ht="14.25" customHeight="1">
      <c r="A448" s="7">
        <v>447</v>
      </c>
      <c r="B448" s="7">
        <v>10</v>
      </c>
      <c r="C448" s="7">
        <v>3</v>
      </c>
      <c r="D448" s="7">
        <v>0</v>
      </c>
      <c r="E448" s="129">
        <v>35</v>
      </c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</row>
    <row r="449" spans="1:24" ht="14.25" customHeight="1">
      <c r="A449" s="7">
        <v>448</v>
      </c>
      <c r="B449" s="7">
        <v>10</v>
      </c>
      <c r="C449" s="7">
        <v>3</v>
      </c>
      <c r="D449" s="7">
        <v>0</v>
      </c>
      <c r="E449" s="129">
        <v>36</v>
      </c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</row>
    <row r="450" spans="1:24" ht="14.25" customHeight="1">
      <c r="A450" s="7">
        <v>449</v>
      </c>
      <c r="B450" s="7">
        <v>10</v>
      </c>
      <c r="C450" s="7">
        <v>2</v>
      </c>
      <c r="D450" s="7">
        <v>0</v>
      </c>
      <c r="E450" s="129">
        <v>37</v>
      </c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</row>
    <row r="451" spans="1:24" ht="14.25" customHeight="1">
      <c r="A451" s="7">
        <v>450</v>
      </c>
      <c r="B451" s="7">
        <v>10</v>
      </c>
      <c r="C451" s="7">
        <v>2</v>
      </c>
      <c r="D451" s="7">
        <v>0</v>
      </c>
      <c r="E451" s="129">
        <v>38</v>
      </c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</row>
    <row r="452" spans="1:24" ht="14.25" customHeight="1">
      <c r="A452" s="7">
        <v>451</v>
      </c>
      <c r="B452" s="7">
        <v>10</v>
      </c>
      <c r="C452" s="7">
        <v>2</v>
      </c>
      <c r="D452" s="7">
        <v>0</v>
      </c>
      <c r="E452" s="129">
        <v>39</v>
      </c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</row>
    <row r="453" spans="1:24" ht="14.25" customHeight="1">
      <c r="A453" s="7">
        <v>452</v>
      </c>
      <c r="B453" s="7">
        <v>10</v>
      </c>
      <c r="C453" s="7">
        <v>2</v>
      </c>
      <c r="D453" s="7">
        <v>0</v>
      </c>
      <c r="E453" s="129">
        <v>40</v>
      </c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</row>
    <row r="454" spans="1:24" ht="14.25" customHeight="1">
      <c r="A454" s="7">
        <v>453</v>
      </c>
      <c r="B454" s="7">
        <v>10</v>
      </c>
      <c r="C454" s="7">
        <v>2</v>
      </c>
      <c r="D454" s="7">
        <v>0</v>
      </c>
      <c r="E454" s="129">
        <v>41</v>
      </c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</row>
    <row r="455" spans="1:24" ht="14.25" customHeight="1">
      <c r="A455" s="7">
        <v>454</v>
      </c>
      <c r="B455" s="7">
        <v>10</v>
      </c>
      <c r="C455" s="7">
        <v>2</v>
      </c>
      <c r="D455" s="7">
        <v>0</v>
      </c>
      <c r="E455" s="129">
        <v>42</v>
      </c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</row>
    <row r="456" spans="1:24" ht="14.25" customHeight="1">
      <c r="A456" s="7">
        <v>455</v>
      </c>
      <c r="B456" s="7">
        <v>10</v>
      </c>
      <c r="C456" s="7">
        <v>1</v>
      </c>
      <c r="D456" s="7">
        <v>0</v>
      </c>
      <c r="E456" s="129">
        <v>43</v>
      </c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</row>
    <row r="457" spans="1:24" ht="14.25" customHeight="1">
      <c r="A457" s="7">
        <v>456</v>
      </c>
      <c r="B457" s="7">
        <v>10</v>
      </c>
      <c r="C457" s="7">
        <v>1</v>
      </c>
      <c r="D457" s="7">
        <v>0</v>
      </c>
      <c r="E457" s="129">
        <v>44</v>
      </c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</row>
    <row r="458" spans="1:24" ht="14.25" customHeight="1">
      <c r="A458" s="7">
        <v>457</v>
      </c>
      <c r="B458" s="7">
        <v>10</v>
      </c>
      <c r="C458" s="7">
        <v>1</v>
      </c>
      <c r="D458" s="7">
        <v>0</v>
      </c>
      <c r="E458" s="129">
        <v>45</v>
      </c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</row>
    <row r="459" spans="1:24" ht="14.25" customHeight="1">
      <c r="A459" s="7">
        <v>458</v>
      </c>
      <c r="B459" s="7">
        <v>10</v>
      </c>
      <c r="C459" s="7">
        <v>1</v>
      </c>
      <c r="D459" s="7">
        <v>0</v>
      </c>
      <c r="E459" s="129">
        <v>46</v>
      </c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</row>
    <row r="460" spans="1:24" ht="14.25" customHeight="1">
      <c r="A460" s="7">
        <v>459</v>
      </c>
      <c r="B460" s="7">
        <v>10</v>
      </c>
      <c r="C460" s="7">
        <v>1</v>
      </c>
      <c r="D460" s="7">
        <v>0</v>
      </c>
      <c r="E460" s="129">
        <v>47</v>
      </c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</row>
    <row r="461" spans="1:24" ht="14.25" customHeight="1">
      <c r="A461" s="7">
        <v>460</v>
      </c>
      <c r="B461" s="7">
        <v>10</v>
      </c>
      <c r="C461" s="7">
        <v>1</v>
      </c>
      <c r="D461" s="7">
        <v>0</v>
      </c>
      <c r="E461" s="129">
        <v>48</v>
      </c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</row>
    <row r="462" spans="1:24" ht="14.25" customHeight="1">
      <c r="A462" s="7">
        <v>461</v>
      </c>
      <c r="B462" s="7">
        <v>11</v>
      </c>
      <c r="C462" s="7">
        <v>4</v>
      </c>
      <c r="D462" s="7">
        <v>1</v>
      </c>
      <c r="E462" s="129">
        <v>2</v>
      </c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</row>
    <row r="463" spans="1:24" ht="14.25" customHeight="1">
      <c r="A463" s="7">
        <v>462</v>
      </c>
      <c r="B463" s="7">
        <v>11</v>
      </c>
      <c r="C463" s="7">
        <v>4</v>
      </c>
      <c r="D463" s="7">
        <v>1</v>
      </c>
      <c r="E463" s="129">
        <v>3</v>
      </c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</row>
    <row r="464" spans="1:24" ht="14.25" customHeight="1">
      <c r="A464" s="7">
        <v>463</v>
      </c>
      <c r="B464" s="7">
        <v>11</v>
      </c>
      <c r="C464" s="7">
        <v>4</v>
      </c>
      <c r="D464" s="7">
        <v>1</v>
      </c>
      <c r="E464" s="129">
        <v>4</v>
      </c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</row>
    <row r="465" spans="1:24" ht="14.25" customHeight="1">
      <c r="A465" s="7">
        <v>464</v>
      </c>
      <c r="B465" s="7">
        <v>11</v>
      </c>
      <c r="C465" s="7">
        <v>4</v>
      </c>
      <c r="D465" s="7">
        <v>1</v>
      </c>
      <c r="E465" s="129">
        <v>5</v>
      </c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</row>
    <row r="466" spans="1:24" ht="14.25" customHeight="1">
      <c r="A466" s="7">
        <v>465</v>
      </c>
      <c r="B466" s="7">
        <v>11</v>
      </c>
      <c r="C466" s="7">
        <v>4</v>
      </c>
      <c r="D466" s="7">
        <v>1</v>
      </c>
      <c r="E466" s="129">
        <v>6</v>
      </c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</row>
    <row r="467" spans="1:24" ht="14.25" customHeight="1">
      <c r="A467" s="7">
        <v>466</v>
      </c>
      <c r="B467" s="7">
        <v>11</v>
      </c>
      <c r="C467" s="7">
        <v>2</v>
      </c>
      <c r="D467" s="7">
        <v>1</v>
      </c>
      <c r="E467" s="129">
        <v>7</v>
      </c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</row>
    <row r="468" spans="1:24" ht="14.25" customHeight="1">
      <c r="A468" s="7">
        <v>467</v>
      </c>
      <c r="B468" s="7">
        <v>11</v>
      </c>
      <c r="C468" s="7">
        <v>2</v>
      </c>
      <c r="D468" s="7">
        <v>1</v>
      </c>
      <c r="E468" s="129">
        <v>8</v>
      </c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</row>
    <row r="469" spans="1:24" ht="14.25" customHeight="1">
      <c r="A469" s="7">
        <v>468</v>
      </c>
      <c r="B469" s="7">
        <v>11</v>
      </c>
      <c r="C469" s="7">
        <v>2</v>
      </c>
      <c r="D469" s="7">
        <v>1</v>
      </c>
      <c r="E469" s="129">
        <v>9</v>
      </c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</row>
    <row r="470" spans="1:24" ht="14.25" customHeight="1">
      <c r="A470" s="7">
        <v>469</v>
      </c>
      <c r="B470" s="7">
        <v>11</v>
      </c>
      <c r="C470" s="7">
        <v>2</v>
      </c>
      <c r="D470" s="7">
        <v>1</v>
      </c>
      <c r="E470" s="129">
        <v>10</v>
      </c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</row>
    <row r="471" spans="1:24" ht="14.25" customHeight="1">
      <c r="A471" s="7">
        <v>470</v>
      </c>
      <c r="B471" s="7">
        <v>11</v>
      </c>
      <c r="C471" s="7">
        <v>2</v>
      </c>
      <c r="D471" s="7">
        <v>1</v>
      </c>
      <c r="E471" s="129">
        <v>11</v>
      </c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</row>
    <row r="472" spans="1:24" ht="14.25" customHeight="1">
      <c r="A472" s="7">
        <v>471</v>
      </c>
      <c r="B472" s="7">
        <v>11</v>
      </c>
      <c r="C472" s="7">
        <v>2</v>
      </c>
      <c r="D472" s="7">
        <v>1</v>
      </c>
      <c r="E472" s="129">
        <v>12</v>
      </c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</row>
    <row r="473" spans="1:24" ht="14.25" customHeight="1">
      <c r="A473" s="7">
        <v>472</v>
      </c>
      <c r="B473" s="7">
        <v>11</v>
      </c>
      <c r="C473" s="7">
        <v>1</v>
      </c>
      <c r="D473" s="7">
        <v>1</v>
      </c>
      <c r="E473" s="129">
        <v>13</v>
      </c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</row>
    <row r="474" spans="1:24" ht="14.25" customHeight="1">
      <c r="A474" s="7">
        <v>473</v>
      </c>
      <c r="B474" s="7">
        <v>11</v>
      </c>
      <c r="C474" s="7">
        <v>1</v>
      </c>
      <c r="D474" s="7">
        <v>1</v>
      </c>
      <c r="E474" s="129">
        <v>14</v>
      </c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</row>
    <row r="475" spans="1:24" ht="14.25" customHeight="1">
      <c r="A475" s="7">
        <v>474</v>
      </c>
      <c r="B475" s="7">
        <v>11</v>
      </c>
      <c r="C475" s="7">
        <v>1</v>
      </c>
      <c r="D475" s="7">
        <v>1</v>
      </c>
      <c r="E475" s="129">
        <v>15</v>
      </c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</row>
    <row r="476" spans="1:24" ht="14.25" customHeight="1">
      <c r="A476" s="7">
        <v>475</v>
      </c>
      <c r="B476" s="7">
        <v>11</v>
      </c>
      <c r="C476" s="7">
        <v>1</v>
      </c>
      <c r="D476" s="7">
        <v>1</v>
      </c>
      <c r="E476" s="129">
        <v>16</v>
      </c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</row>
    <row r="477" spans="1:24" ht="14.25" customHeight="1">
      <c r="A477" s="7">
        <v>476</v>
      </c>
      <c r="B477" s="7">
        <v>11</v>
      </c>
      <c r="C477" s="7">
        <v>1</v>
      </c>
      <c r="D477" s="7">
        <v>1</v>
      </c>
      <c r="E477" s="129">
        <v>17</v>
      </c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</row>
    <row r="478" spans="1:24" ht="14.25" customHeight="1">
      <c r="A478" s="7">
        <v>477</v>
      </c>
      <c r="B478" s="7">
        <v>11</v>
      </c>
      <c r="C478" s="7">
        <v>1</v>
      </c>
      <c r="D478" s="7">
        <v>1</v>
      </c>
      <c r="E478" s="129">
        <v>18</v>
      </c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</row>
    <row r="479" spans="1:24" ht="14.25" customHeight="1">
      <c r="A479" s="7">
        <v>478</v>
      </c>
      <c r="B479" s="7">
        <v>11</v>
      </c>
      <c r="C479" s="7">
        <v>3</v>
      </c>
      <c r="D479" s="7">
        <v>1</v>
      </c>
      <c r="E479" s="129">
        <v>19</v>
      </c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</row>
    <row r="480" spans="1:24" ht="14.25" customHeight="1">
      <c r="A480" s="7">
        <v>479</v>
      </c>
      <c r="B480" s="7">
        <v>11</v>
      </c>
      <c r="C480" s="7">
        <v>3</v>
      </c>
      <c r="D480" s="7">
        <v>1</v>
      </c>
      <c r="E480" s="129">
        <v>20</v>
      </c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</row>
    <row r="481" spans="1:24" ht="14.25" customHeight="1">
      <c r="A481" s="7">
        <v>480</v>
      </c>
      <c r="B481" s="7">
        <v>11</v>
      </c>
      <c r="C481" s="7">
        <v>3</v>
      </c>
      <c r="D481" s="7">
        <v>1</v>
      </c>
      <c r="E481" s="129">
        <v>21</v>
      </c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</row>
    <row r="482" spans="1:24" ht="14.25" customHeight="1">
      <c r="A482" s="7">
        <v>481</v>
      </c>
      <c r="B482" s="7">
        <v>11</v>
      </c>
      <c r="C482" s="7">
        <v>3</v>
      </c>
      <c r="D482" s="7">
        <v>1</v>
      </c>
      <c r="E482" s="129">
        <v>22</v>
      </c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</row>
    <row r="483" spans="1:24" ht="14.25" customHeight="1">
      <c r="A483" s="7">
        <v>482</v>
      </c>
      <c r="B483" s="7">
        <v>11</v>
      </c>
      <c r="C483" s="7">
        <v>3</v>
      </c>
      <c r="D483" s="7">
        <v>1</v>
      </c>
      <c r="E483" s="129">
        <v>23</v>
      </c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</row>
    <row r="484" spans="1:24" ht="14.25" customHeight="1">
      <c r="A484" s="7">
        <v>483</v>
      </c>
      <c r="B484" s="7">
        <v>11</v>
      </c>
      <c r="C484" s="7">
        <v>3</v>
      </c>
      <c r="D484" s="7">
        <v>1</v>
      </c>
      <c r="E484" s="129">
        <v>24</v>
      </c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</row>
    <row r="485" spans="1:24" ht="14.25" customHeight="1">
      <c r="A485" s="7">
        <v>484</v>
      </c>
      <c r="B485" s="7">
        <v>11</v>
      </c>
      <c r="C485" s="7">
        <v>4</v>
      </c>
      <c r="D485" s="7">
        <v>0</v>
      </c>
      <c r="E485" s="129">
        <v>26</v>
      </c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</row>
    <row r="486" spans="1:24" ht="14.25" customHeight="1">
      <c r="A486" s="7">
        <v>485</v>
      </c>
      <c r="B486" s="7">
        <v>11</v>
      </c>
      <c r="C486" s="7">
        <v>4</v>
      </c>
      <c r="D486" s="7">
        <v>0</v>
      </c>
      <c r="E486" s="129">
        <v>27</v>
      </c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</row>
    <row r="487" spans="1:24" ht="14.25" customHeight="1">
      <c r="A487" s="7">
        <v>486</v>
      </c>
      <c r="B487" s="7">
        <v>11</v>
      </c>
      <c r="C487" s="7">
        <v>4</v>
      </c>
      <c r="D487" s="7">
        <v>0</v>
      </c>
      <c r="E487" s="129">
        <v>28</v>
      </c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</row>
    <row r="488" spans="1:24" ht="14.25" customHeight="1">
      <c r="A488" s="7">
        <v>487</v>
      </c>
      <c r="B488" s="7">
        <v>11</v>
      </c>
      <c r="C488" s="7">
        <v>4</v>
      </c>
      <c r="D488" s="7">
        <v>0</v>
      </c>
      <c r="E488" s="129">
        <v>29</v>
      </c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</row>
    <row r="489" spans="1:24" ht="14.25" customHeight="1">
      <c r="A489" s="7">
        <v>488</v>
      </c>
      <c r="B489" s="7">
        <v>11</v>
      </c>
      <c r="C489" s="7">
        <v>4</v>
      </c>
      <c r="D489" s="7">
        <v>0</v>
      </c>
      <c r="E489" s="129">
        <v>30</v>
      </c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</row>
    <row r="490" spans="1:24" ht="14.25" customHeight="1">
      <c r="A490" s="7">
        <v>489</v>
      </c>
      <c r="B490" s="7">
        <v>11</v>
      </c>
      <c r="C490" s="7">
        <v>2</v>
      </c>
      <c r="D490" s="7">
        <v>0</v>
      </c>
      <c r="E490" s="129">
        <v>31</v>
      </c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</row>
    <row r="491" spans="1:24" ht="14.25" customHeight="1">
      <c r="A491" s="7">
        <v>490</v>
      </c>
      <c r="B491" s="7">
        <v>11</v>
      </c>
      <c r="C491" s="7">
        <v>2</v>
      </c>
      <c r="D491" s="7">
        <v>0</v>
      </c>
      <c r="E491" s="129">
        <v>32</v>
      </c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</row>
    <row r="492" spans="1:24" ht="14.25" customHeight="1">
      <c r="A492" s="7">
        <v>491</v>
      </c>
      <c r="B492" s="7">
        <v>11</v>
      </c>
      <c r="C492" s="7">
        <v>2</v>
      </c>
      <c r="D492" s="7">
        <v>0</v>
      </c>
      <c r="E492" s="129">
        <v>33</v>
      </c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</row>
    <row r="493" spans="1:24" ht="14.25" customHeight="1">
      <c r="A493" s="7">
        <v>492</v>
      </c>
      <c r="B493" s="7">
        <v>11</v>
      </c>
      <c r="C493" s="7">
        <v>2</v>
      </c>
      <c r="D493" s="7">
        <v>0</v>
      </c>
      <c r="E493" s="129">
        <v>34</v>
      </c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</row>
    <row r="494" spans="1:24" ht="14.25" customHeight="1">
      <c r="A494" s="7">
        <v>493</v>
      </c>
      <c r="B494" s="7">
        <v>11</v>
      </c>
      <c r="C494" s="7">
        <v>2</v>
      </c>
      <c r="D494" s="7">
        <v>0</v>
      </c>
      <c r="E494" s="129">
        <v>35</v>
      </c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</row>
    <row r="495" spans="1:24" ht="14.25" customHeight="1">
      <c r="A495" s="7">
        <v>494</v>
      </c>
      <c r="B495" s="7">
        <v>11</v>
      </c>
      <c r="C495" s="7">
        <v>2</v>
      </c>
      <c r="D495" s="7">
        <v>0</v>
      </c>
      <c r="E495" s="129">
        <v>36</v>
      </c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</row>
    <row r="496" spans="1:24" ht="14.25" customHeight="1">
      <c r="A496" s="7">
        <v>495</v>
      </c>
      <c r="B496" s="7">
        <v>11</v>
      </c>
      <c r="C496" s="7">
        <v>1</v>
      </c>
      <c r="D496" s="7">
        <v>0</v>
      </c>
      <c r="E496" s="129">
        <v>37</v>
      </c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</row>
    <row r="497" spans="1:24" ht="14.25" customHeight="1">
      <c r="A497" s="7">
        <v>496</v>
      </c>
      <c r="B497" s="7">
        <v>11</v>
      </c>
      <c r="C497" s="7">
        <v>1</v>
      </c>
      <c r="D497" s="7">
        <v>0</v>
      </c>
      <c r="E497" s="129">
        <v>38</v>
      </c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</row>
    <row r="498" spans="1:24" ht="14.25" customHeight="1">
      <c r="A498" s="7">
        <v>497</v>
      </c>
      <c r="B498" s="7">
        <v>11</v>
      </c>
      <c r="C498" s="7">
        <v>1</v>
      </c>
      <c r="D498" s="7">
        <v>0</v>
      </c>
      <c r="E498" s="129">
        <v>39</v>
      </c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</row>
    <row r="499" spans="1:24" ht="14.25" customHeight="1">
      <c r="A499" s="7">
        <v>498</v>
      </c>
      <c r="B499" s="7">
        <v>11</v>
      </c>
      <c r="C499" s="7">
        <v>1</v>
      </c>
      <c r="D499" s="7">
        <v>0</v>
      </c>
      <c r="E499" s="129">
        <v>40</v>
      </c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</row>
    <row r="500" spans="1:24" ht="14.25" customHeight="1">
      <c r="A500" s="7">
        <v>499</v>
      </c>
      <c r="B500" s="7">
        <v>11</v>
      </c>
      <c r="C500" s="7">
        <v>1</v>
      </c>
      <c r="D500" s="7">
        <v>0</v>
      </c>
      <c r="E500" s="129">
        <v>41</v>
      </c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</row>
    <row r="501" spans="1:24" ht="14.25" customHeight="1">
      <c r="A501" s="7">
        <v>500</v>
      </c>
      <c r="B501" s="7">
        <v>11</v>
      </c>
      <c r="C501" s="7">
        <v>1</v>
      </c>
      <c r="D501" s="7">
        <v>0</v>
      </c>
      <c r="E501" s="129">
        <v>42</v>
      </c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</row>
    <row r="502" spans="1:24" ht="14.25" customHeight="1">
      <c r="A502" s="7">
        <v>501</v>
      </c>
      <c r="B502" s="7">
        <v>11</v>
      </c>
      <c r="C502" s="7">
        <v>3</v>
      </c>
      <c r="D502" s="7">
        <v>0</v>
      </c>
      <c r="E502" s="129">
        <v>43</v>
      </c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</row>
    <row r="503" spans="1:24" ht="14.25" customHeight="1">
      <c r="A503" s="7">
        <v>502</v>
      </c>
      <c r="B503" s="7">
        <v>11</v>
      </c>
      <c r="C503" s="7">
        <v>3</v>
      </c>
      <c r="D503" s="7">
        <v>0</v>
      </c>
      <c r="E503" s="129">
        <v>44</v>
      </c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</row>
    <row r="504" spans="1:24" ht="14.25" customHeight="1">
      <c r="A504" s="7">
        <v>503</v>
      </c>
      <c r="B504" s="7">
        <v>11</v>
      </c>
      <c r="C504" s="7">
        <v>3</v>
      </c>
      <c r="D504" s="7">
        <v>0</v>
      </c>
      <c r="E504" s="129">
        <v>45</v>
      </c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</row>
    <row r="505" spans="1:24" ht="14.25" customHeight="1">
      <c r="A505" s="7">
        <v>504</v>
      </c>
      <c r="B505" s="7">
        <v>11</v>
      </c>
      <c r="C505" s="7">
        <v>3</v>
      </c>
      <c r="D505" s="7">
        <v>0</v>
      </c>
      <c r="E505" s="129">
        <v>46</v>
      </c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</row>
    <row r="506" spans="1:24" ht="14.25" customHeight="1">
      <c r="A506" s="7">
        <v>505</v>
      </c>
      <c r="B506" s="7">
        <v>11</v>
      </c>
      <c r="C506" s="7">
        <v>3</v>
      </c>
      <c r="D506" s="7">
        <v>0</v>
      </c>
      <c r="E506" s="129">
        <v>47</v>
      </c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</row>
    <row r="507" spans="1:24" ht="14.25" customHeight="1">
      <c r="A507" s="7">
        <v>506</v>
      </c>
      <c r="B507" s="7">
        <v>11</v>
      </c>
      <c r="C507" s="7">
        <v>3</v>
      </c>
      <c r="D507" s="7">
        <v>0</v>
      </c>
      <c r="E507" s="129">
        <v>48</v>
      </c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</row>
    <row r="508" spans="1:24" ht="14.25" customHeight="1">
      <c r="A508" s="7">
        <v>507</v>
      </c>
      <c r="B508" s="7">
        <v>12</v>
      </c>
      <c r="C508" s="7">
        <v>4</v>
      </c>
      <c r="D508" s="7">
        <v>0</v>
      </c>
      <c r="E508" s="129">
        <v>2</v>
      </c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</row>
    <row r="509" spans="1:24" ht="14.25" customHeight="1">
      <c r="A509" s="7">
        <v>508</v>
      </c>
      <c r="B509" s="7">
        <v>12</v>
      </c>
      <c r="C509" s="7">
        <v>4</v>
      </c>
      <c r="D509" s="7">
        <v>0</v>
      </c>
      <c r="E509" s="129">
        <v>3</v>
      </c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</row>
    <row r="510" spans="1:24" ht="14.25" customHeight="1">
      <c r="A510" s="7">
        <v>509</v>
      </c>
      <c r="B510" s="7">
        <v>12</v>
      </c>
      <c r="C510" s="7">
        <v>4</v>
      </c>
      <c r="D510" s="7">
        <v>0</v>
      </c>
      <c r="E510" s="129">
        <v>4</v>
      </c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</row>
    <row r="511" spans="1:24" ht="14.25" customHeight="1">
      <c r="A511" s="7">
        <v>510</v>
      </c>
      <c r="B511" s="7">
        <v>12</v>
      </c>
      <c r="C511" s="7">
        <v>4</v>
      </c>
      <c r="D511" s="7">
        <v>0</v>
      </c>
      <c r="E511" s="129">
        <v>5</v>
      </c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</row>
    <row r="512" spans="1:24" ht="14.25" customHeight="1">
      <c r="A512" s="7">
        <v>511</v>
      </c>
      <c r="B512" s="7">
        <v>12</v>
      </c>
      <c r="C512" s="7">
        <v>4</v>
      </c>
      <c r="D512" s="7">
        <v>0</v>
      </c>
      <c r="E512" s="129">
        <v>6</v>
      </c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</row>
    <row r="513" spans="1:24" ht="14.25" customHeight="1">
      <c r="A513" s="7">
        <v>512</v>
      </c>
      <c r="B513" s="7">
        <v>12</v>
      </c>
      <c r="C513" s="7">
        <v>3</v>
      </c>
      <c r="D513" s="7">
        <v>0</v>
      </c>
      <c r="E513" s="129">
        <v>7</v>
      </c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</row>
    <row r="514" spans="1:24" ht="14.25" customHeight="1">
      <c r="A514" s="7">
        <v>513</v>
      </c>
      <c r="B514" s="7">
        <v>12</v>
      </c>
      <c r="C514" s="7">
        <v>3</v>
      </c>
      <c r="D514" s="7">
        <v>0</v>
      </c>
      <c r="E514" s="129">
        <v>8</v>
      </c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</row>
    <row r="515" spans="1:24" ht="14.25" customHeight="1">
      <c r="A515" s="7">
        <v>514</v>
      </c>
      <c r="B515" s="7">
        <v>12</v>
      </c>
      <c r="C515" s="7">
        <v>3</v>
      </c>
      <c r="D515" s="7">
        <v>0</v>
      </c>
      <c r="E515" s="129">
        <v>9</v>
      </c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</row>
    <row r="516" spans="1:24" ht="14.25" customHeight="1">
      <c r="A516" s="7">
        <v>515</v>
      </c>
      <c r="B516" s="7">
        <v>12</v>
      </c>
      <c r="C516" s="7">
        <v>3</v>
      </c>
      <c r="D516" s="7">
        <v>0</v>
      </c>
      <c r="E516" s="129">
        <v>10</v>
      </c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</row>
    <row r="517" spans="1:24" ht="14.25" customHeight="1">
      <c r="A517" s="7">
        <v>516</v>
      </c>
      <c r="B517" s="7">
        <v>12</v>
      </c>
      <c r="C517" s="7">
        <v>3</v>
      </c>
      <c r="D517" s="7">
        <v>0</v>
      </c>
      <c r="E517" s="129">
        <v>11</v>
      </c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</row>
    <row r="518" spans="1:24" ht="14.25" customHeight="1">
      <c r="A518" s="7">
        <v>517</v>
      </c>
      <c r="B518" s="7">
        <v>12</v>
      </c>
      <c r="C518" s="7">
        <v>3</v>
      </c>
      <c r="D518" s="7">
        <v>0</v>
      </c>
      <c r="E518" s="129">
        <v>12</v>
      </c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</row>
    <row r="519" spans="1:24" ht="14.25" customHeight="1">
      <c r="A519" s="7">
        <v>518</v>
      </c>
      <c r="B519" s="7">
        <v>12</v>
      </c>
      <c r="C519" s="7">
        <v>2</v>
      </c>
      <c r="D519" s="7">
        <v>0</v>
      </c>
      <c r="E519" s="129">
        <v>13</v>
      </c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</row>
    <row r="520" spans="1:24" ht="14.25" customHeight="1">
      <c r="A520" s="7">
        <v>519</v>
      </c>
      <c r="B520" s="7">
        <v>12</v>
      </c>
      <c r="C520" s="7">
        <v>2</v>
      </c>
      <c r="D520" s="7">
        <v>0</v>
      </c>
      <c r="E520" s="129">
        <v>14</v>
      </c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</row>
    <row r="521" spans="1:24" ht="14.25" customHeight="1">
      <c r="A521" s="7">
        <v>520</v>
      </c>
      <c r="B521" s="7">
        <v>12</v>
      </c>
      <c r="C521" s="7">
        <v>2</v>
      </c>
      <c r="D521" s="7">
        <v>0</v>
      </c>
      <c r="E521" s="129">
        <v>15</v>
      </c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</row>
    <row r="522" spans="1:24" ht="14.25" customHeight="1">
      <c r="A522" s="7">
        <v>521</v>
      </c>
      <c r="B522" s="7">
        <v>12</v>
      </c>
      <c r="C522" s="7">
        <v>2</v>
      </c>
      <c r="D522" s="7">
        <v>0</v>
      </c>
      <c r="E522" s="129">
        <v>16</v>
      </c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</row>
    <row r="523" spans="1:24" ht="14.25" customHeight="1">
      <c r="A523" s="7">
        <v>522</v>
      </c>
      <c r="B523" s="7">
        <v>12</v>
      </c>
      <c r="C523" s="7">
        <v>2</v>
      </c>
      <c r="D523" s="7">
        <v>0</v>
      </c>
      <c r="E523" s="129">
        <v>17</v>
      </c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</row>
    <row r="524" spans="1:24" ht="14.25" customHeight="1">
      <c r="A524" s="7">
        <v>523</v>
      </c>
      <c r="B524" s="7">
        <v>12</v>
      </c>
      <c r="C524" s="7">
        <v>2</v>
      </c>
      <c r="D524" s="7">
        <v>0</v>
      </c>
      <c r="E524" s="129">
        <v>18</v>
      </c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</row>
    <row r="525" spans="1:24" ht="14.25" customHeight="1">
      <c r="A525" s="7">
        <v>524</v>
      </c>
      <c r="B525" s="7">
        <v>12</v>
      </c>
      <c r="C525" s="7">
        <v>1</v>
      </c>
      <c r="D525" s="7">
        <v>0</v>
      </c>
      <c r="E525" s="129">
        <v>19</v>
      </c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</row>
    <row r="526" spans="1:24" ht="14.25" customHeight="1">
      <c r="A526" s="7">
        <v>525</v>
      </c>
      <c r="B526" s="7">
        <v>12</v>
      </c>
      <c r="C526" s="7">
        <v>1</v>
      </c>
      <c r="D526" s="7">
        <v>0</v>
      </c>
      <c r="E526" s="129">
        <v>20</v>
      </c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</row>
    <row r="527" spans="1:24" ht="14.25" customHeight="1">
      <c r="A527" s="7">
        <v>526</v>
      </c>
      <c r="B527" s="7">
        <v>12</v>
      </c>
      <c r="C527" s="7">
        <v>1</v>
      </c>
      <c r="D527" s="7">
        <v>0</v>
      </c>
      <c r="E527" s="129">
        <v>21</v>
      </c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</row>
    <row r="528" spans="1:24" ht="14.25" customHeight="1">
      <c r="A528" s="7">
        <v>527</v>
      </c>
      <c r="B528" s="7">
        <v>12</v>
      </c>
      <c r="C528" s="7">
        <v>1</v>
      </c>
      <c r="D528" s="7">
        <v>0</v>
      </c>
      <c r="E528" s="129">
        <v>22</v>
      </c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</row>
    <row r="529" spans="1:24" ht="14.25" customHeight="1">
      <c r="A529" s="7">
        <v>528</v>
      </c>
      <c r="B529" s="7">
        <v>12</v>
      </c>
      <c r="C529" s="7">
        <v>1</v>
      </c>
      <c r="D529" s="7">
        <v>0</v>
      </c>
      <c r="E529" s="129">
        <v>23</v>
      </c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</row>
    <row r="530" spans="1:24" ht="14.25" customHeight="1">
      <c r="A530" s="7">
        <v>529</v>
      </c>
      <c r="B530" s="7">
        <v>12</v>
      </c>
      <c r="C530" s="7">
        <v>1</v>
      </c>
      <c r="D530" s="7">
        <v>0</v>
      </c>
      <c r="E530" s="129">
        <v>24</v>
      </c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</row>
    <row r="531" spans="1:24" ht="14.25" customHeight="1">
      <c r="A531" s="7">
        <v>530</v>
      </c>
      <c r="B531" s="7">
        <v>12</v>
      </c>
      <c r="C531" s="7">
        <v>4</v>
      </c>
      <c r="D531" s="7">
        <v>1</v>
      </c>
      <c r="E531" s="129">
        <v>26</v>
      </c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</row>
    <row r="532" spans="1:24" ht="14.25" customHeight="1">
      <c r="A532" s="7">
        <v>531</v>
      </c>
      <c r="B532" s="7">
        <v>12</v>
      </c>
      <c r="C532" s="7">
        <v>4</v>
      </c>
      <c r="D532" s="7">
        <v>1</v>
      </c>
      <c r="E532" s="129">
        <v>27</v>
      </c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</row>
    <row r="533" spans="1:24" ht="14.25" customHeight="1">
      <c r="A533" s="7">
        <v>532</v>
      </c>
      <c r="B533" s="7">
        <v>12</v>
      </c>
      <c r="C533" s="7">
        <v>4</v>
      </c>
      <c r="D533" s="7">
        <v>1</v>
      </c>
      <c r="E533" s="129">
        <v>28</v>
      </c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</row>
    <row r="534" spans="1:24" ht="14.25" customHeight="1">
      <c r="A534" s="7">
        <v>533</v>
      </c>
      <c r="B534" s="7">
        <v>12</v>
      </c>
      <c r="C534" s="7">
        <v>4</v>
      </c>
      <c r="D534" s="7">
        <v>1</v>
      </c>
      <c r="E534" s="129">
        <v>29</v>
      </c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</row>
    <row r="535" spans="1:24" ht="14.25" customHeight="1">
      <c r="A535" s="7">
        <v>534</v>
      </c>
      <c r="B535" s="7">
        <v>12</v>
      </c>
      <c r="C535" s="7">
        <v>4</v>
      </c>
      <c r="D535" s="7">
        <v>1</v>
      </c>
      <c r="E535" s="129">
        <v>30</v>
      </c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</row>
    <row r="536" spans="1:24" ht="14.25" customHeight="1">
      <c r="A536" s="7">
        <v>535</v>
      </c>
      <c r="B536" s="7">
        <v>12</v>
      </c>
      <c r="C536" s="7">
        <v>3</v>
      </c>
      <c r="D536" s="7">
        <v>1</v>
      </c>
      <c r="E536" s="129">
        <v>31</v>
      </c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</row>
    <row r="537" spans="1:24" ht="14.25" customHeight="1">
      <c r="A537" s="7">
        <v>536</v>
      </c>
      <c r="B537" s="7">
        <v>12</v>
      </c>
      <c r="C537" s="7">
        <v>3</v>
      </c>
      <c r="D537" s="7">
        <v>1</v>
      </c>
      <c r="E537" s="129">
        <v>32</v>
      </c>
      <c r="F537" s="129" t="s">
        <v>187</v>
      </c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</row>
    <row r="538" spans="1:24" ht="14.25" customHeight="1">
      <c r="A538" s="7">
        <v>537</v>
      </c>
      <c r="B538" s="7">
        <v>12</v>
      </c>
      <c r="C538" s="7">
        <v>3</v>
      </c>
      <c r="D538" s="7">
        <v>1</v>
      </c>
      <c r="E538" s="129">
        <v>33</v>
      </c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</row>
    <row r="539" spans="1:24" ht="14.25" customHeight="1">
      <c r="A539" s="7">
        <v>538</v>
      </c>
      <c r="B539" s="7">
        <v>12</v>
      </c>
      <c r="C539" s="7">
        <v>3</v>
      </c>
      <c r="D539" s="7">
        <v>1</v>
      </c>
      <c r="E539" s="129">
        <v>34</v>
      </c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</row>
    <row r="540" spans="1:24" ht="14.25" customHeight="1">
      <c r="A540" s="7">
        <v>539</v>
      </c>
      <c r="B540" s="7">
        <v>12</v>
      </c>
      <c r="C540" s="7">
        <v>3</v>
      </c>
      <c r="D540" s="7">
        <v>1</v>
      </c>
      <c r="E540" s="129">
        <v>35</v>
      </c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</row>
    <row r="541" spans="1:24" ht="14.25" customHeight="1">
      <c r="A541" s="7">
        <v>540</v>
      </c>
      <c r="B541" s="7">
        <v>12</v>
      </c>
      <c r="C541" s="7">
        <v>3</v>
      </c>
      <c r="D541" s="7">
        <v>1</v>
      </c>
      <c r="E541" s="129">
        <v>36</v>
      </c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</row>
    <row r="542" spans="1:24" ht="14.25" customHeight="1">
      <c r="A542" s="7">
        <v>541</v>
      </c>
      <c r="B542" s="7">
        <v>12</v>
      </c>
      <c r="C542" s="7">
        <v>2</v>
      </c>
      <c r="D542" s="7">
        <v>1</v>
      </c>
      <c r="E542" s="129">
        <v>37</v>
      </c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</row>
    <row r="543" spans="1:24" ht="14.25" customHeight="1">
      <c r="A543" s="7">
        <v>542</v>
      </c>
      <c r="B543" s="7">
        <v>12</v>
      </c>
      <c r="C543" s="7">
        <v>2</v>
      </c>
      <c r="D543" s="7">
        <v>1</v>
      </c>
      <c r="E543" s="129">
        <v>38</v>
      </c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</row>
    <row r="544" spans="1:24" ht="14.25" customHeight="1">
      <c r="A544" s="7">
        <v>543</v>
      </c>
      <c r="B544" s="7">
        <v>12</v>
      </c>
      <c r="C544" s="7">
        <v>2</v>
      </c>
      <c r="D544" s="7">
        <v>1</v>
      </c>
      <c r="E544" s="129">
        <v>39</v>
      </c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</row>
    <row r="545" spans="1:24" ht="14.25" customHeight="1">
      <c r="A545" s="7">
        <v>544</v>
      </c>
      <c r="B545" s="7">
        <v>12</v>
      </c>
      <c r="C545" s="7">
        <v>2</v>
      </c>
      <c r="D545" s="7">
        <v>1</v>
      </c>
      <c r="E545" s="129">
        <v>40</v>
      </c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</row>
    <row r="546" spans="1:24" ht="14.25" customHeight="1">
      <c r="A546" s="7">
        <v>545</v>
      </c>
      <c r="B546" s="7">
        <v>12</v>
      </c>
      <c r="C546" s="7">
        <v>2</v>
      </c>
      <c r="D546" s="7">
        <v>1</v>
      </c>
      <c r="E546" s="129">
        <v>41</v>
      </c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</row>
    <row r="547" spans="1:24" ht="14.25" customHeight="1">
      <c r="A547" s="7">
        <v>546</v>
      </c>
      <c r="B547" s="7">
        <v>12</v>
      </c>
      <c r="C547" s="7">
        <v>2</v>
      </c>
      <c r="D547" s="7">
        <v>1</v>
      </c>
      <c r="E547" s="129">
        <v>42</v>
      </c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</row>
    <row r="548" spans="1:24" ht="14.25" customHeight="1">
      <c r="A548" s="7">
        <v>547</v>
      </c>
      <c r="B548" s="7">
        <v>12</v>
      </c>
      <c r="C548" s="7">
        <v>1</v>
      </c>
      <c r="D548" s="7">
        <v>1</v>
      </c>
      <c r="E548" s="129">
        <v>43</v>
      </c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</row>
    <row r="549" spans="1:24" ht="14.25" customHeight="1">
      <c r="A549" s="7">
        <v>548</v>
      </c>
      <c r="B549" s="7">
        <v>12</v>
      </c>
      <c r="C549" s="7">
        <v>1</v>
      </c>
      <c r="D549" s="7">
        <v>1</v>
      </c>
      <c r="E549" s="129">
        <v>44</v>
      </c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</row>
    <row r="550" spans="1:24" ht="14.25" customHeight="1">
      <c r="A550" s="7">
        <v>549</v>
      </c>
      <c r="B550" s="7">
        <v>12</v>
      </c>
      <c r="C550" s="7">
        <v>1</v>
      </c>
      <c r="D550" s="7">
        <v>1</v>
      </c>
      <c r="E550" s="129">
        <v>45</v>
      </c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</row>
    <row r="551" spans="1:24" ht="14.25" customHeight="1">
      <c r="A551" s="7">
        <v>550</v>
      </c>
      <c r="B551" s="7">
        <v>12</v>
      </c>
      <c r="C551" s="7">
        <v>1</v>
      </c>
      <c r="D551" s="7">
        <v>1</v>
      </c>
      <c r="E551" s="129">
        <v>46</v>
      </c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</row>
    <row r="552" spans="1:24" ht="14.25" customHeight="1">
      <c r="A552" s="7">
        <v>551</v>
      </c>
      <c r="B552" s="7">
        <v>12</v>
      </c>
      <c r="C552" s="7">
        <v>1</v>
      </c>
      <c r="D552" s="7">
        <v>1</v>
      </c>
      <c r="E552" s="129">
        <v>47</v>
      </c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</row>
    <row r="553" spans="1:24" ht="14.25" customHeight="1">
      <c r="A553" s="7">
        <v>552</v>
      </c>
      <c r="B553" s="7">
        <v>12</v>
      </c>
      <c r="C553" s="7">
        <v>1</v>
      </c>
      <c r="D553" s="7">
        <v>1</v>
      </c>
      <c r="E553" s="129">
        <v>48</v>
      </c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</row>
    <row r="554" spans="1:24" ht="14.25" customHeight="1">
      <c r="A554" s="7">
        <v>553</v>
      </c>
      <c r="B554" s="7">
        <v>13</v>
      </c>
      <c r="C554" s="7">
        <v>4</v>
      </c>
      <c r="D554" s="7">
        <v>1</v>
      </c>
      <c r="E554" s="129">
        <v>2</v>
      </c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</row>
    <row r="555" spans="1:24" ht="14.25" customHeight="1">
      <c r="A555" s="7">
        <v>554</v>
      </c>
      <c r="B555" s="7">
        <v>13</v>
      </c>
      <c r="C555" s="7">
        <v>4</v>
      </c>
      <c r="D555" s="7">
        <v>1</v>
      </c>
      <c r="E555" s="129">
        <v>3</v>
      </c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</row>
    <row r="556" spans="1:24" ht="14.25" customHeight="1">
      <c r="A556" s="7">
        <v>555</v>
      </c>
      <c r="B556" s="7">
        <v>13</v>
      </c>
      <c r="C556" s="7">
        <v>4</v>
      </c>
      <c r="D556" s="7">
        <v>1</v>
      </c>
      <c r="E556" s="129">
        <v>4</v>
      </c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</row>
    <row r="557" spans="1:24" ht="14.25" customHeight="1">
      <c r="A557" s="7">
        <v>556</v>
      </c>
      <c r="B557" s="7">
        <v>13</v>
      </c>
      <c r="C557" s="7">
        <v>4</v>
      </c>
      <c r="D557" s="7">
        <v>1</v>
      </c>
      <c r="E557" s="129">
        <v>5</v>
      </c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</row>
    <row r="558" spans="1:24" ht="14.25" customHeight="1">
      <c r="A558" s="7">
        <v>557</v>
      </c>
      <c r="B558" s="7">
        <v>13</v>
      </c>
      <c r="C558" s="7">
        <v>4</v>
      </c>
      <c r="D558" s="7">
        <v>1</v>
      </c>
      <c r="E558" s="129">
        <v>6</v>
      </c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</row>
    <row r="559" spans="1:24" ht="14.25" customHeight="1">
      <c r="A559" s="7">
        <v>558</v>
      </c>
      <c r="B559" s="7">
        <v>13</v>
      </c>
      <c r="C559" s="7">
        <v>1</v>
      </c>
      <c r="D559" s="7">
        <v>1</v>
      </c>
      <c r="E559" s="129">
        <v>7</v>
      </c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</row>
    <row r="560" spans="1:24" ht="14.25" customHeight="1">
      <c r="A560" s="7">
        <v>559</v>
      </c>
      <c r="B560" s="7">
        <v>13</v>
      </c>
      <c r="C560" s="7">
        <v>1</v>
      </c>
      <c r="D560" s="7">
        <v>1</v>
      </c>
      <c r="E560" s="129">
        <v>8</v>
      </c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</row>
    <row r="561" spans="1:24" ht="14.25" customHeight="1">
      <c r="A561" s="7">
        <v>560</v>
      </c>
      <c r="B561" s="7">
        <v>13</v>
      </c>
      <c r="C561" s="7">
        <v>1</v>
      </c>
      <c r="D561" s="7">
        <v>1</v>
      </c>
      <c r="E561" s="129">
        <v>9</v>
      </c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</row>
    <row r="562" spans="1:24" ht="14.25" customHeight="1">
      <c r="A562" s="7">
        <v>561</v>
      </c>
      <c r="B562" s="7">
        <v>13</v>
      </c>
      <c r="C562" s="7">
        <v>1</v>
      </c>
      <c r="D562" s="7">
        <v>1</v>
      </c>
      <c r="E562" s="129">
        <v>10</v>
      </c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</row>
    <row r="563" spans="1:24" ht="14.25" customHeight="1">
      <c r="A563" s="7">
        <v>562</v>
      </c>
      <c r="B563" s="7">
        <v>13</v>
      </c>
      <c r="C563" s="7">
        <v>1</v>
      </c>
      <c r="D563" s="7">
        <v>1</v>
      </c>
      <c r="E563" s="129">
        <v>11</v>
      </c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</row>
    <row r="564" spans="1:24" ht="14.25" customHeight="1">
      <c r="A564" s="7">
        <v>563</v>
      </c>
      <c r="B564" s="7">
        <v>13</v>
      </c>
      <c r="C564" s="7">
        <v>1</v>
      </c>
      <c r="D564" s="7">
        <v>1</v>
      </c>
      <c r="E564" s="129">
        <v>12</v>
      </c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</row>
    <row r="565" spans="1:24" ht="14.25" customHeight="1">
      <c r="A565" s="7">
        <v>564</v>
      </c>
      <c r="B565" s="7">
        <v>13</v>
      </c>
      <c r="C565" s="7">
        <v>2</v>
      </c>
      <c r="D565" s="7">
        <v>1</v>
      </c>
      <c r="E565" s="129">
        <v>13</v>
      </c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</row>
    <row r="566" spans="1:24" ht="14.25" customHeight="1">
      <c r="A566" s="7">
        <v>565</v>
      </c>
      <c r="B566" s="7">
        <v>13</v>
      </c>
      <c r="C566" s="7">
        <v>2</v>
      </c>
      <c r="D566" s="7">
        <v>1</v>
      </c>
      <c r="E566" s="129">
        <v>14</v>
      </c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</row>
    <row r="567" spans="1:24" ht="14.25" customHeight="1">
      <c r="A567" s="7">
        <v>566</v>
      </c>
      <c r="B567" s="7">
        <v>13</v>
      </c>
      <c r="C567" s="7">
        <v>2</v>
      </c>
      <c r="D567" s="7">
        <v>1</v>
      </c>
      <c r="E567" s="129">
        <v>15</v>
      </c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</row>
    <row r="568" spans="1:24" ht="14.25" customHeight="1">
      <c r="A568" s="7">
        <v>567</v>
      </c>
      <c r="B568" s="7">
        <v>13</v>
      </c>
      <c r="C568" s="7">
        <v>2</v>
      </c>
      <c r="D568" s="7">
        <v>1</v>
      </c>
      <c r="E568" s="129">
        <v>16</v>
      </c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</row>
    <row r="569" spans="1:24" ht="14.25" customHeight="1">
      <c r="A569" s="7">
        <v>568</v>
      </c>
      <c r="B569" s="7">
        <v>13</v>
      </c>
      <c r="C569" s="7">
        <v>2</v>
      </c>
      <c r="D569" s="7">
        <v>1</v>
      </c>
      <c r="E569" s="129">
        <v>17</v>
      </c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</row>
    <row r="570" spans="1:24" ht="14.25" customHeight="1">
      <c r="A570" s="7">
        <v>569</v>
      </c>
      <c r="B570" s="7">
        <v>13</v>
      </c>
      <c r="C570" s="7">
        <v>2</v>
      </c>
      <c r="D570" s="7">
        <v>1</v>
      </c>
      <c r="E570" s="129">
        <v>18</v>
      </c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</row>
    <row r="571" spans="1:24" ht="14.25" customHeight="1">
      <c r="A571" s="7">
        <v>570</v>
      </c>
      <c r="B571" s="7">
        <v>13</v>
      </c>
      <c r="C571" s="7">
        <v>3</v>
      </c>
      <c r="D571" s="7">
        <v>1</v>
      </c>
      <c r="E571" s="129">
        <v>19</v>
      </c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</row>
    <row r="572" spans="1:24" ht="14.25" customHeight="1">
      <c r="A572" s="7">
        <v>571</v>
      </c>
      <c r="B572" s="7">
        <v>13</v>
      </c>
      <c r="C572" s="7">
        <v>3</v>
      </c>
      <c r="D572" s="7">
        <v>1</v>
      </c>
      <c r="E572" s="129">
        <v>20</v>
      </c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</row>
    <row r="573" spans="1:24" ht="14.25" customHeight="1">
      <c r="A573" s="7">
        <v>572</v>
      </c>
      <c r="B573" s="7">
        <v>13</v>
      </c>
      <c r="C573" s="7">
        <v>3</v>
      </c>
      <c r="D573" s="7">
        <v>1</v>
      </c>
      <c r="E573" s="129">
        <v>21</v>
      </c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</row>
    <row r="574" spans="1:24" ht="14.25" customHeight="1">
      <c r="A574" s="7">
        <v>573</v>
      </c>
      <c r="B574" s="7">
        <v>13</v>
      </c>
      <c r="C574" s="7">
        <v>3</v>
      </c>
      <c r="D574" s="7">
        <v>1</v>
      </c>
      <c r="E574" s="129">
        <v>22</v>
      </c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</row>
    <row r="575" spans="1:24" ht="14.25" customHeight="1">
      <c r="A575" s="7">
        <v>574</v>
      </c>
      <c r="B575" s="7">
        <v>13</v>
      </c>
      <c r="C575" s="7">
        <v>3</v>
      </c>
      <c r="D575" s="7">
        <v>1</v>
      </c>
      <c r="E575" s="129">
        <v>23</v>
      </c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</row>
    <row r="576" spans="1:24" ht="14.25" customHeight="1">
      <c r="A576" s="7">
        <v>575</v>
      </c>
      <c r="B576" s="7">
        <v>13</v>
      </c>
      <c r="C576" s="7">
        <v>3</v>
      </c>
      <c r="D576" s="7">
        <v>1</v>
      </c>
      <c r="E576" s="129">
        <v>24</v>
      </c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</row>
    <row r="577" spans="1:24" ht="14.25" customHeight="1">
      <c r="A577" s="7">
        <v>576</v>
      </c>
      <c r="B577" s="7">
        <v>13</v>
      </c>
      <c r="C577" s="7">
        <v>4</v>
      </c>
      <c r="D577" s="7">
        <v>0</v>
      </c>
      <c r="E577" s="129">
        <v>26</v>
      </c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</row>
    <row r="578" spans="1:24" ht="14.25" customHeight="1">
      <c r="A578" s="7">
        <v>577</v>
      </c>
      <c r="B578" s="7">
        <v>13</v>
      </c>
      <c r="C578" s="7">
        <v>4</v>
      </c>
      <c r="D578" s="7">
        <v>0</v>
      </c>
      <c r="E578" s="129">
        <v>27</v>
      </c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</row>
    <row r="579" spans="1:24" ht="14.25" customHeight="1">
      <c r="A579" s="7">
        <v>578</v>
      </c>
      <c r="B579" s="7">
        <v>13</v>
      </c>
      <c r="C579" s="7">
        <v>4</v>
      </c>
      <c r="D579" s="7">
        <v>0</v>
      </c>
      <c r="E579" s="129">
        <v>28</v>
      </c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</row>
    <row r="580" spans="1:24" ht="14.25" customHeight="1">
      <c r="A580" s="7">
        <v>579</v>
      </c>
      <c r="B580" s="7">
        <v>13</v>
      </c>
      <c r="C580" s="7">
        <v>4</v>
      </c>
      <c r="D580" s="7">
        <v>0</v>
      </c>
      <c r="E580" s="129">
        <v>29</v>
      </c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</row>
    <row r="581" spans="1:24" ht="14.25" customHeight="1">
      <c r="A581" s="7">
        <v>580</v>
      </c>
      <c r="B581" s="7">
        <v>13</v>
      </c>
      <c r="C581" s="7">
        <v>4</v>
      </c>
      <c r="D581" s="7">
        <v>0</v>
      </c>
      <c r="E581" s="129">
        <v>30</v>
      </c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</row>
    <row r="582" spans="1:24" ht="14.25" customHeight="1">
      <c r="A582" s="7">
        <v>581</v>
      </c>
      <c r="B582" s="7">
        <v>13</v>
      </c>
      <c r="C582" s="7">
        <v>1</v>
      </c>
      <c r="D582" s="7">
        <v>0</v>
      </c>
      <c r="E582" s="129">
        <v>31</v>
      </c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</row>
    <row r="583" spans="1:24" ht="14.25" customHeight="1">
      <c r="A583" s="7">
        <v>582</v>
      </c>
      <c r="B583" s="7">
        <v>13</v>
      </c>
      <c r="C583" s="7">
        <v>1</v>
      </c>
      <c r="D583" s="7">
        <v>0</v>
      </c>
      <c r="E583" s="129">
        <v>32</v>
      </c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</row>
    <row r="584" spans="1:24" ht="14.25" customHeight="1">
      <c r="A584" s="7">
        <v>583</v>
      </c>
      <c r="B584" s="7">
        <v>13</v>
      </c>
      <c r="C584" s="7">
        <v>1</v>
      </c>
      <c r="D584" s="7">
        <v>0</v>
      </c>
      <c r="E584" s="129">
        <v>33</v>
      </c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</row>
    <row r="585" spans="1:24" ht="14.25" customHeight="1">
      <c r="A585" s="7">
        <v>584</v>
      </c>
      <c r="B585" s="7">
        <v>13</v>
      </c>
      <c r="C585" s="7">
        <v>1</v>
      </c>
      <c r="D585" s="7">
        <v>0</v>
      </c>
      <c r="E585" s="129">
        <v>34</v>
      </c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</row>
    <row r="586" spans="1:24" ht="14.25" customHeight="1">
      <c r="A586" s="7">
        <v>585</v>
      </c>
      <c r="B586" s="7">
        <v>13</v>
      </c>
      <c r="C586" s="7">
        <v>1</v>
      </c>
      <c r="D586" s="7">
        <v>0</v>
      </c>
      <c r="E586" s="129">
        <v>35</v>
      </c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</row>
    <row r="587" spans="1:24" ht="14.25" customHeight="1">
      <c r="A587" s="7">
        <v>586</v>
      </c>
      <c r="B587" s="7">
        <v>13</v>
      </c>
      <c r="C587" s="7">
        <v>1</v>
      </c>
      <c r="D587" s="7">
        <v>0</v>
      </c>
      <c r="E587" s="129">
        <v>36</v>
      </c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</row>
    <row r="588" spans="1:24" ht="14.25" customHeight="1">
      <c r="A588" s="7">
        <v>587</v>
      </c>
      <c r="B588" s="7">
        <v>13</v>
      </c>
      <c r="C588" s="7">
        <v>2</v>
      </c>
      <c r="D588" s="7">
        <v>0</v>
      </c>
      <c r="E588" s="129">
        <v>37</v>
      </c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</row>
    <row r="589" spans="1:24" ht="14.25" customHeight="1">
      <c r="A589" s="7">
        <v>588</v>
      </c>
      <c r="B589" s="7">
        <v>13</v>
      </c>
      <c r="C589" s="7">
        <v>2</v>
      </c>
      <c r="D589" s="7">
        <v>0</v>
      </c>
      <c r="E589" s="129">
        <v>38</v>
      </c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</row>
    <row r="590" spans="1:24" ht="14.25" customHeight="1">
      <c r="A590" s="7">
        <v>589</v>
      </c>
      <c r="B590" s="7">
        <v>13</v>
      </c>
      <c r="C590" s="7">
        <v>2</v>
      </c>
      <c r="D590" s="7">
        <v>0</v>
      </c>
      <c r="E590" s="129">
        <v>39</v>
      </c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</row>
    <row r="591" spans="1:24" ht="14.25" customHeight="1">
      <c r="A591" s="7">
        <v>590</v>
      </c>
      <c r="B591" s="7">
        <v>13</v>
      </c>
      <c r="C591" s="7">
        <v>2</v>
      </c>
      <c r="D591" s="7">
        <v>0</v>
      </c>
      <c r="E591" s="129">
        <v>40</v>
      </c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</row>
    <row r="592" spans="1:24" ht="14.25" customHeight="1">
      <c r="A592" s="7">
        <v>591</v>
      </c>
      <c r="B592" s="7">
        <v>13</v>
      </c>
      <c r="C592" s="7">
        <v>2</v>
      </c>
      <c r="D592" s="7">
        <v>0</v>
      </c>
      <c r="E592" s="129">
        <v>41</v>
      </c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</row>
    <row r="593" spans="1:24" ht="14.25" customHeight="1">
      <c r="A593" s="7">
        <v>592</v>
      </c>
      <c r="B593" s="7">
        <v>13</v>
      </c>
      <c r="C593" s="7">
        <v>2</v>
      </c>
      <c r="D593" s="7">
        <v>0</v>
      </c>
      <c r="E593" s="129">
        <v>42</v>
      </c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</row>
    <row r="594" spans="1:24" ht="14.25" customHeight="1">
      <c r="A594" s="7">
        <v>593</v>
      </c>
      <c r="B594" s="7">
        <v>13</v>
      </c>
      <c r="C594" s="7">
        <v>3</v>
      </c>
      <c r="D594" s="7">
        <v>0</v>
      </c>
      <c r="E594" s="129">
        <v>43</v>
      </c>
      <c r="F594" s="129">
        <v>1</v>
      </c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</row>
    <row r="595" spans="1:24" ht="14.25" customHeight="1">
      <c r="A595" s="7">
        <v>594</v>
      </c>
      <c r="B595" s="7">
        <v>13</v>
      </c>
      <c r="C595" s="7">
        <v>3</v>
      </c>
      <c r="D595" s="7">
        <v>0</v>
      </c>
      <c r="E595" s="129">
        <v>44</v>
      </c>
      <c r="F595" s="129">
        <v>1</v>
      </c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</row>
    <row r="596" spans="1:24" ht="14.25" customHeight="1">
      <c r="A596" s="7">
        <v>595</v>
      </c>
      <c r="B596" s="7">
        <v>13</v>
      </c>
      <c r="C596" s="7">
        <v>3</v>
      </c>
      <c r="D596" s="7">
        <v>0</v>
      </c>
      <c r="E596" s="129">
        <v>45</v>
      </c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</row>
    <row r="597" spans="1:24" ht="14.25" customHeight="1">
      <c r="A597" s="7">
        <v>596</v>
      </c>
      <c r="B597" s="7">
        <v>13</v>
      </c>
      <c r="C597" s="7">
        <v>3</v>
      </c>
      <c r="D597" s="7">
        <v>0</v>
      </c>
      <c r="E597" s="129">
        <v>46</v>
      </c>
      <c r="F597" s="129">
        <v>1</v>
      </c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</row>
    <row r="598" spans="1:24" ht="14.25" customHeight="1">
      <c r="A598" s="7">
        <v>597</v>
      </c>
      <c r="B598" s="7">
        <v>13</v>
      </c>
      <c r="C598" s="7">
        <v>3</v>
      </c>
      <c r="D598" s="7">
        <v>0</v>
      </c>
      <c r="E598" s="129">
        <v>47</v>
      </c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</row>
    <row r="599" spans="1:24" ht="14.25" customHeight="1">
      <c r="A599" s="7">
        <v>598</v>
      </c>
      <c r="B599" s="7">
        <v>13</v>
      </c>
      <c r="C599" s="7">
        <v>3</v>
      </c>
      <c r="D599" s="7">
        <v>0</v>
      </c>
      <c r="E599" s="129">
        <v>48</v>
      </c>
      <c r="F599" s="129">
        <v>1</v>
      </c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</row>
    <row r="600" spans="1:24" ht="14.25" customHeight="1">
      <c r="A600" s="7">
        <v>599</v>
      </c>
      <c r="B600" s="7">
        <v>14</v>
      </c>
      <c r="C600" s="7">
        <v>4</v>
      </c>
      <c r="D600" s="7">
        <v>0</v>
      </c>
      <c r="E600" s="129">
        <v>2</v>
      </c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</row>
    <row r="601" spans="1:24" ht="14.25" customHeight="1">
      <c r="A601" s="7">
        <v>600</v>
      </c>
      <c r="B601" s="7">
        <v>14</v>
      </c>
      <c r="C601" s="7">
        <v>4</v>
      </c>
      <c r="D601" s="7">
        <v>0</v>
      </c>
      <c r="E601" s="129">
        <v>3</v>
      </c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</row>
    <row r="602" spans="1:24" ht="14.25" customHeight="1">
      <c r="A602" s="7">
        <v>601</v>
      </c>
      <c r="B602" s="7">
        <v>14</v>
      </c>
      <c r="C602" s="7">
        <v>4</v>
      </c>
      <c r="D602" s="7">
        <v>0</v>
      </c>
      <c r="E602" s="129">
        <v>4</v>
      </c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</row>
    <row r="603" spans="1:24" ht="14.25" customHeight="1">
      <c r="A603" s="7">
        <v>602</v>
      </c>
      <c r="B603" s="7">
        <v>14</v>
      </c>
      <c r="C603" s="7">
        <v>4</v>
      </c>
      <c r="D603" s="7">
        <v>0</v>
      </c>
      <c r="E603" s="129">
        <v>5</v>
      </c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</row>
    <row r="604" spans="1:24" ht="14.25" customHeight="1">
      <c r="A604" s="7">
        <v>603</v>
      </c>
      <c r="B604" s="7">
        <v>14</v>
      </c>
      <c r="C604" s="7">
        <v>4</v>
      </c>
      <c r="D604" s="7">
        <v>0</v>
      </c>
      <c r="E604" s="129">
        <v>6</v>
      </c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</row>
    <row r="605" spans="1:24" ht="14.25" customHeight="1">
      <c r="A605" s="7">
        <v>604</v>
      </c>
      <c r="B605" s="7">
        <v>14</v>
      </c>
      <c r="C605" s="7">
        <v>3</v>
      </c>
      <c r="D605" s="7">
        <v>0</v>
      </c>
      <c r="E605" s="129">
        <v>7</v>
      </c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</row>
    <row r="606" spans="1:24" ht="14.25" customHeight="1">
      <c r="A606" s="7">
        <v>605</v>
      </c>
      <c r="B606" s="7">
        <v>14</v>
      </c>
      <c r="C606" s="7">
        <v>3</v>
      </c>
      <c r="D606" s="7">
        <v>0</v>
      </c>
      <c r="E606" s="129">
        <v>8</v>
      </c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</row>
    <row r="607" spans="1:24" ht="14.25" customHeight="1">
      <c r="A607" s="7">
        <v>606</v>
      </c>
      <c r="B607" s="7">
        <v>14</v>
      </c>
      <c r="C607" s="7">
        <v>3</v>
      </c>
      <c r="D607" s="7">
        <v>0</v>
      </c>
      <c r="E607" s="129">
        <v>9</v>
      </c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</row>
    <row r="608" spans="1:24" ht="14.25" customHeight="1">
      <c r="A608" s="7">
        <v>607</v>
      </c>
      <c r="B608" s="7">
        <v>14</v>
      </c>
      <c r="C608" s="7">
        <v>3</v>
      </c>
      <c r="D608" s="7">
        <v>0</v>
      </c>
      <c r="E608" s="129">
        <v>10</v>
      </c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</row>
    <row r="609" spans="1:24" ht="14.25" customHeight="1">
      <c r="A609" s="7">
        <v>608</v>
      </c>
      <c r="B609" s="7">
        <v>14</v>
      </c>
      <c r="C609" s="7">
        <v>3</v>
      </c>
      <c r="D609" s="7">
        <v>0</v>
      </c>
      <c r="E609" s="129">
        <v>11</v>
      </c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</row>
    <row r="610" spans="1:24" ht="14.25" customHeight="1">
      <c r="A610" s="7">
        <v>609</v>
      </c>
      <c r="B610" s="7">
        <v>14</v>
      </c>
      <c r="C610" s="7">
        <v>3</v>
      </c>
      <c r="D610" s="7">
        <v>0</v>
      </c>
      <c r="E610" s="129">
        <v>12</v>
      </c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</row>
    <row r="611" spans="1:24" ht="14.25" customHeight="1">
      <c r="A611" s="7">
        <v>610</v>
      </c>
      <c r="B611" s="7">
        <v>14</v>
      </c>
      <c r="C611" s="7">
        <v>1</v>
      </c>
      <c r="D611" s="7">
        <v>0</v>
      </c>
      <c r="E611" s="129">
        <v>13</v>
      </c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</row>
    <row r="612" spans="1:24" ht="14.25" customHeight="1">
      <c r="A612" s="7">
        <v>611</v>
      </c>
      <c r="B612" s="7">
        <v>14</v>
      </c>
      <c r="C612" s="7">
        <v>1</v>
      </c>
      <c r="D612" s="7">
        <v>0</v>
      </c>
      <c r="E612" s="129">
        <v>14</v>
      </c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</row>
    <row r="613" spans="1:24" ht="14.25" customHeight="1">
      <c r="A613" s="7">
        <v>612</v>
      </c>
      <c r="B613" s="7">
        <v>14</v>
      </c>
      <c r="C613" s="7">
        <v>1</v>
      </c>
      <c r="D613" s="7">
        <v>0</v>
      </c>
      <c r="E613" s="129">
        <v>15</v>
      </c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</row>
    <row r="614" spans="1:24" ht="14.25" customHeight="1">
      <c r="A614" s="7">
        <v>613</v>
      </c>
      <c r="B614" s="7">
        <v>14</v>
      </c>
      <c r="C614" s="7">
        <v>1</v>
      </c>
      <c r="D614" s="7">
        <v>0</v>
      </c>
      <c r="E614" s="129">
        <v>16</v>
      </c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</row>
    <row r="615" spans="1:24" ht="14.25" customHeight="1">
      <c r="A615" s="7">
        <v>614</v>
      </c>
      <c r="B615" s="7">
        <v>14</v>
      </c>
      <c r="C615" s="7">
        <v>1</v>
      </c>
      <c r="D615" s="7">
        <v>0</v>
      </c>
      <c r="E615" s="129">
        <v>17</v>
      </c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</row>
    <row r="616" spans="1:24" ht="14.25" customHeight="1">
      <c r="A616" s="7">
        <v>615</v>
      </c>
      <c r="B616" s="7">
        <v>14</v>
      </c>
      <c r="C616" s="7">
        <v>1</v>
      </c>
      <c r="D616" s="7">
        <v>0</v>
      </c>
      <c r="E616" s="129">
        <v>18</v>
      </c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</row>
    <row r="617" spans="1:24" ht="14.25" customHeight="1">
      <c r="A617" s="7">
        <v>616</v>
      </c>
      <c r="B617" s="7">
        <v>14</v>
      </c>
      <c r="C617" s="7">
        <v>2</v>
      </c>
      <c r="D617" s="7">
        <v>0</v>
      </c>
      <c r="E617" s="129">
        <v>19</v>
      </c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</row>
    <row r="618" spans="1:24" ht="14.25" customHeight="1">
      <c r="A618" s="7">
        <v>617</v>
      </c>
      <c r="B618" s="7">
        <v>14</v>
      </c>
      <c r="C618" s="7">
        <v>2</v>
      </c>
      <c r="D618" s="7">
        <v>0</v>
      </c>
      <c r="E618" s="129">
        <v>20</v>
      </c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</row>
    <row r="619" spans="1:24" ht="14.25" customHeight="1">
      <c r="A619" s="7">
        <v>618</v>
      </c>
      <c r="B619" s="7">
        <v>14</v>
      </c>
      <c r="C619" s="7">
        <v>2</v>
      </c>
      <c r="D619" s="7">
        <v>0</v>
      </c>
      <c r="E619" s="129">
        <v>21</v>
      </c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</row>
    <row r="620" spans="1:24" ht="14.25" customHeight="1">
      <c r="A620" s="7">
        <v>619</v>
      </c>
      <c r="B620" s="7">
        <v>14</v>
      </c>
      <c r="C620" s="7">
        <v>2</v>
      </c>
      <c r="D620" s="7">
        <v>0</v>
      </c>
      <c r="E620" s="129">
        <v>22</v>
      </c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</row>
    <row r="621" spans="1:24" ht="14.25" customHeight="1">
      <c r="A621" s="7">
        <v>620</v>
      </c>
      <c r="B621" s="7">
        <v>14</v>
      </c>
      <c r="C621" s="7">
        <v>2</v>
      </c>
      <c r="D621" s="7">
        <v>0</v>
      </c>
      <c r="E621" s="129">
        <v>23</v>
      </c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</row>
    <row r="622" spans="1:24" ht="14.25" customHeight="1">
      <c r="A622" s="7">
        <v>621</v>
      </c>
      <c r="B622" s="7">
        <v>14</v>
      </c>
      <c r="C622" s="7">
        <v>2</v>
      </c>
      <c r="D622" s="7">
        <v>0</v>
      </c>
      <c r="E622" s="129">
        <v>24</v>
      </c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</row>
    <row r="623" spans="1:24" ht="14.25" customHeight="1">
      <c r="A623" s="7">
        <v>622</v>
      </c>
      <c r="B623" s="7">
        <v>14</v>
      </c>
      <c r="C623" s="7">
        <v>4</v>
      </c>
      <c r="D623" s="7">
        <v>1</v>
      </c>
      <c r="E623" s="129">
        <v>26</v>
      </c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</row>
    <row r="624" spans="1:24" ht="14.25" customHeight="1">
      <c r="A624" s="7">
        <v>623</v>
      </c>
      <c r="B624" s="7">
        <v>14</v>
      </c>
      <c r="C624" s="7">
        <v>4</v>
      </c>
      <c r="D624" s="7">
        <v>1</v>
      </c>
      <c r="E624" s="129">
        <v>27</v>
      </c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</row>
    <row r="625" spans="1:24" ht="14.25" customHeight="1">
      <c r="A625" s="7">
        <v>624</v>
      </c>
      <c r="B625" s="7">
        <v>14</v>
      </c>
      <c r="C625" s="7">
        <v>4</v>
      </c>
      <c r="D625" s="7">
        <v>1</v>
      </c>
      <c r="E625" s="129">
        <v>28</v>
      </c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</row>
    <row r="626" spans="1:24" ht="14.25" customHeight="1">
      <c r="A626" s="7">
        <v>625</v>
      </c>
      <c r="B626" s="7">
        <v>14</v>
      </c>
      <c r="C626" s="7">
        <v>4</v>
      </c>
      <c r="D626" s="7">
        <v>1</v>
      </c>
      <c r="E626" s="129">
        <v>29</v>
      </c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</row>
    <row r="627" spans="1:24" ht="14.25" customHeight="1">
      <c r="A627" s="7">
        <v>626</v>
      </c>
      <c r="B627" s="7">
        <v>14</v>
      </c>
      <c r="C627" s="7">
        <v>4</v>
      </c>
      <c r="D627" s="7">
        <v>1</v>
      </c>
      <c r="E627" s="129">
        <v>30</v>
      </c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</row>
    <row r="628" spans="1:24" ht="14.25" customHeight="1">
      <c r="A628" s="7">
        <v>627</v>
      </c>
      <c r="B628" s="7">
        <v>14</v>
      </c>
      <c r="C628" s="7">
        <v>3</v>
      </c>
      <c r="D628" s="7">
        <v>1</v>
      </c>
      <c r="E628" s="129">
        <v>31</v>
      </c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</row>
    <row r="629" spans="1:24" ht="14.25" customHeight="1">
      <c r="A629" s="7">
        <v>628</v>
      </c>
      <c r="B629" s="7">
        <v>14</v>
      </c>
      <c r="C629" s="7">
        <v>3</v>
      </c>
      <c r="D629" s="7">
        <v>1</v>
      </c>
      <c r="E629" s="129">
        <v>32</v>
      </c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</row>
    <row r="630" spans="1:24" ht="14.25" customHeight="1">
      <c r="A630" s="7">
        <v>629</v>
      </c>
      <c r="B630" s="7">
        <v>14</v>
      </c>
      <c r="C630" s="7">
        <v>3</v>
      </c>
      <c r="D630" s="7">
        <v>1</v>
      </c>
      <c r="E630" s="129">
        <v>33</v>
      </c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</row>
    <row r="631" spans="1:24" ht="14.25" customHeight="1">
      <c r="A631" s="7">
        <v>630</v>
      </c>
      <c r="B631" s="7">
        <v>14</v>
      </c>
      <c r="C631" s="7">
        <v>3</v>
      </c>
      <c r="D631" s="7">
        <v>1</v>
      </c>
      <c r="E631" s="129">
        <v>34</v>
      </c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</row>
    <row r="632" spans="1:24" ht="14.25" customHeight="1">
      <c r="A632" s="7">
        <v>631</v>
      </c>
      <c r="B632" s="7">
        <v>14</v>
      </c>
      <c r="C632" s="7">
        <v>3</v>
      </c>
      <c r="D632" s="7">
        <v>1</v>
      </c>
      <c r="E632" s="129">
        <v>35</v>
      </c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</row>
    <row r="633" spans="1:24" ht="14.25" customHeight="1">
      <c r="A633" s="7">
        <v>632</v>
      </c>
      <c r="B633" s="7">
        <v>14</v>
      </c>
      <c r="C633" s="7">
        <v>3</v>
      </c>
      <c r="D633" s="7">
        <v>1</v>
      </c>
      <c r="E633" s="129">
        <v>36</v>
      </c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</row>
    <row r="634" spans="1:24" ht="14.25" customHeight="1">
      <c r="A634" s="7">
        <v>633</v>
      </c>
      <c r="B634" s="7">
        <v>14</v>
      </c>
      <c r="C634" s="7">
        <v>1</v>
      </c>
      <c r="D634" s="7">
        <v>1</v>
      </c>
      <c r="E634" s="129">
        <v>37</v>
      </c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</row>
    <row r="635" spans="1:24" ht="14.25" customHeight="1">
      <c r="A635" s="7">
        <v>634</v>
      </c>
      <c r="B635" s="7">
        <v>14</v>
      </c>
      <c r="C635" s="7">
        <v>1</v>
      </c>
      <c r="D635" s="7">
        <v>1</v>
      </c>
      <c r="E635" s="129">
        <v>38</v>
      </c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</row>
    <row r="636" spans="1:24" ht="14.25" customHeight="1">
      <c r="A636" s="7">
        <v>635</v>
      </c>
      <c r="B636" s="7">
        <v>14</v>
      </c>
      <c r="C636" s="7">
        <v>1</v>
      </c>
      <c r="D636" s="7">
        <v>1</v>
      </c>
      <c r="E636" s="129">
        <v>39</v>
      </c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</row>
    <row r="637" spans="1:24" ht="14.25" customHeight="1">
      <c r="A637" s="7">
        <v>636</v>
      </c>
      <c r="B637" s="7">
        <v>14</v>
      </c>
      <c r="C637" s="7">
        <v>1</v>
      </c>
      <c r="D637" s="7">
        <v>1</v>
      </c>
      <c r="E637" s="129">
        <v>40</v>
      </c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</row>
    <row r="638" spans="1:24" ht="14.25" customHeight="1">
      <c r="A638" s="7">
        <v>637</v>
      </c>
      <c r="B638" s="7">
        <v>14</v>
      </c>
      <c r="C638" s="7">
        <v>1</v>
      </c>
      <c r="D638" s="7">
        <v>1</v>
      </c>
      <c r="E638" s="129">
        <v>41</v>
      </c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</row>
    <row r="639" spans="1:24" ht="14.25" customHeight="1">
      <c r="A639" s="7">
        <v>638</v>
      </c>
      <c r="B639" s="7">
        <v>14</v>
      </c>
      <c r="C639" s="7">
        <v>1</v>
      </c>
      <c r="D639" s="7">
        <v>1</v>
      </c>
      <c r="E639" s="129">
        <v>42</v>
      </c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</row>
    <row r="640" spans="1:24" ht="14.25" customHeight="1">
      <c r="A640" s="7">
        <v>639</v>
      </c>
      <c r="B640" s="7">
        <v>14</v>
      </c>
      <c r="C640" s="7">
        <v>2</v>
      </c>
      <c r="D640" s="7">
        <v>1</v>
      </c>
      <c r="E640" s="129">
        <v>43</v>
      </c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</row>
    <row r="641" spans="1:24" ht="14.25" customHeight="1">
      <c r="A641" s="7">
        <v>640</v>
      </c>
      <c r="B641" s="7">
        <v>14</v>
      </c>
      <c r="C641" s="7">
        <v>2</v>
      </c>
      <c r="D641" s="7">
        <v>1</v>
      </c>
      <c r="E641" s="129">
        <v>44</v>
      </c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</row>
    <row r="642" spans="1:24" ht="14.25" customHeight="1">
      <c r="A642" s="7">
        <v>641</v>
      </c>
      <c r="B642" s="7">
        <v>14</v>
      </c>
      <c r="C642" s="7">
        <v>2</v>
      </c>
      <c r="D642" s="7">
        <v>1</v>
      </c>
      <c r="E642" s="129">
        <v>45</v>
      </c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</row>
    <row r="643" spans="1:24" ht="14.25" customHeight="1">
      <c r="A643" s="7">
        <v>642</v>
      </c>
      <c r="B643" s="7">
        <v>14</v>
      </c>
      <c r="C643" s="7">
        <v>2</v>
      </c>
      <c r="D643" s="7">
        <v>1</v>
      </c>
      <c r="E643" s="129">
        <v>46</v>
      </c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</row>
    <row r="644" spans="1:24" ht="14.25" customHeight="1">
      <c r="A644" s="7">
        <v>643</v>
      </c>
      <c r="B644" s="7">
        <v>14</v>
      </c>
      <c r="C644" s="7">
        <v>2</v>
      </c>
      <c r="D644" s="7">
        <v>1</v>
      </c>
      <c r="E644" s="129">
        <v>47</v>
      </c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</row>
    <row r="645" spans="1:24" ht="14.25" customHeight="1">
      <c r="A645" s="7">
        <v>644</v>
      </c>
      <c r="B645" s="7">
        <v>14</v>
      </c>
      <c r="C645" s="7">
        <v>2</v>
      </c>
      <c r="D645" s="7">
        <v>1</v>
      </c>
      <c r="E645" s="129">
        <v>48</v>
      </c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</row>
    <row r="646" spans="1:24" ht="14.25" customHeight="1">
      <c r="A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</row>
    <row r="647" spans="1:24" ht="14.2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</row>
    <row r="648" spans="1:24" ht="14.2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</row>
    <row r="649" spans="1:24" ht="14.2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</row>
    <row r="650" spans="1:24" ht="14.2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</row>
    <row r="651" spans="1:24" ht="14.2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</row>
    <row r="652" spans="1:24" ht="14.2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</row>
    <row r="653" spans="1:24" ht="14.2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</row>
    <row r="654" spans="1:24" ht="14.2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</row>
    <row r="655" spans="1:24" ht="14.2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</row>
    <row r="656" spans="1:24" ht="14.2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</row>
    <row r="657" spans="1:24" ht="14.2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</row>
    <row r="658" spans="1:24" ht="14.2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</row>
    <row r="659" spans="1:24" ht="14.2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</row>
    <row r="660" spans="1:24" ht="14.2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</row>
    <row r="661" spans="1:24" ht="14.2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</row>
    <row r="662" spans="1:24" ht="14.2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</row>
    <row r="663" spans="1:24" ht="14.2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</row>
    <row r="664" spans="1:24" ht="14.2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</row>
    <row r="665" spans="1:24" ht="14.2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</row>
    <row r="666" spans="1:24" ht="14.2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</row>
    <row r="667" spans="1:24" ht="14.2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</row>
    <row r="668" spans="1:24" ht="14.2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</row>
    <row r="669" spans="1:24" ht="14.2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</row>
    <row r="670" spans="1:24" ht="14.2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</row>
    <row r="671" spans="1:24" ht="14.2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</row>
    <row r="672" spans="1:24" ht="14.2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</row>
    <row r="673" spans="1:24" ht="14.2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</row>
    <row r="674" spans="1:24" ht="14.2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</row>
    <row r="675" spans="1:24" ht="14.2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</row>
    <row r="676" spans="1:24" ht="14.2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</row>
    <row r="677" spans="1:24" ht="14.2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</row>
    <row r="678" spans="1:24" ht="14.2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</row>
    <row r="679" spans="1:24" ht="14.2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</row>
    <row r="680" spans="1:24" ht="14.2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</row>
    <row r="681" spans="1:24" ht="14.2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</row>
    <row r="682" spans="1:24" ht="14.2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</row>
    <row r="683" spans="1:24" ht="14.2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</row>
    <row r="684" spans="1:24" ht="14.2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</row>
    <row r="685" spans="1:24" ht="14.2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</row>
    <row r="686" spans="1:24" ht="14.2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</row>
    <row r="687" spans="1:24" ht="14.2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</row>
    <row r="688" spans="1:24" ht="14.2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</row>
    <row r="689" spans="1:24" ht="14.2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</row>
    <row r="690" spans="1:24" ht="14.2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</row>
    <row r="691" spans="1:24" ht="14.2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</row>
    <row r="692" spans="1:24" ht="14.2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</row>
    <row r="693" spans="1:24" ht="14.2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</row>
    <row r="694" spans="1:24" ht="14.2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</row>
    <row r="695" spans="1:24" ht="14.2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</row>
    <row r="696" spans="1:24" ht="14.2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</row>
    <row r="697" spans="1:24" ht="14.2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</row>
    <row r="698" spans="1:24" ht="14.2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</row>
    <row r="699" spans="1:24" ht="14.2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</row>
    <row r="700" spans="1:24" ht="14.2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</row>
    <row r="701" spans="1:24" ht="14.2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</row>
    <row r="702" spans="1:24" ht="14.2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</row>
    <row r="703" spans="1:24" ht="14.2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</row>
    <row r="704" spans="1:24" ht="14.2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</row>
    <row r="705" spans="1:24" ht="14.2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</row>
    <row r="706" spans="1:24" ht="14.2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</row>
    <row r="707" spans="1:24" ht="14.2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</row>
    <row r="708" spans="1:24" ht="14.2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</row>
    <row r="709" spans="1:24" ht="14.2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</row>
    <row r="710" spans="1:24" ht="14.2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</row>
    <row r="711" spans="1:24" ht="14.2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</row>
    <row r="712" spans="1:24" ht="14.2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</row>
    <row r="713" spans="1:24" ht="14.2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</row>
    <row r="714" spans="1:24" ht="14.2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</row>
    <row r="715" spans="1:24" ht="14.2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</row>
    <row r="716" spans="1:24" ht="14.2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</row>
    <row r="717" spans="1:24" ht="14.2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</row>
    <row r="718" spans="1:24" ht="14.2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</row>
    <row r="719" spans="1:24" ht="14.2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</row>
    <row r="720" spans="1:24" ht="14.2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</row>
    <row r="721" spans="1:24" ht="14.2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</row>
    <row r="722" spans="1:24" ht="14.2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</row>
    <row r="723" spans="1:24" ht="14.2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</row>
    <row r="724" spans="1:24" ht="14.2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</row>
    <row r="725" spans="1:24" ht="14.2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</row>
    <row r="726" spans="1:24" ht="14.2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</row>
    <row r="727" spans="1:24" ht="14.2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</row>
    <row r="728" spans="1:24" ht="14.2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</row>
    <row r="729" spans="1:24" ht="14.2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</row>
    <row r="730" spans="1:24" ht="14.2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</row>
    <row r="731" spans="1:24" ht="14.2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</row>
    <row r="732" spans="1:24" ht="14.2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</row>
    <row r="733" spans="1:24" ht="14.2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</row>
    <row r="734" spans="1:24" ht="14.2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</row>
    <row r="735" spans="1:24" ht="14.2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</row>
    <row r="736" spans="1:24" ht="14.2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</row>
    <row r="737" spans="1:24" ht="14.2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</row>
    <row r="738" spans="1:24" ht="14.2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</row>
    <row r="739" spans="1:24" ht="14.2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</row>
    <row r="740" spans="1:24" ht="14.2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</row>
    <row r="741" spans="1:24" ht="14.2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</row>
    <row r="742" spans="1:24" ht="14.2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</row>
    <row r="743" spans="1:24" ht="14.2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</row>
    <row r="744" spans="1:24" ht="14.2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</row>
    <row r="745" spans="1:24" ht="14.2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</row>
    <row r="746" spans="1:24" ht="14.2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</row>
    <row r="747" spans="1:24" ht="14.2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</row>
    <row r="748" spans="1:24" ht="14.2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</row>
    <row r="749" spans="1:24" ht="14.2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</row>
    <row r="750" spans="1:24" ht="14.2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</row>
    <row r="751" spans="1:24" ht="14.2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</row>
    <row r="752" spans="1:24" ht="14.2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</row>
    <row r="753" spans="1:24" ht="14.2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</row>
    <row r="754" spans="1:24" ht="14.2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</row>
    <row r="755" spans="1:24" ht="14.2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</row>
    <row r="756" spans="1:24" ht="14.2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</row>
    <row r="757" spans="1:24" ht="14.2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</row>
    <row r="758" spans="1:24" ht="14.2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</row>
    <row r="759" spans="1:24" ht="14.2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</row>
    <row r="760" spans="1:24" ht="14.2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</row>
    <row r="761" spans="1:24" ht="14.2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</row>
    <row r="762" spans="1:24" ht="14.2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</row>
    <row r="763" spans="1:24" ht="14.2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</row>
    <row r="764" spans="1:24" ht="14.2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</row>
    <row r="765" spans="1:24" ht="14.2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</row>
    <row r="766" spans="1:24" ht="14.2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</row>
    <row r="767" spans="1:24" ht="14.2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</row>
    <row r="768" spans="1:24" ht="14.2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</row>
    <row r="769" spans="1:24" ht="14.2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</row>
    <row r="770" spans="1:24" ht="14.2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</row>
    <row r="771" spans="1:24" ht="14.2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</row>
    <row r="772" spans="1:24" ht="14.2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</row>
    <row r="773" spans="1:24" ht="14.2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</row>
    <row r="774" spans="1:24" ht="14.2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</row>
    <row r="775" spans="1:24" ht="14.2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</row>
    <row r="776" spans="1:24" ht="14.2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</row>
    <row r="777" spans="1:24" ht="14.2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</row>
    <row r="778" spans="1:24" ht="14.2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</row>
    <row r="779" spans="1:24" ht="14.2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</row>
    <row r="780" spans="1:24" ht="14.2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</row>
    <row r="781" spans="1:24" ht="14.2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</row>
    <row r="782" spans="1:24" ht="14.2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</row>
    <row r="783" spans="1:24" ht="14.2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</row>
    <row r="784" spans="1:24" ht="14.2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</row>
    <row r="785" spans="1:24" ht="14.2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</row>
    <row r="786" spans="1:24" ht="14.2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</row>
    <row r="787" spans="1:24" ht="14.2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</row>
    <row r="788" spans="1:24" ht="14.2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</row>
    <row r="789" spans="1:24" ht="14.2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</row>
    <row r="790" spans="1:24" ht="14.2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</row>
    <row r="791" spans="1:24" ht="14.2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</row>
    <row r="792" spans="1:24" ht="14.2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</row>
    <row r="793" spans="1:24" ht="14.2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</row>
    <row r="794" spans="1:24" ht="14.2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</row>
    <row r="795" spans="1:24" ht="14.2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</row>
    <row r="796" spans="1:24" ht="14.2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</row>
    <row r="797" spans="1:24" ht="14.2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</row>
    <row r="798" spans="1:24" ht="14.2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</row>
    <row r="799" spans="1:24" ht="14.2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</row>
    <row r="800" spans="1:24" ht="14.2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</row>
    <row r="801" spans="1:24" ht="14.2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</row>
    <row r="802" spans="1:24" ht="14.2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</row>
    <row r="803" spans="1:24" ht="14.2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</row>
    <row r="804" spans="1:24" ht="14.2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</row>
    <row r="805" spans="1:24" ht="14.2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</row>
    <row r="806" spans="1:24" ht="14.2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</row>
    <row r="807" spans="1:24" ht="14.2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</row>
    <row r="808" spans="1:24" ht="14.2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</row>
    <row r="809" spans="1:24" ht="14.2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</row>
    <row r="810" spans="1:24" ht="14.2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</row>
    <row r="811" spans="1:24" ht="14.2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</row>
    <row r="812" spans="1:24" ht="14.2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</row>
    <row r="813" spans="1:24" ht="14.2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</row>
    <row r="814" spans="1:24" ht="14.2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</row>
    <row r="815" spans="1:24" ht="14.2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</row>
    <row r="816" spans="1:24" ht="14.2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</row>
    <row r="817" spans="1:24" ht="14.2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</row>
    <row r="818" spans="1:24" ht="14.2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</row>
    <row r="819" spans="1:24" ht="14.2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</row>
    <row r="820" spans="1:24" ht="14.2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</row>
    <row r="821" spans="1:24" ht="14.2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</row>
    <row r="822" spans="1:24" ht="14.2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</row>
    <row r="823" spans="1:24" ht="14.2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</row>
    <row r="824" spans="1:24" ht="14.2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</row>
    <row r="825" spans="1:24" ht="14.2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</row>
    <row r="826" spans="1:24" ht="14.2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</row>
    <row r="827" spans="1:24" ht="14.2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</row>
    <row r="828" spans="1:24" ht="14.2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</row>
    <row r="829" spans="1:24" ht="14.2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</row>
    <row r="830" spans="1:24" ht="14.2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</row>
    <row r="831" spans="1:24" ht="14.2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</row>
    <row r="832" spans="1:24" ht="14.2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</row>
    <row r="833" spans="1:24" ht="14.2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</row>
    <row r="834" spans="1:24" ht="14.2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</row>
    <row r="835" spans="1:24" ht="14.2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</row>
    <row r="836" spans="1:24" ht="14.2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</row>
    <row r="837" spans="1:24" ht="14.2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</row>
    <row r="838" spans="1:24" ht="14.2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</row>
    <row r="839" spans="1:24" ht="14.2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</row>
    <row r="840" spans="1:24" ht="14.2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</row>
    <row r="841" spans="1:24" ht="14.2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</row>
    <row r="842" spans="1:24" ht="14.2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</row>
    <row r="843" spans="1:24" ht="14.2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</row>
    <row r="844" spans="1:24" ht="14.2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</row>
    <row r="845" spans="1:24" ht="14.2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</row>
    <row r="846" spans="1:24" ht="14.2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</row>
    <row r="847" spans="1:24" ht="14.2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</row>
    <row r="848" spans="1:24" ht="14.2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</row>
    <row r="849" spans="1:24" ht="14.2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</row>
    <row r="850" spans="1:24" ht="14.2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</row>
    <row r="851" spans="1:24" ht="14.2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</row>
    <row r="852" spans="1:24" ht="14.2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</row>
    <row r="853" spans="1:24" ht="14.2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</row>
    <row r="854" spans="1:24" ht="14.2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</row>
    <row r="855" spans="1:24" ht="14.2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</row>
    <row r="856" spans="1:24" ht="14.2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</row>
    <row r="857" spans="1:24" ht="14.2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</row>
    <row r="858" spans="1:24" ht="14.2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</row>
    <row r="859" spans="1:24" ht="14.2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</row>
    <row r="860" spans="1:24" ht="14.2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</row>
    <row r="861" spans="1:24" ht="14.2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</row>
    <row r="862" spans="1:24" ht="14.2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</row>
    <row r="863" spans="1:24" ht="14.2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</row>
    <row r="864" spans="1:24" ht="14.2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</row>
    <row r="865" spans="1:24" ht="14.2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</row>
    <row r="866" spans="1:24" ht="14.2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</row>
    <row r="867" spans="1:24" ht="14.2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</row>
    <row r="868" spans="1:24" ht="14.2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</row>
    <row r="869" spans="1:24" ht="14.2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</row>
    <row r="870" spans="1:24" ht="14.2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</row>
    <row r="871" spans="1:24" ht="14.2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</row>
    <row r="872" spans="1:24" ht="14.2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</row>
    <row r="873" spans="1:24" ht="14.2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</row>
    <row r="874" spans="1:24" ht="14.2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</row>
    <row r="875" spans="1:24" ht="14.2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</row>
    <row r="876" spans="1:24" ht="14.2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</row>
    <row r="877" spans="1:24" ht="14.2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</row>
    <row r="878" spans="1:24" ht="14.2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</row>
    <row r="879" spans="1:24" ht="14.2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</row>
    <row r="880" spans="1:24" ht="14.2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</row>
    <row r="881" spans="1:24" ht="14.2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</row>
    <row r="882" spans="1:24" ht="14.2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</row>
    <row r="883" spans="1:24" ht="14.2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</row>
    <row r="884" spans="1:24" ht="14.2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</row>
    <row r="885" spans="1:24" ht="14.2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</row>
    <row r="886" spans="1:24" ht="14.2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</row>
    <row r="887" spans="1:24" ht="14.2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</row>
    <row r="888" spans="1:24" ht="14.2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</row>
    <row r="889" spans="1:24" ht="14.2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</row>
    <row r="890" spans="1:24" ht="14.2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</row>
    <row r="891" spans="1:24" ht="14.2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</row>
    <row r="892" spans="1:24" ht="14.2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</row>
    <row r="893" spans="1:24" ht="14.2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</row>
    <row r="894" spans="1:24" ht="14.2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</row>
    <row r="895" spans="1:24" ht="14.2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</row>
    <row r="896" spans="1:24" ht="14.2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</row>
    <row r="897" spans="1:24" ht="14.2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</row>
    <row r="898" spans="1:24" ht="14.2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</row>
    <row r="899" spans="1:24" ht="14.2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</row>
    <row r="900" spans="1:24" ht="14.2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</row>
    <row r="901" spans="1:24" ht="14.2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</row>
    <row r="902" spans="1:24" ht="14.2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</row>
    <row r="903" spans="1:24" ht="14.2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</row>
    <row r="904" spans="1:24" ht="14.2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</row>
    <row r="905" spans="1:24" ht="14.2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</row>
    <row r="906" spans="1:24" ht="14.2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</row>
    <row r="907" spans="1:24" ht="14.2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</row>
    <row r="908" spans="1:24" ht="14.2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</row>
    <row r="909" spans="1:24" ht="14.2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</row>
    <row r="910" spans="1:24" ht="14.2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</row>
    <row r="911" spans="1:24" ht="14.2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</row>
    <row r="912" spans="1:24" ht="14.2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</row>
    <row r="913" spans="1:24" ht="14.2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</row>
    <row r="914" spans="1:24" ht="14.2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</row>
    <row r="915" spans="1:24" ht="14.2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</row>
    <row r="916" spans="1:24" ht="14.2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</row>
    <row r="917" spans="1:24" ht="14.2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</row>
    <row r="918" spans="1:24" ht="14.2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</row>
    <row r="919" spans="1:24" ht="14.2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</row>
    <row r="920" spans="1:24" ht="14.2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</row>
    <row r="921" spans="1:24" ht="14.2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</row>
    <row r="922" spans="1:24" ht="14.2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</row>
    <row r="923" spans="1:24" ht="14.2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</row>
    <row r="924" spans="1:24" ht="14.2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</row>
    <row r="925" spans="1:24" ht="14.2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</row>
    <row r="926" spans="1:24" ht="14.2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</row>
    <row r="927" spans="1:24" ht="14.2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</row>
    <row r="928" spans="1:24" ht="14.2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</row>
    <row r="929" spans="1:24" ht="14.2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</row>
    <row r="930" spans="1:24" ht="14.2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</row>
    <row r="931" spans="1:24" ht="14.2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</row>
    <row r="932" spans="1:24" ht="14.2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</row>
    <row r="933" spans="1:24" ht="14.2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</row>
    <row r="934" spans="1:24" ht="14.2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</row>
    <row r="935" spans="1:24" ht="14.2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</row>
    <row r="936" spans="1:24" ht="14.2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</row>
    <row r="937" spans="1:24" ht="14.2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</row>
    <row r="938" spans="1:24" ht="14.2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</row>
    <row r="939" spans="1:24" ht="14.2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</row>
    <row r="940" spans="1:24" ht="14.2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</row>
    <row r="941" spans="1:24" ht="14.2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</row>
    <row r="942" spans="1:24" ht="14.2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</row>
    <row r="943" spans="1:24" ht="14.2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</row>
    <row r="944" spans="1:24" ht="14.2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</row>
    <row r="945" spans="1:24" ht="14.2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</row>
    <row r="946" spans="1:24" ht="14.2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</row>
    <row r="947" spans="1:24" ht="14.2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</row>
    <row r="948" spans="1:24" ht="14.2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</row>
    <row r="949" spans="1:24" ht="14.2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</row>
    <row r="950" spans="1:24" ht="14.2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</row>
    <row r="951" spans="1:24" ht="14.2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</row>
    <row r="952" spans="1:24" ht="14.2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</row>
    <row r="953" spans="1:24" ht="14.2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</row>
    <row r="954" spans="1:24" ht="14.2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</row>
    <row r="955" spans="1:24" ht="14.2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</row>
    <row r="956" spans="1:24" ht="14.2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</row>
    <row r="957" spans="1:24" ht="14.2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</row>
    <row r="958" spans="1:24" ht="14.2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</row>
    <row r="959" spans="1:24" ht="14.2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</row>
    <row r="960" spans="1:24" ht="14.2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</row>
    <row r="961" spans="1:24" ht="14.2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</row>
    <row r="962" spans="1:24" ht="14.2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</row>
    <row r="963" spans="1:24" ht="14.2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</row>
    <row r="964" spans="1:24" ht="14.2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</row>
    <row r="965" spans="1:24" ht="14.2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</row>
    <row r="966" spans="1:24" ht="14.2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</row>
    <row r="967" spans="1:24" ht="14.2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</row>
    <row r="968" spans="1:24" ht="14.2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</row>
    <row r="969" spans="1:24" ht="14.2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</row>
    <row r="970" spans="1:24" ht="14.2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</row>
    <row r="971" spans="1:24" ht="14.2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</row>
    <row r="972" spans="1:24" ht="14.2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</row>
    <row r="973" spans="1:24" ht="14.2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</row>
    <row r="974" spans="1:24" ht="14.2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</row>
    <row r="975" spans="1:24" ht="14.2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</row>
    <row r="976" spans="1:24" ht="14.2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</row>
    <row r="977" spans="1:24" ht="14.2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</row>
    <row r="978" spans="1:24" ht="14.2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</row>
    <row r="979" spans="1:24" ht="14.2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</row>
    <row r="980" spans="1:24" ht="14.2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</row>
    <row r="981" spans="1:24" ht="14.2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</row>
    <row r="982" spans="1:24" ht="14.2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</row>
    <row r="983" spans="1:24" ht="14.2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</row>
    <row r="984" spans="1:24" ht="14.2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</row>
    <row r="985" spans="1:24" ht="14.2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</row>
    <row r="986" spans="1:24" ht="14.2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</row>
    <row r="987" spans="1:24" ht="14.2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</row>
    <row r="988" spans="1:24" ht="14.2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</row>
    <row r="989" spans="1:24" ht="14.2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</row>
    <row r="990" spans="1:24" ht="14.2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</row>
    <row r="991" spans="1:24" ht="14.2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</row>
    <row r="992" spans="1:24" ht="14.2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</row>
    <row r="993" spans="1:24" ht="14.2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</row>
    <row r="994" spans="1:24" ht="14.2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</row>
    <row r="995" spans="1:24" ht="14.2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</row>
    <row r="996" spans="1:24" ht="14.2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</row>
    <row r="997" spans="1:24" ht="14.2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</row>
    <row r="998" spans="1:24" ht="14.2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</row>
    <row r="999" spans="1:24" ht="14.2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</row>
    <row r="1000" spans="1:24" ht="14.2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971"/>
  <sheetViews>
    <sheetView workbookViewId="0"/>
  </sheetViews>
  <sheetFormatPr defaultColWidth="14.453125" defaultRowHeight="15" customHeight="1"/>
  <cols>
    <col min="1" max="1" width="19.453125" customWidth="1"/>
    <col min="2" max="2" width="15.81640625" customWidth="1"/>
    <col min="3" max="3" width="8.7265625" customWidth="1"/>
    <col min="4" max="5" width="19.453125" customWidth="1"/>
    <col min="6" max="6" width="3.453125" customWidth="1"/>
    <col min="7" max="26" width="8.7265625" customWidth="1"/>
  </cols>
  <sheetData>
    <row r="1" spans="1:16" ht="14.25" customHeight="1">
      <c r="A1" s="24" t="s">
        <v>39</v>
      </c>
      <c r="B1" s="24" t="s">
        <v>40</v>
      </c>
      <c r="C1" s="24" t="s">
        <v>41</v>
      </c>
      <c r="D1" s="24" t="s">
        <v>42</v>
      </c>
      <c r="E1" s="24" t="s">
        <v>43</v>
      </c>
      <c r="F1" s="24" t="s">
        <v>44</v>
      </c>
      <c r="G1" s="24" t="s">
        <v>45</v>
      </c>
      <c r="H1" s="24" t="s">
        <v>46</v>
      </c>
      <c r="I1" s="24" t="s">
        <v>47</v>
      </c>
      <c r="J1" s="29" t="s">
        <v>48</v>
      </c>
      <c r="K1" s="153" t="s">
        <v>15</v>
      </c>
      <c r="L1" s="154"/>
      <c r="M1" s="153" t="s">
        <v>49</v>
      </c>
      <c r="N1" s="155"/>
      <c r="O1" s="24" t="s">
        <v>47</v>
      </c>
      <c r="P1" s="28" t="s">
        <v>50</v>
      </c>
    </row>
    <row r="2" spans="1:16" ht="14.25" customHeight="1">
      <c r="A2" s="24" t="s">
        <v>51</v>
      </c>
      <c r="B2" s="24" t="s">
        <v>52</v>
      </c>
      <c r="C2" s="24">
        <v>1</v>
      </c>
      <c r="D2" s="30">
        <v>44296.479930555557</v>
      </c>
      <c r="E2" s="30">
        <v>44296.480023148149</v>
      </c>
      <c r="F2" s="24">
        <v>1</v>
      </c>
      <c r="G2" s="31">
        <v>423</v>
      </c>
      <c r="H2" s="31">
        <v>823</v>
      </c>
      <c r="I2" s="24">
        <f t="shared" ref="I2:I49" si="0">(H2-G2)/50</f>
        <v>8</v>
      </c>
      <c r="J2" s="32"/>
      <c r="K2" s="24" t="s">
        <v>53</v>
      </c>
      <c r="L2" s="24" t="s">
        <v>54</v>
      </c>
      <c r="M2" s="24" t="s">
        <v>55</v>
      </c>
      <c r="N2" s="33" t="s">
        <v>56</v>
      </c>
      <c r="O2" s="34">
        <f t="shared" ref="O2:O49" si="1">(E2-D2)*86400</f>
        <v>7.9999999841675162</v>
      </c>
      <c r="P2" s="34">
        <f t="shared" ref="P2:P49" si="2">I2-O2</f>
        <v>1.5832483768463135E-8</v>
      </c>
    </row>
    <row r="3" spans="1:16" ht="14.25" customHeight="1">
      <c r="A3" s="24" t="s">
        <v>51</v>
      </c>
      <c r="B3" s="35" t="s">
        <v>57</v>
      </c>
      <c r="C3" s="24">
        <v>1</v>
      </c>
      <c r="D3" s="30">
        <v>44296.48133101852</v>
      </c>
      <c r="E3" s="36">
        <v>44296.481504629628</v>
      </c>
      <c r="F3" s="24">
        <f t="shared" ref="F3:F52" si="3">F2+1</f>
        <v>2</v>
      </c>
      <c r="G3" s="31">
        <v>6473</v>
      </c>
      <c r="H3" s="31">
        <v>7223</v>
      </c>
      <c r="I3" s="24">
        <f t="shared" si="0"/>
        <v>15</v>
      </c>
      <c r="J3" s="32" t="s">
        <v>58</v>
      </c>
      <c r="K3" s="37">
        <v>2.0953400000000002</v>
      </c>
      <c r="L3" s="37">
        <v>1.5035400000000001</v>
      </c>
      <c r="M3" s="37">
        <v>528</v>
      </c>
      <c r="N3" s="38">
        <v>956</v>
      </c>
      <c r="O3" s="34">
        <f t="shared" si="1"/>
        <v>14.999999734573066</v>
      </c>
      <c r="P3" s="34">
        <f t="shared" si="2"/>
        <v>2.6542693376541138E-7</v>
      </c>
    </row>
    <row r="4" spans="1:16" ht="14.25" customHeight="1">
      <c r="A4" s="24" t="s">
        <v>51</v>
      </c>
      <c r="B4" s="35" t="s">
        <v>57</v>
      </c>
      <c r="C4" s="24">
        <v>2</v>
      </c>
      <c r="D4" s="30">
        <v>44296.48165509259</v>
      </c>
      <c r="E4" s="30">
        <v>44296.481828703705</v>
      </c>
      <c r="F4" s="24">
        <f t="shared" si="3"/>
        <v>3</v>
      </c>
      <c r="G4" s="31">
        <v>7873</v>
      </c>
      <c r="H4" s="31">
        <v>8623</v>
      </c>
      <c r="I4" s="24">
        <f t="shared" si="0"/>
        <v>15</v>
      </c>
      <c r="J4" s="32" t="s">
        <v>59</v>
      </c>
      <c r="K4" s="37">
        <v>3.40693</v>
      </c>
      <c r="L4" s="37">
        <v>2.8551299999999999</v>
      </c>
      <c r="M4" s="37">
        <v>594</v>
      </c>
      <c r="N4" s="38">
        <v>1023</v>
      </c>
      <c r="O4" s="34">
        <f t="shared" si="1"/>
        <v>15.000000363215804</v>
      </c>
      <c r="P4" s="34">
        <f t="shared" si="2"/>
        <v>-3.6321580410003662E-7</v>
      </c>
    </row>
    <row r="5" spans="1:16" ht="14.25" customHeight="1">
      <c r="A5" s="24" t="s">
        <v>51</v>
      </c>
      <c r="B5" s="35" t="s">
        <v>57</v>
      </c>
      <c r="C5" s="24">
        <v>3</v>
      </c>
      <c r="D5" s="30">
        <v>44296.48196759259</v>
      </c>
      <c r="E5" s="36">
        <v>44296.482141203705</v>
      </c>
      <c r="F5" s="24">
        <f t="shared" si="3"/>
        <v>4</v>
      </c>
      <c r="G5" s="31">
        <v>9223</v>
      </c>
      <c r="H5" s="31">
        <v>9973</v>
      </c>
      <c r="I5" s="24">
        <f t="shared" si="0"/>
        <v>15</v>
      </c>
      <c r="J5" s="32" t="s">
        <v>60</v>
      </c>
      <c r="K5" s="37">
        <v>4.6865600000000001</v>
      </c>
      <c r="L5" s="37">
        <v>4.3186999999999998</v>
      </c>
      <c r="M5" s="37">
        <v>658</v>
      </c>
      <c r="N5" s="38">
        <v>1096</v>
      </c>
      <c r="O5" s="34">
        <f t="shared" si="1"/>
        <v>15.000000363215804</v>
      </c>
      <c r="P5" s="34">
        <f t="shared" si="2"/>
        <v>-3.6321580410003662E-7</v>
      </c>
    </row>
    <row r="6" spans="1:16" ht="14.25" customHeight="1">
      <c r="A6" s="24" t="s">
        <v>51</v>
      </c>
      <c r="B6" s="35" t="s">
        <v>57</v>
      </c>
      <c r="C6" s="24">
        <v>4</v>
      </c>
      <c r="D6" s="30">
        <v>44296.482268518521</v>
      </c>
      <c r="E6" s="36">
        <v>44296.482453703706</v>
      </c>
      <c r="F6" s="24">
        <f t="shared" si="3"/>
        <v>5</v>
      </c>
      <c r="G6" s="31">
        <v>10523</v>
      </c>
      <c r="H6" s="31">
        <v>11323</v>
      </c>
      <c r="I6" s="24">
        <f t="shared" si="0"/>
        <v>16</v>
      </c>
      <c r="J6" s="39" t="s">
        <v>61</v>
      </c>
      <c r="K6" s="40">
        <v>6.0221200000000001</v>
      </c>
      <c r="L6" s="40">
        <v>5.7582700000000004</v>
      </c>
      <c r="M6" s="40">
        <v>725</v>
      </c>
      <c r="N6" s="41">
        <v>1168</v>
      </c>
      <c r="O6" s="34">
        <f t="shared" si="1"/>
        <v>15.999999968335032</v>
      </c>
      <c r="P6" s="34">
        <f t="shared" si="2"/>
        <v>3.166496753692627E-8</v>
      </c>
    </row>
    <row r="7" spans="1:16" ht="14.25" customHeight="1">
      <c r="A7" s="24" t="s">
        <v>51</v>
      </c>
      <c r="B7" s="35" t="s">
        <v>57</v>
      </c>
      <c r="C7" s="24">
        <v>5</v>
      </c>
      <c r="D7" s="42">
        <v>44296.482719907406</v>
      </c>
      <c r="E7" s="42">
        <v>44296.482881944445</v>
      </c>
      <c r="F7" s="24">
        <f t="shared" si="3"/>
        <v>6</v>
      </c>
      <c r="G7" s="31">
        <v>12473</v>
      </c>
      <c r="H7" s="31">
        <v>13173</v>
      </c>
      <c r="I7" s="24">
        <f t="shared" si="0"/>
        <v>14</v>
      </c>
      <c r="J7" s="24"/>
      <c r="K7" s="24"/>
      <c r="L7" s="24"/>
      <c r="M7" s="24"/>
      <c r="N7" s="24"/>
      <c r="O7" s="34">
        <f t="shared" si="1"/>
        <v>14.000000129453838</v>
      </c>
      <c r="P7" s="34">
        <f t="shared" si="2"/>
        <v>-1.2945383787155151E-7</v>
      </c>
    </row>
    <row r="8" spans="1:16" ht="14.25" customHeight="1">
      <c r="A8" s="24" t="s">
        <v>51</v>
      </c>
      <c r="B8" s="35" t="s">
        <v>62</v>
      </c>
      <c r="C8" s="24">
        <v>1</v>
      </c>
      <c r="D8" s="30">
        <v>44296.483865740738</v>
      </c>
      <c r="E8" s="36">
        <v>44296.48400462963</v>
      </c>
      <c r="F8" s="24">
        <f t="shared" si="3"/>
        <v>7</v>
      </c>
      <c r="G8" s="31">
        <v>17423</v>
      </c>
      <c r="H8" s="31">
        <v>18023</v>
      </c>
      <c r="I8" s="24">
        <f t="shared" si="0"/>
        <v>12</v>
      </c>
      <c r="J8" s="29" t="s">
        <v>63</v>
      </c>
      <c r="K8" s="153" t="s">
        <v>53</v>
      </c>
      <c r="L8" s="154"/>
      <c r="M8" s="153" t="s">
        <v>54</v>
      </c>
      <c r="N8" s="155"/>
      <c r="O8" s="34">
        <f t="shared" si="1"/>
        <v>12.000000290572643</v>
      </c>
      <c r="P8" s="34">
        <f t="shared" si="2"/>
        <v>-2.905726432800293E-7</v>
      </c>
    </row>
    <row r="9" spans="1:16" ht="14.25" customHeight="1">
      <c r="A9" s="24" t="s">
        <v>51</v>
      </c>
      <c r="B9" s="35" t="s">
        <v>62</v>
      </c>
      <c r="C9" s="24">
        <v>2</v>
      </c>
      <c r="D9" s="30">
        <v>44296.485682870371</v>
      </c>
      <c r="E9" s="30">
        <v>44296.485821759263</v>
      </c>
      <c r="F9" s="24">
        <f t="shared" si="3"/>
        <v>8</v>
      </c>
      <c r="G9" s="31">
        <v>25273</v>
      </c>
      <c r="H9" s="31">
        <v>25873</v>
      </c>
      <c r="I9" s="24">
        <f t="shared" si="0"/>
        <v>12</v>
      </c>
      <c r="J9" s="32" t="s">
        <v>50</v>
      </c>
      <c r="K9" s="24" t="s">
        <v>15</v>
      </c>
      <c r="L9" s="24" t="s">
        <v>64</v>
      </c>
      <c r="M9" s="24" t="s">
        <v>15</v>
      </c>
      <c r="N9" s="33" t="s">
        <v>64</v>
      </c>
      <c r="O9" s="34">
        <f t="shared" si="1"/>
        <v>12.000000290572643</v>
      </c>
      <c r="P9" s="34">
        <f t="shared" si="2"/>
        <v>-2.905726432800293E-7</v>
      </c>
    </row>
    <row r="10" spans="1:16" ht="14.25" customHeight="1">
      <c r="A10" s="24" t="s">
        <v>51</v>
      </c>
      <c r="B10" s="35" t="s">
        <v>62</v>
      </c>
      <c r="C10" s="24">
        <v>3</v>
      </c>
      <c r="D10" s="30">
        <v>44296.487372685187</v>
      </c>
      <c r="E10" s="30">
        <v>44296.487500000003</v>
      </c>
      <c r="F10" s="24">
        <f t="shared" si="3"/>
        <v>9</v>
      </c>
      <c r="G10" s="31">
        <v>32573</v>
      </c>
      <c r="H10" s="31">
        <v>33123</v>
      </c>
      <c r="I10" s="24">
        <f t="shared" si="0"/>
        <v>11</v>
      </c>
      <c r="J10" s="32"/>
      <c r="K10" s="24" t="s">
        <v>65</v>
      </c>
      <c r="L10" s="24" t="s">
        <v>65</v>
      </c>
      <c r="M10" s="24" t="s">
        <v>65</v>
      </c>
      <c r="N10" s="33" t="s">
        <v>65</v>
      </c>
      <c r="O10" s="34">
        <f t="shared" si="1"/>
        <v>11.000000056810677</v>
      </c>
      <c r="P10" s="34">
        <f t="shared" si="2"/>
        <v>-5.6810677051544189E-8</v>
      </c>
    </row>
    <row r="11" spans="1:16" ht="14.25" customHeight="1">
      <c r="A11" s="24" t="s">
        <v>51</v>
      </c>
      <c r="B11" s="35" t="s">
        <v>62</v>
      </c>
      <c r="C11" s="24">
        <v>4</v>
      </c>
      <c r="D11" s="30">
        <v>44296.488958333335</v>
      </c>
      <c r="E11" s="30">
        <v>44296.489085648151</v>
      </c>
      <c r="F11" s="24">
        <f t="shared" si="3"/>
        <v>10</v>
      </c>
      <c r="G11" s="31">
        <v>39423</v>
      </c>
      <c r="H11" s="31">
        <v>39973</v>
      </c>
      <c r="I11" s="24">
        <f t="shared" si="0"/>
        <v>11</v>
      </c>
      <c r="J11" s="32" t="s">
        <v>66</v>
      </c>
      <c r="K11" s="24">
        <f>K4-K3</f>
        <v>1.3115899999999998</v>
      </c>
      <c r="L11" s="24">
        <f>(M4-M3)*0.02</f>
        <v>1.32</v>
      </c>
      <c r="M11" s="24">
        <f>L4-L3</f>
        <v>1.3515899999999998</v>
      </c>
      <c r="N11" s="33">
        <f>(N4-N3)*0.02</f>
        <v>1.34</v>
      </c>
      <c r="O11" s="34">
        <f t="shared" si="1"/>
        <v>11.000000056810677</v>
      </c>
      <c r="P11" s="34">
        <f t="shared" si="2"/>
        <v>-5.6810677051544189E-8</v>
      </c>
    </row>
    <row r="12" spans="1:16" ht="14.25" customHeight="1">
      <c r="A12" s="24" t="s">
        <v>51</v>
      </c>
      <c r="B12" s="35" t="s">
        <v>62</v>
      </c>
      <c r="C12" s="24">
        <v>5</v>
      </c>
      <c r="D12" s="30">
        <v>44296.49050925926</v>
      </c>
      <c r="E12" s="30">
        <v>44296.490659722222</v>
      </c>
      <c r="F12" s="24">
        <f t="shared" si="3"/>
        <v>11</v>
      </c>
      <c r="G12" s="31">
        <v>46123</v>
      </c>
      <c r="H12" s="31">
        <v>46773</v>
      </c>
      <c r="I12" s="24">
        <f t="shared" si="0"/>
        <v>13</v>
      </c>
      <c r="J12" s="32" t="s">
        <v>67</v>
      </c>
      <c r="K12" s="24">
        <f>K5-K3</f>
        <v>2.5912199999999999</v>
      </c>
      <c r="L12" s="24">
        <f>(M5-M3)*0.02</f>
        <v>2.6</v>
      </c>
      <c r="M12" s="24">
        <f>L5-L3</f>
        <v>2.8151599999999997</v>
      </c>
      <c r="N12" s="33">
        <f>(N5-N3)*0.02</f>
        <v>2.8000000000000003</v>
      </c>
      <c r="O12" s="34">
        <f t="shared" si="1"/>
        <v>12.999999895691872</v>
      </c>
      <c r="P12" s="34">
        <f t="shared" si="2"/>
        <v>1.0430812835693359E-7</v>
      </c>
    </row>
    <row r="13" spans="1:16" ht="14.25" customHeight="1">
      <c r="A13" s="24" t="s">
        <v>51</v>
      </c>
      <c r="B13" s="35" t="s">
        <v>62</v>
      </c>
      <c r="C13" s="24">
        <v>6</v>
      </c>
      <c r="D13" s="36">
        <v>44296.492094907408</v>
      </c>
      <c r="E13" s="30">
        <v>44296.4922337963</v>
      </c>
      <c r="F13" s="24">
        <f t="shared" si="3"/>
        <v>12</v>
      </c>
      <c r="G13" s="31">
        <v>52973</v>
      </c>
      <c r="H13" s="31">
        <v>53573</v>
      </c>
      <c r="I13" s="24">
        <f t="shared" si="0"/>
        <v>12</v>
      </c>
      <c r="J13" s="39" t="s">
        <v>68</v>
      </c>
      <c r="K13" s="43">
        <f>K6-K3</f>
        <v>3.9267799999999999</v>
      </c>
      <c r="L13" s="43">
        <f>(M6-M3)*0.02</f>
        <v>3.94</v>
      </c>
      <c r="M13" s="43">
        <f>L6-L3</f>
        <v>4.2547300000000003</v>
      </c>
      <c r="N13" s="44">
        <f>(N6-N3)*0.02</f>
        <v>4.24</v>
      </c>
      <c r="O13" s="34">
        <f t="shared" si="1"/>
        <v>12.000000290572643</v>
      </c>
      <c r="P13" s="34">
        <f t="shared" si="2"/>
        <v>-2.905726432800293E-7</v>
      </c>
    </row>
    <row r="14" spans="1:16" ht="14.25" customHeight="1">
      <c r="A14" s="24" t="s">
        <v>51</v>
      </c>
      <c r="B14" s="35" t="s">
        <v>69</v>
      </c>
      <c r="C14" s="24">
        <v>1</v>
      </c>
      <c r="D14" s="30">
        <v>44296.493750000001</v>
      </c>
      <c r="E14" s="36">
        <v>44296.493888888886</v>
      </c>
      <c r="F14" s="24">
        <f t="shared" si="3"/>
        <v>13</v>
      </c>
      <c r="G14" s="31">
        <v>60123</v>
      </c>
      <c r="H14" s="31">
        <v>60723</v>
      </c>
      <c r="I14" s="24">
        <f t="shared" si="0"/>
        <v>12</v>
      </c>
      <c r="O14" s="34">
        <f t="shared" si="1"/>
        <v>11.999999661929905</v>
      </c>
      <c r="P14" s="34">
        <f t="shared" si="2"/>
        <v>3.380700945854187E-7</v>
      </c>
    </row>
    <row r="15" spans="1:16" ht="14.25" customHeight="1">
      <c r="A15" s="24" t="s">
        <v>51</v>
      </c>
      <c r="B15" s="35" t="s">
        <v>69</v>
      </c>
      <c r="C15" s="24">
        <v>2</v>
      </c>
      <c r="D15" s="36">
        <v>44296.494756944441</v>
      </c>
      <c r="E15" s="30">
        <v>44296.494884259257</v>
      </c>
      <c r="F15" s="24">
        <f t="shared" si="3"/>
        <v>14</v>
      </c>
      <c r="G15" s="31">
        <v>64473</v>
      </c>
      <c r="H15" s="31">
        <v>65023</v>
      </c>
      <c r="I15" s="24">
        <f t="shared" si="0"/>
        <v>11</v>
      </c>
      <c r="O15" s="34">
        <f t="shared" si="1"/>
        <v>11.000000056810677</v>
      </c>
      <c r="P15" s="34">
        <f t="shared" si="2"/>
        <v>-5.6810677051544189E-8</v>
      </c>
    </row>
    <row r="16" spans="1:16" ht="14.25" customHeight="1">
      <c r="A16" s="24" t="s">
        <v>51</v>
      </c>
      <c r="B16" s="35" t="s">
        <v>69</v>
      </c>
      <c r="C16" s="24">
        <v>3</v>
      </c>
      <c r="D16" s="36">
        <v>44296.495717592596</v>
      </c>
      <c r="E16" s="30">
        <v>44296.495856481481</v>
      </c>
      <c r="F16" s="24">
        <f t="shared" si="3"/>
        <v>15</v>
      </c>
      <c r="G16" s="31">
        <v>68623</v>
      </c>
      <c r="H16" s="31">
        <v>69223</v>
      </c>
      <c r="I16" s="24">
        <f t="shared" si="0"/>
        <v>12</v>
      </c>
      <c r="O16" s="34">
        <f t="shared" si="1"/>
        <v>11.999999661929905</v>
      </c>
      <c r="P16" s="34">
        <f t="shared" si="2"/>
        <v>3.380700945854187E-7</v>
      </c>
    </row>
    <row r="17" spans="1:16" ht="14.25" customHeight="1">
      <c r="A17" s="24" t="s">
        <v>51</v>
      </c>
      <c r="B17" s="35" t="s">
        <v>69</v>
      </c>
      <c r="C17" s="24">
        <v>4</v>
      </c>
      <c r="D17" s="36">
        <v>44296.496504629627</v>
      </c>
      <c r="E17" s="36">
        <v>44296.496631944443</v>
      </c>
      <c r="F17" s="24">
        <f t="shared" si="3"/>
        <v>16</v>
      </c>
      <c r="G17" s="31">
        <v>72023</v>
      </c>
      <c r="H17" s="31">
        <v>72573</v>
      </c>
      <c r="I17" s="24">
        <f t="shared" si="0"/>
        <v>11</v>
      </c>
      <c r="O17" s="34">
        <f t="shared" si="1"/>
        <v>11.000000056810677</v>
      </c>
      <c r="P17" s="34">
        <f t="shared" si="2"/>
        <v>-5.6810677051544189E-8</v>
      </c>
    </row>
    <row r="18" spans="1:16" ht="14.25" customHeight="1">
      <c r="A18" s="24" t="s">
        <v>51</v>
      </c>
      <c r="B18" s="35" t="s">
        <v>69</v>
      </c>
      <c r="C18" s="24">
        <v>5</v>
      </c>
      <c r="D18" s="36">
        <v>44296.497384259259</v>
      </c>
      <c r="E18" s="30">
        <v>44296.497523148151</v>
      </c>
      <c r="F18" s="24">
        <f t="shared" si="3"/>
        <v>17</v>
      </c>
      <c r="G18" s="31">
        <v>75823</v>
      </c>
      <c r="H18" s="31">
        <v>76423</v>
      </c>
      <c r="I18" s="24">
        <f t="shared" si="0"/>
        <v>12</v>
      </c>
      <c r="O18" s="34">
        <f t="shared" si="1"/>
        <v>12.000000290572643</v>
      </c>
      <c r="P18" s="34">
        <f t="shared" si="2"/>
        <v>-2.905726432800293E-7</v>
      </c>
    </row>
    <row r="19" spans="1:16" ht="14.25" customHeight="1">
      <c r="A19" s="24" t="s">
        <v>51</v>
      </c>
      <c r="B19" s="35" t="s">
        <v>69</v>
      </c>
      <c r="C19" s="24">
        <v>6</v>
      </c>
      <c r="D19" s="36">
        <v>44296.498171296298</v>
      </c>
      <c r="E19" s="30">
        <v>44296.498287037037</v>
      </c>
      <c r="F19" s="24">
        <f t="shared" si="3"/>
        <v>18</v>
      </c>
      <c r="G19" s="31">
        <v>79223</v>
      </c>
      <c r="H19" s="31">
        <v>79723</v>
      </c>
      <c r="I19" s="24">
        <f t="shared" si="0"/>
        <v>10</v>
      </c>
      <c r="O19" s="34">
        <f t="shared" si="1"/>
        <v>9.9999998230487108</v>
      </c>
      <c r="P19" s="34">
        <f t="shared" si="2"/>
        <v>1.7695128917694092E-7</v>
      </c>
    </row>
    <row r="20" spans="1:16" ht="14.25" customHeight="1">
      <c r="A20" s="24" t="s">
        <v>51</v>
      </c>
      <c r="B20" s="35" t="s">
        <v>70</v>
      </c>
      <c r="C20" s="24">
        <v>1</v>
      </c>
      <c r="D20" s="30">
        <v>44296.499594907407</v>
      </c>
      <c r="E20" s="36">
        <v>44296.499849537038</v>
      </c>
      <c r="F20" s="24">
        <f t="shared" si="3"/>
        <v>19</v>
      </c>
      <c r="G20" s="31">
        <v>85273</v>
      </c>
      <c r="H20" s="31">
        <v>86373</v>
      </c>
      <c r="I20" s="24">
        <f t="shared" si="0"/>
        <v>22</v>
      </c>
      <c r="O20" s="34">
        <f t="shared" si="1"/>
        <v>22.000000113621354</v>
      </c>
      <c r="P20" s="34">
        <f t="shared" si="2"/>
        <v>-1.1362135410308838E-7</v>
      </c>
    </row>
    <row r="21" spans="1:16" ht="14.25" customHeight="1">
      <c r="A21" s="24" t="s">
        <v>51</v>
      </c>
      <c r="B21" s="35" t="s">
        <v>70</v>
      </c>
      <c r="C21" s="24">
        <v>2</v>
      </c>
      <c r="D21" s="36">
        <v>44296.501284722224</v>
      </c>
      <c r="E21" s="30">
        <v>44296.501504629632</v>
      </c>
      <c r="F21" s="24">
        <f t="shared" si="3"/>
        <v>20</v>
      </c>
      <c r="G21" s="31">
        <v>92673</v>
      </c>
      <c r="H21" s="31">
        <v>93623</v>
      </c>
      <c r="I21" s="24">
        <f t="shared" si="0"/>
        <v>19</v>
      </c>
      <c r="O21" s="34">
        <f t="shared" si="1"/>
        <v>19.000000040978193</v>
      </c>
      <c r="P21" s="34">
        <f t="shared" si="2"/>
        <v>-4.0978193283081055E-8</v>
      </c>
    </row>
    <row r="22" spans="1:16" ht="14.25" customHeight="1">
      <c r="A22" s="24" t="s">
        <v>51</v>
      </c>
      <c r="B22" s="35" t="s">
        <v>70</v>
      </c>
      <c r="C22" s="24">
        <v>3</v>
      </c>
      <c r="D22" s="36">
        <v>44296.502928240741</v>
      </c>
      <c r="E22" s="36">
        <v>44296.503159722219</v>
      </c>
      <c r="F22" s="24">
        <f t="shared" si="3"/>
        <v>21</v>
      </c>
      <c r="G22" s="31">
        <v>99773</v>
      </c>
      <c r="H22" s="31">
        <v>100773</v>
      </c>
      <c r="I22" s="24">
        <f t="shared" si="0"/>
        <v>20</v>
      </c>
      <c r="O22" s="34">
        <f t="shared" si="1"/>
        <v>19.999999646097422</v>
      </c>
      <c r="P22" s="34">
        <f t="shared" si="2"/>
        <v>3.5390257835388184E-7</v>
      </c>
    </row>
    <row r="23" spans="1:16" ht="14.25" customHeight="1">
      <c r="A23" s="24" t="s">
        <v>51</v>
      </c>
      <c r="B23" s="35" t="s">
        <v>70</v>
      </c>
      <c r="C23" s="24">
        <v>4</v>
      </c>
      <c r="D23" s="36">
        <v>44296.504675925928</v>
      </c>
      <c r="E23" s="30">
        <v>44296.504884259259</v>
      </c>
      <c r="F23" s="24">
        <f t="shared" si="3"/>
        <v>22</v>
      </c>
      <c r="G23" s="31">
        <v>107323</v>
      </c>
      <c r="H23" s="31">
        <v>108223</v>
      </c>
      <c r="I23" s="24">
        <f t="shared" si="0"/>
        <v>18</v>
      </c>
      <c r="O23" s="34">
        <f t="shared" si="1"/>
        <v>17.999999807216227</v>
      </c>
      <c r="P23" s="34">
        <f t="shared" si="2"/>
        <v>1.9278377294540405E-7</v>
      </c>
    </row>
    <row r="24" spans="1:16" ht="14.25" customHeight="1">
      <c r="A24" s="24" t="s">
        <v>51</v>
      </c>
      <c r="B24" s="35" t="s">
        <v>70</v>
      </c>
      <c r="C24" s="24">
        <v>5</v>
      </c>
      <c r="D24" s="36">
        <v>44296.506331018521</v>
      </c>
      <c r="E24" s="30">
        <v>44296.506527777776</v>
      </c>
      <c r="F24" s="24">
        <f t="shared" si="3"/>
        <v>23</v>
      </c>
      <c r="G24" s="31">
        <v>114473</v>
      </c>
      <c r="H24" s="31">
        <v>115323</v>
      </c>
      <c r="I24" s="24">
        <f t="shared" si="0"/>
        <v>17</v>
      </c>
      <c r="O24" s="34">
        <f t="shared" si="1"/>
        <v>16.999999573454261</v>
      </c>
      <c r="P24" s="34">
        <f t="shared" si="2"/>
        <v>4.2654573917388916E-7</v>
      </c>
    </row>
    <row r="25" spans="1:16" ht="14.25" customHeight="1">
      <c r="A25" s="24" t="s">
        <v>51</v>
      </c>
      <c r="B25" s="35" t="s">
        <v>70</v>
      </c>
      <c r="C25" s="24">
        <v>6</v>
      </c>
      <c r="D25" s="36">
        <v>44296.508055555554</v>
      </c>
      <c r="E25" s="30">
        <v>44296.508240740739</v>
      </c>
      <c r="F25" s="24">
        <f t="shared" si="3"/>
        <v>24</v>
      </c>
      <c r="G25" s="31">
        <v>121923</v>
      </c>
      <c r="H25" s="31">
        <v>122723</v>
      </c>
      <c r="I25" s="24">
        <f t="shared" si="0"/>
        <v>16</v>
      </c>
      <c r="O25" s="34">
        <f t="shared" si="1"/>
        <v>15.999999968335032</v>
      </c>
      <c r="P25" s="34">
        <f t="shared" si="2"/>
        <v>3.166496753692627E-8</v>
      </c>
    </row>
    <row r="26" spans="1:16" ht="14.25" customHeight="1">
      <c r="A26" s="24" t="s">
        <v>71</v>
      </c>
      <c r="B26" s="24" t="s">
        <v>52</v>
      </c>
      <c r="C26" s="24">
        <v>1</v>
      </c>
      <c r="D26" s="30">
        <v>44296.513043981482</v>
      </c>
      <c r="E26" s="30">
        <v>44296.513124999998</v>
      </c>
      <c r="F26" s="24">
        <f t="shared" si="3"/>
        <v>25</v>
      </c>
      <c r="G26" s="31">
        <v>881</v>
      </c>
      <c r="H26" s="31">
        <v>1231</v>
      </c>
      <c r="I26" s="24">
        <f t="shared" si="0"/>
        <v>7</v>
      </c>
      <c r="O26" s="34">
        <f t="shared" si="1"/>
        <v>6.99999975040555</v>
      </c>
      <c r="P26" s="34">
        <f t="shared" si="2"/>
        <v>2.4959444999694824E-7</v>
      </c>
    </row>
    <row r="27" spans="1:16" ht="14.25" customHeight="1">
      <c r="A27" s="24" t="s">
        <v>71</v>
      </c>
      <c r="B27" s="24" t="s">
        <v>57</v>
      </c>
      <c r="C27" s="24">
        <v>1</v>
      </c>
      <c r="D27" s="45">
        <v>44296.513368055559</v>
      </c>
      <c r="E27" s="30">
        <v>44296.513518518521</v>
      </c>
      <c r="F27" s="24">
        <f t="shared" si="3"/>
        <v>26</v>
      </c>
      <c r="G27" s="31">
        <v>2281</v>
      </c>
      <c r="H27" s="31">
        <v>2931</v>
      </c>
      <c r="I27" s="24">
        <f t="shared" si="0"/>
        <v>13</v>
      </c>
      <c r="O27" s="34">
        <f t="shared" si="1"/>
        <v>12.999999895691872</v>
      </c>
      <c r="P27" s="34">
        <f t="shared" si="2"/>
        <v>1.0430812835693359E-7</v>
      </c>
    </row>
    <row r="28" spans="1:16" ht="14.25" customHeight="1">
      <c r="A28" s="24" t="s">
        <v>71</v>
      </c>
      <c r="B28" s="24" t="s">
        <v>57</v>
      </c>
      <c r="C28" s="24">
        <v>2</v>
      </c>
      <c r="D28" s="30">
        <v>44296.513692129629</v>
      </c>
      <c r="E28" s="30">
        <v>44296.513842592591</v>
      </c>
      <c r="F28" s="24">
        <f t="shared" si="3"/>
        <v>27</v>
      </c>
      <c r="G28" s="31">
        <v>3681</v>
      </c>
      <c r="H28" s="31">
        <v>4331</v>
      </c>
      <c r="I28" s="24">
        <f t="shared" si="0"/>
        <v>13</v>
      </c>
      <c r="O28" s="34">
        <f t="shared" si="1"/>
        <v>12.999999895691872</v>
      </c>
      <c r="P28" s="34">
        <f t="shared" si="2"/>
        <v>1.0430812835693359E-7</v>
      </c>
    </row>
    <row r="29" spans="1:16" ht="14.25" customHeight="1">
      <c r="A29" s="24" t="s">
        <v>71</v>
      </c>
      <c r="B29" s="24" t="s">
        <v>57</v>
      </c>
      <c r="C29" s="24">
        <v>3</v>
      </c>
      <c r="D29" s="30">
        <v>44296.514004629629</v>
      </c>
      <c r="E29" s="30">
        <v>44296.514131944445</v>
      </c>
      <c r="F29" s="24">
        <f t="shared" si="3"/>
        <v>28</v>
      </c>
      <c r="G29" s="31">
        <v>5031</v>
      </c>
      <c r="H29" s="31">
        <v>5581</v>
      </c>
      <c r="I29" s="24">
        <f t="shared" si="0"/>
        <v>11</v>
      </c>
      <c r="O29" s="34">
        <f t="shared" si="1"/>
        <v>11.000000056810677</v>
      </c>
      <c r="P29" s="34">
        <f t="shared" si="2"/>
        <v>-5.6810677051544189E-8</v>
      </c>
    </row>
    <row r="30" spans="1:16" ht="14.25" customHeight="1">
      <c r="A30" s="24" t="s">
        <v>71</v>
      </c>
      <c r="B30" s="24" t="s">
        <v>57</v>
      </c>
      <c r="C30" s="24">
        <v>4</v>
      </c>
      <c r="D30" s="30">
        <v>44296.514305555553</v>
      </c>
      <c r="E30" s="30">
        <v>44296.514444444445</v>
      </c>
      <c r="F30" s="24">
        <f t="shared" si="3"/>
        <v>29</v>
      </c>
      <c r="G30" s="31">
        <v>6331</v>
      </c>
      <c r="H30" s="31">
        <v>6931</v>
      </c>
      <c r="I30" s="24">
        <f t="shared" si="0"/>
        <v>12</v>
      </c>
      <c r="O30" s="34">
        <f t="shared" si="1"/>
        <v>12.000000290572643</v>
      </c>
      <c r="P30" s="34">
        <f t="shared" si="2"/>
        <v>-2.905726432800293E-7</v>
      </c>
    </row>
    <row r="31" spans="1:16" ht="14.25" customHeight="1">
      <c r="A31" s="46" t="s">
        <v>71</v>
      </c>
      <c r="B31" s="46" t="s">
        <v>57</v>
      </c>
      <c r="C31" s="46">
        <v>4</v>
      </c>
      <c r="D31" s="45">
        <v>44296.514305555553</v>
      </c>
      <c r="E31" s="45">
        <v>44296.514444444445</v>
      </c>
      <c r="F31" s="24">
        <f t="shared" si="3"/>
        <v>30</v>
      </c>
      <c r="G31" s="31">
        <v>6331</v>
      </c>
      <c r="H31" s="31">
        <v>6931</v>
      </c>
      <c r="I31" s="24">
        <f t="shared" si="0"/>
        <v>12</v>
      </c>
      <c r="O31" s="34">
        <f t="shared" si="1"/>
        <v>12.000000290572643</v>
      </c>
      <c r="P31" s="34">
        <f t="shared" si="2"/>
        <v>-2.905726432800293E-7</v>
      </c>
    </row>
    <row r="32" spans="1:16" ht="14.25" customHeight="1">
      <c r="A32" s="24" t="s">
        <v>71</v>
      </c>
      <c r="B32" s="24" t="s">
        <v>62</v>
      </c>
      <c r="C32" s="24">
        <v>1</v>
      </c>
      <c r="D32" s="30">
        <v>44296.515428240738</v>
      </c>
      <c r="E32" s="30">
        <v>44296.515590277777</v>
      </c>
      <c r="F32" s="24">
        <f t="shared" si="3"/>
        <v>31</v>
      </c>
      <c r="G32" s="31">
        <v>11181</v>
      </c>
      <c r="H32" s="31">
        <v>11881</v>
      </c>
      <c r="I32" s="24">
        <f t="shared" si="0"/>
        <v>14</v>
      </c>
      <c r="O32" s="34">
        <f t="shared" si="1"/>
        <v>14.000000129453838</v>
      </c>
      <c r="P32" s="34">
        <f t="shared" si="2"/>
        <v>-1.2945383787155151E-7</v>
      </c>
    </row>
    <row r="33" spans="1:16" ht="14.25" customHeight="1">
      <c r="A33" s="24" t="s">
        <v>71</v>
      </c>
      <c r="B33" s="24" t="s">
        <v>62</v>
      </c>
      <c r="C33" s="24">
        <v>2</v>
      </c>
      <c r="D33" s="30">
        <v>44296.516921296294</v>
      </c>
      <c r="E33" s="30">
        <v>44296.517048611109</v>
      </c>
      <c r="F33" s="24">
        <f t="shared" si="3"/>
        <v>32</v>
      </c>
      <c r="G33" s="31">
        <v>17631</v>
      </c>
      <c r="H33" s="31">
        <v>18181</v>
      </c>
      <c r="I33" s="24">
        <f t="shared" si="0"/>
        <v>11</v>
      </c>
      <c r="O33" s="34">
        <f t="shared" si="1"/>
        <v>11.000000056810677</v>
      </c>
      <c r="P33" s="34">
        <f t="shared" si="2"/>
        <v>-5.6810677051544189E-8</v>
      </c>
    </row>
    <row r="34" spans="1:16" ht="14.25" customHeight="1">
      <c r="A34" s="24" t="s">
        <v>71</v>
      </c>
      <c r="B34" s="24" t="s">
        <v>62</v>
      </c>
      <c r="C34" s="24">
        <v>3</v>
      </c>
      <c r="D34" s="30">
        <v>44296.518449074072</v>
      </c>
      <c r="E34" s="30">
        <v>44296.518564814818</v>
      </c>
      <c r="F34" s="24">
        <f t="shared" si="3"/>
        <v>33</v>
      </c>
      <c r="G34" s="31">
        <v>24231</v>
      </c>
      <c r="H34" s="31">
        <v>24731</v>
      </c>
      <c r="I34" s="24">
        <f t="shared" si="0"/>
        <v>10</v>
      </c>
      <c r="O34" s="34">
        <f t="shared" si="1"/>
        <v>10.000000451691449</v>
      </c>
      <c r="P34" s="34">
        <f t="shared" si="2"/>
        <v>-4.5169144868850708E-7</v>
      </c>
    </row>
    <row r="35" spans="1:16" ht="14.25" customHeight="1">
      <c r="A35" s="24" t="s">
        <v>71</v>
      </c>
      <c r="B35" s="24" t="s">
        <v>62</v>
      </c>
      <c r="C35" s="24">
        <v>4</v>
      </c>
      <c r="D35" s="30">
        <v>44296.519976851851</v>
      </c>
      <c r="E35" s="30">
        <v>44296.520092592589</v>
      </c>
      <c r="F35" s="24">
        <f t="shared" si="3"/>
        <v>34</v>
      </c>
      <c r="G35" s="31">
        <v>30831</v>
      </c>
      <c r="H35" s="31">
        <v>31331</v>
      </c>
      <c r="I35" s="24">
        <f t="shared" si="0"/>
        <v>10</v>
      </c>
      <c r="O35" s="34">
        <f t="shared" si="1"/>
        <v>9.9999998230487108</v>
      </c>
      <c r="P35" s="34">
        <f t="shared" si="2"/>
        <v>1.7695128917694092E-7</v>
      </c>
    </row>
    <row r="36" spans="1:16" ht="14.25" customHeight="1">
      <c r="A36" s="24" t="s">
        <v>71</v>
      </c>
      <c r="B36" s="24" t="s">
        <v>62</v>
      </c>
      <c r="C36" s="24">
        <v>5</v>
      </c>
      <c r="D36" s="30">
        <v>44296.521539351852</v>
      </c>
      <c r="E36" s="30">
        <v>44296.521666666667</v>
      </c>
      <c r="F36" s="24">
        <f t="shared" si="3"/>
        <v>35</v>
      </c>
      <c r="G36" s="31">
        <v>37581</v>
      </c>
      <c r="H36" s="31">
        <v>38131</v>
      </c>
      <c r="I36" s="24">
        <f t="shared" si="0"/>
        <v>11</v>
      </c>
      <c r="O36" s="34">
        <f t="shared" si="1"/>
        <v>11.000000056810677</v>
      </c>
      <c r="P36" s="34">
        <f t="shared" si="2"/>
        <v>-5.6810677051544189E-8</v>
      </c>
    </row>
    <row r="37" spans="1:16" ht="14.25" customHeight="1">
      <c r="A37" s="24" t="s">
        <v>71</v>
      </c>
      <c r="B37" s="24" t="s">
        <v>62</v>
      </c>
      <c r="C37" s="24">
        <v>6</v>
      </c>
      <c r="D37" s="30">
        <v>44296.523136574076</v>
      </c>
      <c r="E37" s="30">
        <v>44296.523263888892</v>
      </c>
      <c r="F37" s="24">
        <f t="shared" si="3"/>
        <v>36</v>
      </c>
      <c r="G37" s="31">
        <v>44481</v>
      </c>
      <c r="H37" s="31">
        <v>45031</v>
      </c>
      <c r="I37" s="24">
        <f t="shared" si="0"/>
        <v>11</v>
      </c>
      <c r="O37" s="34">
        <f t="shared" si="1"/>
        <v>11.000000056810677</v>
      </c>
      <c r="P37" s="34">
        <f t="shared" si="2"/>
        <v>-5.6810677051544189E-8</v>
      </c>
    </row>
    <row r="38" spans="1:16" ht="14.25" customHeight="1">
      <c r="A38" s="24" t="s">
        <v>71</v>
      </c>
      <c r="B38" s="24" t="s">
        <v>69</v>
      </c>
      <c r="C38" s="24">
        <v>1</v>
      </c>
      <c r="D38" s="30">
        <v>44296.524571759262</v>
      </c>
      <c r="E38" s="30">
        <v>44296.524699074071</v>
      </c>
      <c r="F38" s="24">
        <f t="shared" si="3"/>
        <v>37</v>
      </c>
      <c r="G38" s="31">
        <v>50681</v>
      </c>
      <c r="H38" s="31">
        <v>51231</v>
      </c>
      <c r="I38" s="24">
        <f t="shared" si="0"/>
        <v>11</v>
      </c>
      <c r="O38" s="34">
        <f t="shared" si="1"/>
        <v>10.999999428167939</v>
      </c>
      <c r="P38" s="34">
        <f t="shared" si="2"/>
        <v>5.7183206081390381E-7</v>
      </c>
    </row>
    <row r="39" spans="1:16" ht="14.25" customHeight="1">
      <c r="A39" s="24" t="s">
        <v>71</v>
      </c>
      <c r="B39" s="24" t="s">
        <v>69</v>
      </c>
      <c r="C39" s="24">
        <v>2</v>
      </c>
      <c r="D39" s="30">
        <v>44296.525381944448</v>
      </c>
      <c r="E39" s="30">
        <v>44296.525509259256</v>
      </c>
      <c r="F39" s="24">
        <f t="shared" si="3"/>
        <v>38</v>
      </c>
      <c r="G39" s="31">
        <v>54181</v>
      </c>
      <c r="H39" s="31">
        <v>54731</v>
      </c>
      <c r="I39" s="24">
        <f t="shared" si="0"/>
        <v>11</v>
      </c>
      <c r="O39" s="34">
        <f t="shared" si="1"/>
        <v>10.999999428167939</v>
      </c>
      <c r="P39" s="34">
        <f t="shared" si="2"/>
        <v>5.7183206081390381E-7</v>
      </c>
    </row>
    <row r="40" spans="1:16" ht="14.25" customHeight="1">
      <c r="A40" s="24" t="s">
        <v>71</v>
      </c>
      <c r="B40" s="24" t="s">
        <v>69</v>
      </c>
      <c r="C40" s="24">
        <v>3</v>
      </c>
      <c r="D40" s="30">
        <v>44296.526192129626</v>
      </c>
      <c r="E40" s="30">
        <v>44296.526307870372</v>
      </c>
      <c r="F40" s="24">
        <f t="shared" si="3"/>
        <v>39</v>
      </c>
      <c r="G40" s="31">
        <v>57681</v>
      </c>
      <c r="H40" s="31">
        <v>58181</v>
      </c>
      <c r="I40" s="24">
        <f t="shared" si="0"/>
        <v>10</v>
      </c>
      <c r="O40" s="34">
        <f t="shared" si="1"/>
        <v>10.000000451691449</v>
      </c>
      <c r="P40" s="34">
        <f t="shared" si="2"/>
        <v>-4.5169144868850708E-7</v>
      </c>
    </row>
    <row r="41" spans="1:16" ht="14.25" customHeight="1">
      <c r="A41" s="24" t="s">
        <v>71</v>
      </c>
      <c r="B41" s="24" t="s">
        <v>69</v>
      </c>
      <c r="C41" s="24">
        <v>4</v>
      </c>
      <c r="D41" s="30">
        <v>44296.527106481481</v>
      </c>
      <c r="E41" s="30">
        <v>44296.527222222219</v>
      </c>
      <c r="F41" s="24">
        <f t="shared" si="3"/>
        <v>40</v>
      </c>
      <c r="G41" s="31">
        <v>61631</v>
      </c>
      <c r="H41" s="31">
        <v>62131</v>
      </c>
      <c r="I41" s="24">
        <f t="shared" si="0"/>
        <v>10</v>
      </c>
      <c r="O41" s="34">
        <f t="shared" si="1"/>
        <v>9.9999998230487108</v>
      </c>
      <c r="P41" s="34">
        <f t="shared" si="2"/>
        <v>1.7695128917694092E-7</v>
      </c>
    </row>
    <row r="42" spans="1:16" ht="14.25" customHeight="1">
      <c r="A42" s="24" t="s">
        <v>71</v>
      </c>
      <c r="B42" s="24" t="s">
        <v>69</v>
      </c>
      <c r="C42" s="24">
        <v>5</v>
      </c>
      <c r="D42" s="30">
        <v>44296.528124999997</v>
      </c>
      <c r="E42" s="30">
        <v>44296.528252314813</v>
      </c>
      <c r="F42" s="24">
        <f t="shared" si="3"/>
        <v>41</v>
      </c>
      <c r="G42" s="31">
        <v>66031</v>
      </c>
      <c r="H42" s="31">
        <v>66581</v>
      </c>
      <c r="I42" s="24">
        <f t="shared" si="0"/>
        <v>11</v>
      </c>
      <c r="O42" s="34">
        <f t="shared" si="1"/>
        <v>11.000000056810677</v>
      </c>
      <c r="P42" s="34">
        <f t="shared" si="2"/>
        <v>-5.6810677051544189E-8</v>
      </c>
    </row>
    <row r="43" spans="1:16" ht="14.25" customHeight="1">
      <c r="A43" s="24" t="s">
        <v>71</v>
      </c>
      <c r="B43" s="24" t="s">
        <v>69</v>
      </c>
      <c r="C43" s="24">
        <v>6</v>
      </c>
      <c r="D43" s="30">
        <v>44296.529004629629</v>
      </c>
      <c r="E43" s="30">
        <v>44296.529120370367</v>
      </c>
      <c r="F43" s="24">
        <f t="shared" si="3"/>
        <v>42</v>
      </c>
      <c r="G43" s="31">
        <v>69831</v>
      </c>
      <c r="H43" s="31">
        <v>70331</v>
      </c>
      <c r="I43" s="24">
        <f t="shared" si="0"/>
        <v>10</v>
      </c>
      <c r="O43" s="34">
        <f t="shared" si="1"/>
        <v>9.9999998230487108</v>
      </c>
      <c r="P43" s="34">
        <f t="shared" si="2"/>
        <v>1.7695128917694092E-7</v>
      </c>
    </row>
    <row r="44" spans="1:16" ht="14.25" customHeight="1">
      <c r="A44" s="24" t="s">
        <v>71</v>
      </c>
      <c r="B44" s="24" t="s">
        <v>70</v>
      </c>
      <c r="C44" s="24">
        <v>1</v>
      </c>
      <c r="D44" s="30">
        <v>44296.530011574076</v>
      </c>
      <c r="E44" s="30">
        <v>44296.530243055553</v>
      </c>
      <c r="F44" s="24">
        <f t="shared" si="3"/>
        <v>43</v>
      </c>
      <c r="G44" s="31">
        <v>74181</v>
      </c>
      <c r="H44" s="31">
        <v>75181</v>
      </c>
      <c r="I44" s="24">
        <f t="shared" si="0"/>
        <v>20</v>
      </c>
      <c r="O44" s="34">
        <f t="shared" si="1"/>
        <v>19.999999646097422</v>
      </c>
      <c r="P44" s="34">
        <f t="shared" si="2"/>
        <v>3.5390257835388184E-7</v>
      </c>
    </row>
    <row r="45" spans="1:16" ht="14.25" customHeight="1">
      <c r="A45" s="24" t="s">
        <v>71</v>
      </c>
      <c r="B45" s="24" t="s">
        <v>70</v>
      </c>
      <c r="C45" s="24">
        <v>2</v>
      </c>
      <c r="D45" s="30">
        <v>44296.531689814816</v>
      </c>
      <c r="E45" s="30">
        <v>44296.531886574077</v>
      </c>
      <c r="F45" s="24">
        <f t="shared" si="3"/>
        <v>44</v>
      </c>
      <c r="G45" s="31">
        <v>81431</v>
      </c>
      <c r="H45" s="31">
        <v>82281</v>
      </c>
      <c r="I45" s="24">
        <f t="shared" si="0"/>
        <v>17</v>
      </c>
      <c r="O45" s="34">
        <f t="shared" si="1"/>
        <v>17.000000202096999</v>
      </c>
      <c r="P45" s="34">
        <f t="shared" si="2"/>
        <v>-2.0209699869155884E-7</v>
      </c>
    </row>
    <row r="46" spans="1:16" ht="14.25" customHeight="1">
      <c r="A46" s="24" t="s">
        <v>71</v>
      </c>
      <c r="B46" s="24" t="s">
        <v>70</v>
      </c>
      <c r="C46" s="24">
        <v>3</v>
      </c>
      <c r="D46" s="30">
        <v>44296.533368055556</v>
      </c>
      <c r="E46" s="30">
        <v>44296.533530092594</v>
      </c>
      <c r="F46" s="24">
        <f t="shared" si="3"/>
        <v>45</v>
      </c>
      <c r="G46" s="31">
        <v>88681</v>
      </c>
      <c r="H46" s="31">
        <v>89381</v>
      </c>
      <c r="I46" s="24">
        <f t="shared" si="0"/>
        <v>14</v>
      </c>
      <c r="O46" s="34">
        <f t="shared" si="1"/>
        <v>14.000000129453838</v>
      </c>
      <c r="P46" s="34">
        <f t="shared" si="2"/>
        <v>-1.2945383787155151E-7</v>
      </c>
    </row>
    <row r="47" spans="1:16" ht="14.25" customHeight="1">
      <c r="A47" s="24" t="s">
        <v>71</v>
      </c>
      <c r="B47" s="24" t="s">
        <v>70</v>
      </c>
      <c r="C47" s="24">
        <v>4</v>
      </c>
      <c r="D47" s="30">
        <v>44296.535104166665</v>
      </c>
      <c r="E47" s="30">
        <v>44296.535266203704</v>
      </c>
      <c r="F47" s="24">
        <f t="shared" si="3"/>
        <v>46</v>
      </c>
      <c r="G47" s="31">
        <v>96181</v>
      </c>
      <c r="H47" s="31">
        <v>96881</v>
      </c>
      <c r="I47" s="24">
        <f t="shared" si="0"/>
        <v>14</v>
      </c>
      <c r="O47" s="34">
        <f t="shared" si="1"/>
        <v>14.000000129453838</v>
      </c>
      <c r="P47" s="34">
        <f t="shared" si="2"/>
        <v>-1.2945383787155151E-7</v>
      </c>
    </row>
    <row r="48" spans="1:16" ht="14.25" customHeight="1">
      <c r="A48" s="24" t="s">
        <v>71</v>
      </c>
      <c r="B48" s="24" t="s">
        <v>70</v>
      </c>
      <c r="C48" s="24">
        <v>5</v>
      </c>
      <c r="D48" s="30">
        <v>44296.536724537036</v>
      </c>
      <c r="E48" s="30">
        <v>44296.536932870367</v>
      </c>
      <c r="F48" s="24">
        <f t="shared" si="3"/>
        <v>47</v>
      </c>
      <c r="G48" s="31">
        <v>103181</v>
      </c>
      <c r="H48" s="31">
        <v>104081</v>
      </c>
      <c r="I48" s="24">
        <f t="shared" si="0"/>
        <v>18</v>
      </c>
      <c r="O48" s="34">
        <f t="shared" si="1"/>
        <v>17.999999807216227</v>
      </c>
      <c r="P48" s="34">
        <f t="shared" si="2"/>
        <v>1.9278377294540405E-7</v>
      </c>
    </row>
    <row r="49" spans="1:16" ht="14.25" customHeight="1">
      <c r="A49" s="24" t="s">
        <v>71</v>
      </c>
      <c r="B49" s="24" t="s">
        <v>70</v>
      </c>
      <c r="C49" s="24">
        <v>6</v>
      </c>
      <c r="D49" s="30">
        <v>44296.538356481484</v>
      </c>
      <c r="E49" s="30">
        <v>44296.538518518515</v>
      </c>
      <c r="F49" s="24">
        <f t="shared" si="3"/>
        <v>48</v>
      </c>
      <c r="G49" s="31">
        <v>110231</v>
      </c>
      <c r="H49" s="31">
        <v>110931</v>
      </c>
      <c r="I49" s="24">
        <f t="shared" si="0"/>
        <v>14</v>
      </c>
      <c r="O49" s="34">
        <f t="shared" si="1"/>
        <v>13.9999995008111</v>
      </c>
      <c r="P49" s="34">
        <f t="shared" si="2"/>
        <v>4.9918889999389648E-7</v>
      </c>
    </row>
    <row r="50" spans="1:16" ht="14.25" customHeight="1">
      <c r="A50" s="24" t="s">
        <v>51</v>
      </c>
      <c r="B50" s="24" t="s">
        <v>72</v>
      </c>
      <c r="C50" s="24">
        <v>1</v>
      </c>
      <c r="D50" s="30">
        <v>44296.478865740741</v>
      </c>
      <c r="E50" s="30">
        <v>44296.478946759256</v>
      </c>
      <c r="F50" s="24">
        <f t="shared" si="3"/>
        <v>49</v>
      </c>
    </row>
    <row r="51" spans="1:16" ht="14.25" customHeight="1">
      <c r="A51" s="24" t="s">
        <v>73</v>
      </c>
      <c r="B51" s="24" t="s">
        <v>74</v>
      </c>
      <c r="C51" s="24">
        <v>1</v>
      </c>
      <c r="D51" s="30">
        <v>44296.47929398148</v>
      </c>
      <c r="E51" s="30">
        <v>44296.479363425926</v>
      </c>
      <c r="F51" s="24">
        <f t="shared" si="3"/>
        <v>50</v>
      </c>
    </row>
    <row r="52" spans="1:16" ht="14.25" customHeight="1">
      <c r="A52" s="24" t="s">
        <v>73</v>
      </c>
      <c r="B52" s="24" t="s">
        <v>75</v>
      </c>
      <c r="C52" s="24">
        <v>1</v>
      </c>
      <c r="D52" s="30">
        <v>44296.479421296295</v>
      </c>
      <c r="E52" s="30">
        <v>44296.479537037034</v>
      </c>
      <c r="F52" s="24">
        <f t="shared" si="3"/>
        <v>51</v>
      </c>
    </row>
    <row r="53" spans="1:16" ht="14.25" customHeight="1"/>
    <row r="54" spans="1:16" ht="14.25" customHeight="1"/>
    <row r="55" spans="1:16" ht="14.25" customHeight="1"/>
    <row r="56" spans="1:16" ht="14.25" customHeight="1"/>
    <row r="57" spans="1:16" ht="14.25" customHeight="1"/>
    <row r="58" spans="1:16" ht="14.25" customHeight="1"/>
    <row r="59" spans="1:16" ht="14.25" customHeight="1"/>
    <row r="60" spans="1:16" ht="14.25" customHeight="1"/>
    <row r="61" spans="1:16" ht="14.25" customHeight="1"/>
    <row r="62" spans="1:16" ht="14.25" customHeight="1"/>
    <row r="63" spans="1:16" ht="14.25" customHeight="1"/>
    <row r="64" spans="1:16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</sheetData>
  <mergeCells count="4">
    <mergeCell ref="K1:L1"/>
    <mergeCell ref="M1:N1"/>
    <mergeCell ref="K8:L8"/>
    <mergeCell ref="M8:N8"/>
  </mergeCells>
  <conditionalFormatting sqref="G1:H1 I1:I49 J1:N13 O1">
    <cfRule type="expression" dxfId="5" priority="1">
      <formula>(CELL("col")=COLUMN())+(CELL("row")=ROW())</formula>
    </cfRule>
  </conditionalFormatting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1"/>
  <sheetViews>
    <sheetView workbookViewId="0">
      <selection activeCell="N20" sqref="N20"/>
    </sheetView>
  </sheetViews>
  <sheetFormatPr defaultColWidth="14.453125" defaultRowHeight="15" customHeight="1"/>
  <cols>
    <col min="1" max="1" width="15.453125" customWidth="1"/>
    <col min="2" max="2" width="19" customWidth="1"/>
    <col min="3" max="3" width="5.54296875" customWidth="1"/>
    <col min="4" max="5" width="16.81640625" hidden="1" customWidth="1"/>
    <col min="6" max="6" width="2.81640625" customWidth="1"/>
    <col min="7" max="8" width="6.81640625" customWidth="1"/>
    <col min="9" max="9" width="8.7265625" customWidth="1"/>
    <col min="10" max="10" width="8.26953125" customWidth="1"/>
    <col min="11" max="11" width="8.81640625" customWidth="1"/>
    <col min="12" max="12" width="5.81640625" customWidth="1"/>
    <col min="13" max="13" width="8.54296875" customWidth="1"/>
    <col min="14" max="14" width="8.81640625" customWidth="1"/>
    <col min="15" max="15" width="8.7265625" customWidth="1"/>
    <col min="16" max="16" width="5.08984375" customWidth="1"/>
    <col min="17" max="26" width="8.7265625" customWidth="1"/>
  </cols>
  <sheetData>
    <row r="1" spans="1:26" ht="14.25" customHeight="1">
      <c r="A1" s="47" t="s">
        <v>76</v>
      </c>
      <c r="B1" s="47" t="s">
        <v>40</v>
      </c>
      <c r="C1" s="47" t="s">
        <v>41</v>
      </c>
      <c r="D1" s="47" t="s">
        <v>42</v>
      </c>
      <c r="E1" s="47" t="s">
        <v>43</v>
      </c>
      <c r="F1" s="47" t="s">
        <v>44</v>
      </c>
      <c r="G1" s="47" t="s">
        <v>45</v>
      </c>
      <c r="H1" s="47" t="s">
        <v>46</v>
      </c>
      <c r="I1" s="47" t="s">
        <v>47</v>
      </c>
      <c r="J1" s="48" t="s">
        <v>48</v>
      </c>
      <c r="K1" s="156" t="s">
        <v>15</v>
      </c>
      <c r="L1" s="154"/>
      <c r="M1" s="156" t="s">
        <v>49</v>
      </c>
      <c r="N1" s="155"/>
      <c r="O1" s="47" t="s">
        <v>47</v>
      </c>
      <c r="P1" s="47" t="s">
        <v>50</v>
      </c>
      <c r="Q1" s="47" t="s">
        <v>77</v>
      </c>
      <c r="R1" s="47" t="s">
        <v>78</v>
      </c>
      <c r="S1" s="47" t="s">
        <v>79</v>
      </c>
      <c r="T1" s="47" t="s">
        <v>80</v>
      </c>
      <c r="U1" s="47" t="s">
        <v>81</v>
      </c>
      <c r="V1" s="47"/>
      <c r="W1" s="47"/>
      <c r="X1" s="47"/>
      <c r="Y1" s="47"/>
      <c r="Z1" s="47"/>
    </row>
    <row r="2" spans="1:26" ht="14.25" customHeight="1">
      <c r="A2" s="49" t="s">
        <v>51</v>
      </c>
      <c r="B2" s="49" t="s">
        <v>52</v>
      </c>
      <c r="C2" s="49">
        <v>1</v>
      </c>
      <c r="D2" s="50">
        <v>44296.479930555557</v>
      </c>
      <c r="E2" s="50">
        <v>44296.480023148149</v>
      </c>
      <c r="F2" s="49">
        <v>1</v>
      </c>
      <c r="G2" s="49">
        <v>423</v>
      </c>
      <c r="H2" s="49">
        <v>823</v>
      </c>
      <c r="I2" s="49">
        <v>8</v>
      </c>
      <c r="J2" s="51"/>
      <c r="K2" s="47" t="s">
        <v>53</v>
      </c>
      <c r="L2" s="47" t="s">
        <v>54</v>
      </c>
      <c r="M2" s="47" t="s">
        <v>55</v>
      </c>
      <c r="N2" s="52" t="s">
        <v>56</v>
      </c>
      <c r="O2" s="53">
        <f t="shared" ref="O2:O49" si="0">(E2-D2)*86400</f>
        <v>7.9999999841675162</v>
      </c>
      <c r="P2" s="53">
        <f t="shared" ref="P2:P49" si="1">I2-O2</f>
        <v>1.5832483768463135E-8</v>
      </c>
      <c r="Q2" s="47">
        <v>0</v>
      </c>
      <c r="R2" s="47">
        <v>0</v>
      </c>
      <c r="S2" s="47">
        <v>0</v>
      </c>
      <c r="T2" s="47">
        <v>0</v>
      </c>
      <c r="U2" s="47">
        <v>0</v>
      </c>
      <c r="V2" s="47"/>
      <c r="W2" s="47"/>
      <c r="X2" s="47"/>
      <c r="Y2" s="47"/>
      <c r="Z2" s="47"/>
    </row>
    <row r="3" spans="1:26" ht="14.25" customHeight="1">
      <c r="A3" s="49" t="s">
        <v>51</v>
      </c>
      <c r="B3" s="49" t="s">
        <v>57</v>
      </c>
      <c r="C3" s="49">
        <v>1</v>
      </c>
      <c r="D3" s="50">
        <v>44296.48133101852</v>
      </c>
      <c r="E3" s="50">
        <v>44296.481504629628</v>
      </c>
      <c r="F3" s="49">
        <v>2</v>
      </c>
      <c r="G3" s="49">
        <v>6473</v>
      </c>
      <c r="H3" s="49">
        <v>7223</v>
      </c>
      <c r="I3" s="49">
        <v>15</v>
      </c>
      <c r="J3" s="51" t="s">
        <v>58</v>
      </c>
      <c r="K3" s="47">
        <v>1.93537</v>
      </c>
      <c r="L3" s="47"/>
      <c r="M3" s="47">
        <v>635</v>
      </c>
      <c r="N3" s="52"/>
      <c r="O3" s="53">
        <f t="shared" si="0"/>
        <v>14.999999734573066</v>
      </c>
      <c r="P3" s="53">
        <f t="shared" si="1"/>
        <v>2.6542693376541138E-7</v>
      </c>
      <c r="Q3" s="47">
        <v>6541</v>
      </c>
      <c r="R3" s="47">
        <v>6622</v>
      </c>
      <c r="S3" s="47">
        <v>6701</v>
      </c>
      <c r="T3" s="47">
        <v>6932</v>
      </c>
      <c r="U3" s="47">
        <v>7089</v>
      </c>
      <c r="V3" s="47"/>
      <c r="W3" s="47"/>
      <c r="X3" s="47"/>
      <c r="Y3" s="47"/>
      <c r="Z3" s="47"/>
    </row>
    <row r="4" spans="1:26" ht="14.25" customHeight="1">
      <c r="A4" s="49" t="s">
        <v>51</v>
      </c>
      <c r="B4" s="49" t="s">
        <v>57</v>
      </c>
      <c r="C4" s="49">
        <v>2</v>
      </c>
      <c r="D4" s="50">
        <v>44296.48165509259</v>
      </c>
      <c r="E4" s="50">
        <v>44296.481828703705</v>
      </c>
      <c r="F4" s="49">
        <v>3</v>
      </c>
      <c r="G4" s="49">
        <v>7873</v>
      </c>
      <c r="H4" s="49">
        <v>8623</v>
      </c>
      <c r="I4" s="49">
        <v>15</v>
      </c>
      <c r="J4" s="51" t="s">
        <v>59</v>
      </c>
      <c r="K4" s="47">
        <v>12.644</v>
      </c>
      <c r="L4" s="47"/>
      <c r="M4" s="47">
        <v>1169</v>
      </c>
      <c r="N4" s="52"/>
      <c r="O4" s="53">
        <f t="shared" si="0"/>
        <v>15.000000363215804</v>
      </c>
      <c r="P4" s="53">
        <f t="shared" si="1"/>
        <v>-3.6321580410003662E-7</v>
      </c>
      <c r="Q4" s="47">
        <v>7927</v>
      </c>
      <c r="R4" s="47">
        <v>8004</v>
      </c>
      <c r="S4" s="47">
        <v>8090</v>
      </c>
      <c r="T4" s="47">
        <v>8373</v>
      </c>
      <c r="U4" s="47">
        <v>8513</v>
      </c>
      <c r="V4" s="47"/>
      <c r="W4" s="47"/>
      <c r="X4" s="47"/>
      <c r="Y4" s="47"/>
      <c r="Z4" s="47"/>
    </row>
    <row r="5" spans="1:26" ht="14.25" customHeight="1">
      <c r="A5" s="49" t="s">
        <v>51</v>
      </c>
      <c r="B5" s="49" t="s">
        <v>57</v>
      </c>
      <c r="C5" s="49">
        <v>3</v>
      </c>
      <c r="D5" s="50">
        <v>44296.48196759259</v>
      </c>
      <c r="E5" s="50">
        <v>44296.482141203705</v>
      </c>
      <c r="F5" s="49">
        <v>4</v>
      </c>
      <c r="G5" s="49">
        <v>9223</v>
      </c>
      <c r="H5" s="49">
        <v>9973</v>
      </c>
      <c r="I5" s="49">
        <v>15</v>
      </c>
      <c r="J5" s="51" t="s">
        <v>60</v>
      </c>
      <c r="K5" s="47">
        <v>17.802299999999999</v>
      </c>
      <c r="L5" s="47"/>
      <c r="M5" s="47">
        <v>1427</v>
      </c>
      <c r="N5" s="52"/>
      <c r="O5" s="53">
        <f t="shared" si="0"/>
        <v>15.000000363215804</v>
      </c>
      <c r="P5" s="53">
        <f t="shared" si="1"/>
        <v>-3.6321580410003662E-7</v>
      </c>
      <c r="Q5" s="47">
        <v>9260</v>
      </c>
      <c r="R5" s="47">
        <v>9337</v>
      </c>
      <c r="S5" s="47">
        <v>9436</v>
      </c>
      <c r="T5" s="47">
        <v>9718</v>
      </c>
      <c r="U5" s="47">
        <v>9855</v>
      </c>
      <c r="V5" s="47"/>
      <c r="W5" s="47"/>
      <c r="X5" s="47"/>
      <c r="Y5" s="47"/>
      <c r="Z5" s="47"/>
    </row>
    <row r="6" spans="1:26" ht="14.25" customHeight="1">
      <c r="A6" s="49" t="s">
        <v>51</v>
      </c>
      <c r="B6" s="49" t="s">
        <v>57</v>
      </c>
      <c r="C6" s="49">
        <v>5</v>
      </c>
      <c r="D6" s="50">
        <v>44296.482719907406</v>
      </c>
      <c r="E6" s="50">
        <v>44296.482881944445</v>
      </c>
      <c r="F6" s="49">
        <v>6</v>
      </c>
      <c r="G6" s="49">
        <v>12473</v>
      </c>
      <c r="H6" s="49">
        <v>13173</v>
      </c>
      <c r="I6" s="49">
        <v>14</v>
      </c>
      <c r="J6" s="47"/>
      <c r="K6" s="47"/>
      <c r="L6" s="47"/>
      <c r="M6" s="47"/>
      <c r="N6" s="47"/>
      <c r="O6" s="53">
        <f t="shared" si="0"/>
        <v>14.000000129453838</v>
      </c>
      <c r="P6" s="53">
        <f t="shared" si="1"/>
        <v>-1.2945383787155151E-7</v>
      </c>
      <c r="Q6" s="47">
        <v>12508</v>
      </c>
      <c r="R6" s="47">
        <v>12582</v>
      </c>
      <c r="S6" s="47">
        <v>12672</v>
      </c>
      <c r="T6" s="47">
        <v>12954</v>
      </c>
      <c r="U6" s="47">
        <v>13091</v>
      </c>
      <c r="V6" s="47"/>
      <c r="W6" s="47"/>
      <c r="X6" s="47"/>
      <c r="Y6" s="47"/>
      <c r="Z6" s="47"/>
    </row>
    <row r="7" spans="1:26" ht="14.25" customHeight="1">
      <c r="A7" s="49" t="s">
        <v>51</v>
      </c>
      <c r="B7" s="49" t="s">
        <v>57</v>
      </c>
      <c r="C7" s="49">
        <v>4</v>
      </c>
      <c r="D7" s="50">
        <v>44296.482268518521</v>
      </c>
      <c r="E7" s="50">
        <v>44296.482453703706</v>
      </c>
      <c r="F7" s="49">
        <v>5</v>
      </c>
      <c r="G7" s="49">
        <v>10523</v>
      </c>
      <c r="H7" s="49">
        <v>11323</v>
      </c>
      <c r="I7" s="49">
        <v>16</v>
      </c>
      <c r="J7" s="54" t="s">
        <v>61</v>
      </c>
      <c r="K7" s="55">
        <v>23.856300000000001</v>
      </c>
      <c r="L7" s="55"/>
      <c r="M7" s="55">
        <v>1730</v>
      </c>
      <c r="N7" s="56"/>
      <c r="O7" s="53">
        <f t="shared" si="0"/>
        <v>15.999999968335032</v>
      </c>
      <c r="P7" s="53">
        <f t="shared" si="1"/>
        <v>3.166496753692627E-8</v>
      </c>
      <c r="Q7" s="47">
        <v>10544</v>
      </c>
      <c r="R7" s="47">
        <v>10624</v>
      </c>
      <c r="S7" s="47">
        <v>10719</v>
      </c>
      <c r="T7" s="47">
        <v>11081</v>
      </c>
      <c r="U7" s="47">
        <v>11247</v>
      </c>
      <c r="V7" s="47"/>
      <c r="W7" s="47"/>
      <c r="X7" s="47"/>
      <c r="Y7" s="47"/>
      <c r="Z7" s="47"/>
    </row>
    <row r="8" spans="1:26" ht="14.25" customHeight="1">
      <c r="A8" s="49" t="s">
        <v>51</v>
      </c>
      <c r="B8" s="49" t="s">
        <v>62</v>
      </c>
      <c r="C8" s="49">
        <v>1</v>
      </c>
      <c r="D8" s="50">
        <v>44296.483865740738</v>
      </c>
      <c r="E8" s="50">
        <v>44296.48400462963</v>
      </c>
      <c r="F8" s="49">
        <v>7</v>
      </c>
      <c r="G8" s="49">
        <v>17423</v>
      </c>
      <c r="H8" s="49">
        <v>18023</v>
      </c>
      <c r="I8" s="49">
        <v>12</v>
      </c>
      <c r="J8" s="48" t="s">
        <v>63</v>
      </c>
      <c r="K8" s="156" t="s">
        <v>53</v>
      </c>
      <c r="L8" s="154"/>
      <c r="M8" s="156" t="s">
        <v>54</v>
      </c>
      <c r="N8" s="155"/>
      <c r="O8" s="53">
        <f t="shared" si="0"/>
        <v>12.000000290572643</v>
      </c>
      <c r="P8" s="53">
        <f t="shared" si="1"/>
        <v>-2.905726432800293E-7</v>
      </c>
      <c r="Q8" s="47">
        <v>17425</v>
      </c>
      <c r="R8" s="47">
        <v>17522</v>
      </c>
      <c r="S8" s="47">
        <v>17607</v>
      </c>
      <c r="T8" s="47">
        <v>17816</v>
      </c>
      <c r="U8" s="47">
        <v>17920</v>
      </c>
      <c r="V8" s="47"/>
      <c r="W8" s="47"/>
      <c r="X8" s="47"/>
      <c r="Y8" s="47"/>
      <c r="Z8" s="47"/>
    </row>
    <row r="9" spans="1:26" ht="14.25" customHeight="1">
      <c r="A9" s="49" t="s">
        <v>51</v>
      </c>
      <c r="B9" s="49" t="s">
        <v>62</v>
      </c>
      <c r="C9" s="49">
        <v>2</v>
      </c>
      <c r="D9" s="50">
        <v>44296.485682870371</v>
      </c>
      <c r="E9" s="50">
        <v>44296.485821759263</v>
      </c>
      <c r="F9" s="49">
        <v>8</v>
      </c>
      <c r="G9" s="49">
        <v>25273</v>
      </c>
      <c r="H9" s="49">
        <v>25873</v>
      </c>
      <c r="I9" s="49">
        <v>12</v>
      </c>
      <c r="J9" s="51" t="s">
        <v>50</v>
      </c>
      <c r="K9" s="47" t="s">
        <v>15</v>
      </c>
      <c r="L9" s="47" t="s">
        <v>64</v>
      </c>
      <c r="M9" s="47" t="s">
        <v>15</v>
      </c>
      <c r="N9" s="52" t="s">
        <v>64</v>
      </c>
      <c r="O9" s="53">
        <f t="shared" si="0"/>
        <v>12.000000290572643</v>
      </c>
      <c r="P9" s="53">
        <f t="shared" si="1"/>
        <v>-2.905726432800293E-7</v>
      </c>
      <c r="Q9" s="47">
        <v>25295</v>
      </c>
      <c r="R9" s="47">
        <v>25378</v>
      </c>
      <c r="S9" s="47">
        <v>25433</v>
      </c>
      <c r="T9" s="47">
        <v>25659</v>
      </c>
      <c r="U9" s="47">
        <v>25727</v>
      </c>
      <c r="V9" s="47"/>
      <c r="W9" s="47"/>
      <c r="X9" s="47"/>
      <c r="Y9" s="47"/>
      <c r="Z9" s="47"/>
    </row>
    <row r="10" spans="1:26" ht="14.25" customHeight="1">
      <c r="A10" s="49" t="s">
        <v>51</v>
      </c>
      <c r="B10" s="49" t="s">
        <v>62</v>
      </c>
      <c r="C10" s="49">
        <v>3</v>
      </c>
      <c r="D10" s="50">
        <v>44296.487372685187</v>
      </c>
      <c r="E10" s="50">
        <v>44296.487500000003</v>
      </c>
      <c r="F10" s="49">
        <v>9</v>
      </c>
      <c r="G10" s="49">
        <v>32573</v>
      </c>
      <c r="H10" s="49">
        <v>33123</v>
      </c>
      <c r="I10" s="49">
        <v>11</v>
      </c>
      <c r="J10" s="51"/>
      <c r="K10" s="47" t="s">
        <v>65</v>
      </c>
      <c r="L10" s="47" t="s">
        <v>65</v>
      </c>
      <c r="M10" s="47" t="s">
        <v>65</v>
      </c>
      <c r="N10" s="52" t="s">
        <v>65</v>
      </c>
      <c r="O10" s="53">
        <f t="shared" si="0"/>
        <v>11.000000056810677</v>
      </c>
      <c r="P10" s="53">
        <f t="shared" si="1"/>
        <v>-5.6810677051544189E-8</v>
      </c>
      <c r="Q10" s="47">
        <v>32576</v>
      </c>
      <c r="R10" s="47">
        <v>32663</v>
      </c>
      <c r="S10" s="47">
        <v>32713</v>
      </c>
      <c r="T10" s="47">
        <v>32933</v>
      </c>
      <c r="U10" s="47">
        <v>33019</v>
      </c>
      <c r="V10" s="47"/>
      <c r="W10" s="47"/>
      <c r="X10" s="47"/>
      <c r="Y10" s="47"/>
      <c r="Z10" s="47"/>
    </row>
    <row r="11" spans="1:26" ht="14.25" customHeight="1">
      <c r="A11" s="49" t="s">
        <v>51</v>
      </c>
      <c r="B11" s="49" t="s">
        <v>62</v>
      </c>
      <c r="C11" s="49">
        <v>4</v>
      </c>
      <c r="D11" s="50">
        <v>44296.488958333335</v>
      </c>
      <c r="E11" s="50">
        <v>44296.489085648151</v>
      </c>
      <c r="F11" s="49">
        <v>10</v>
      </c>
      <c r="G11" s="49">
        <v>39423</v>
      </c>
      <c r="H11" s="49">
        <v>39973</v>
      </c>
      <c r="I11" s="49">
        <v>11</v>
      </c>
      <c r="J11" s="51" t="s">
        <v>66</v>
      </c>
      <c r="K11" s="47">
        <f>K4-K3</f>
        <v>10.708629999999999</v>
      </c>
      <c r="L11" s="47">
        <f>(M4-M3)*0.02</f>
        <v>10.68</v>
      </c>
      <c r="M11" s="47">
        <f>L4-L3</f>
        <v>0</v>
      </c>
      <c r="N11" s="52">
        <f>(N4-N3)*0.02</f>
        <v>0</v>
      </c>
      <c r="O11" s="53">
        <f t="shared" si="0"/>
        <v>11.000000056810677</v>
      </c>
      <c r="P11" s="53">
        <f t="shared" si="1"/>
        <v>-5.6810677051544189E-8</v>
      </c>
      <c r="Q11" s="47">
        <v>39432</v>
      </c>
      <c r="R11" s="47">
        <v>39481</v>
      </c>
      <c r="S11" s="47">
        <v>39535</v>
      </c>
      <c r="T11" s="47">
        <v>39748</v>
      </c>
      <c r="U11" s="47">
        <v>39824</v>
      </c>
      <c r="V11" s="47"/>
      <c r="W11" s="47"/>
      <c r="X11" s="47"/>
      <c r="Y11" s="47"/>
      <c r="Z11" s="47"/>
    </row>
    <row r="12" spans="1:26" ht="14.25" customHeight="1">
      <c r="A12" s="49" t="s">
        <v>51</v>
      </c>
      <c r="B12" s="49" t="s">
        <v>62</v>
      </c>
      <c r="C12" s="49">
        <v>5</v>
      </c>
      <c r="D12" s="50">
        <v>44296.49050925926</v>
      </c>
      <c r="E12" s="50">
        <v>44296.490659722222</v>
      </c>
      <c r="F12" s="49">
        <v>11</v>
      </c>
      <c r="G12" s="49">
        <v>46123</v>
      </c>
      <c r="H12" s="49">
        <v>46773</v>
      </c>
      <c r="I12" s="49">
        <v>13</v>
      </c>
      <c r="J12" s="51" t="s">
        <v>67</v>
      </c>
      <c r="K12" s="47">
        <f>K5-K3</f>
        <v>15.866929999999998</v>
      </c>
      <c r="L12" s="47">
        <f>(M5-M3)*0.02</f>
        <v>15.84</v>
      </c>
      <c r="M12" s="47">
        <f>L5-L3</f>
        <v>0</v>
      </c>
      <c r="N12" s="52">
        <f>(N5-N3)*0.02</f>
        <v>0</v>
      </c>
      <c r="O12" s="53">
        <f t="shared" si="0"/>
        <v>12.999999895691872</v>
      </c>
      <c r="P12" s="53">
        <f t="shared" si="1"/>
        <v>1.0430812835693359E-7</v>
      </c>
      <c r="Q12" s="47">
        <v>46138</v>
      </c>
      <c r="R12" s="47">
        <v>46214</v>
      </c>
      <c r="S12" s="47">
        <v>46270</v>
      </c>
      <c r="T12" s="47">
        <v>46488</v>
      </c>
      <c r="U12" s="47">
        <v>46591</v>
      </c>
      <c r="V12" s="47"/>
      <c r="W12" s="47"/>
      <c r="X12" s="47"/>
      <c r="Y12" s="47"/>
      <c r="Z12" s="47"/>
    </row>
    <row r="13" spans="1:26" ht="14.25" customHeight="1">
      <c r="A13" s="49" t="s">
        <v>51</v>
      </c>
      <c r="B13" s="49" t="s">
        <v>62</v>
      </c>
      <c r="C13" s="49">
        <v>6</v>
      </c>
      <c r="D13" s="50">
        <v>44296.492094907408</v>
      </c>
      <c r="E13" s="50">
        <v>44296.4922337963</v>
      </c>
      <c r="F13" s="49">
        <v>12</v>
      </c>
      <c r="G13" s="49">
        <v>52973</v>
      </c>
      <c r="H13" s="49">
        <v>53573</v>
      </c>
      <c r="I13" s="49">
        <v>12</v>
      </c>
      <c r="J13" s="54" t="s">
        <v>68</v>
      </c>
      <c r="K13" s="55">
        <f>K7-K3</f>
        <v>21.920930000000002</v>
      </c>
      <c r="L13" s="55">
        <f>(M7-M3)*0.02</f>
        <v>21.900000000000002</v>
      </c>
      <c r="M13" s="55">
        <f>L7-L3</f>
        <v>0</v>
      </c>
      <c r="N13" s="56">
        <f>(N7-N3)*0.02</f>
        <v>0</v>
      </c>
      <c r="O13" s="53">
        <f t="shared" si="0"/>
        <v>12.000000290572643</v>
      </c>
      <c r="P13" s="53">
        <f t="shared" si="1"/>
        <v>-2.905726432800293E-7</v>
      </c>
      <c r="Q13" s="47">
        <v>52981</v>
      </c>
      <c r="R13" s="47">
        <v>53115</v>
      </c>
      <c r="S13" s="47">
        <v>53181</v>
      </c>
      <c r="T13" s="47">
        <v>53392</v>
      </c>
      <c r="U13" s="47">
        <v>53477</v>
      </c>
      <c r="V13" s="47"/>
      <c r="W13" s="47"/>
      <c r="X13" s="47"/>
      <c r="Y13" s="47"/>
      <c r="Z13" s="47"/>
    </row>
    <row r="14" spans="1:26" ht="14.25" customHeight="1">
      <c r="A14" s="49" t="s">
        <v>51</v>
      </c>
      <c r="B14" s="49" t="s">
        <v>69</v>
      </c>
      <c r="C14" s="49">
        <v>1</v>
      </c>
      <c r="D14" s="50">
        <v>44296.493750000001</v>
      </c>
      <c r="E14" s="50">
        <v>44296.493888888886</v>
      </c>
      <c r="F14" s="49">
        <v>13</v>
      </c>
      <c r="G14" s="49">
        <v>60123</v>
      </c>
      <c r="H14" s="49">
        <v>60723</v>
      </c>
      <c r="I14" s="49">
        <v>12</v>
      </c>
      <c r="J14" s="47"/>
      <c r="K14" s="47"/>
      <c r="L14" s="47"/>
      <c r="M14" s="47"/>
      <c r="N14" s="47"/>
      <c r="O14" s="53">
        <f t="shared" si="0"/>
        <v>11.999999661929905</v>
      </c>
      <c r="P14" s="53">
        <f t="shared" si="1"/>
        <v>3.380700945854187E-7</v>
      </c>
      <c r="Q14" s="47">
        <v>60124</v>
      </c>
      <c r="R14" s="47">
        <v>60180</v>
      </c>
      <c r="S14" s="47">
        <v>60318</v>
      </c>
      <c r="T14" s="47">
        <v>60500</v>
      </c>
      <c r="U14" s="47">
        <v>60639</v>
      </c>
      <c r="V14" s="47"/>
      <c r="W14" s="47"/>
      <c r="X14" s="47"/>
      <c r="Y14" s="47"/>
      <c r="Z14" s="47"/>
    </row>
    <row r="15" spans="1:26" ht="14.25" customHeight="1">
      <c r="A15" s="49" t="s">
        <v>51</v>
      </c>
      <c r="B15" s="49" t="s">
        <v>69</v>
      </c>
      <c r="C15" s="49">
        <v>2</v>
      </c>
      <c r="D15" s="50">
        <v>44296.494756944441</v>
      </c>
      <c r="E15" s="50">
        <v>44296.494884259257</v>
      </c>
      <c r="F15" s="49">
        <v>14</v>
      </c>
      <c r="G15" s="49">
        <v>64473</v>
      </c>
      <c r="H15" s="49">
        <v>65023</v>
      </c>
      <c r="I15" s="49">
        <v>11</v>
      </c>
      <c r="J15" s="47" t="s">
        <v>82</v>
      </c>
      <c r="K15" s="47"/>
      <c r="L15" s="47" t="s">
        <v>83</v>
      </c>
      <c r="M15" s="47"/>
      <c r="N15" s="47"/>
      <c r="O15" s="53">
        <f t="shared" si="0"/>
        <v>11.000000056810677</v>
      </c>
      <c r="P15" s="53">
        <f t="shared" si="1"/>
        <v>-5.6810677051544189E-8</v>
      </c>
      <c r="Q15" s="47">
        <v>64474</v>
      </c>
      <c r="R15" s="47">
        <v>64600</v>
      </c>
      <c r="S15" s="47">
        <v>64692</v>
      </c>
      <c r="T15" s="47">
        <v>64878</v>
      </c>
      <c r="U15" s="47">
        <v>65006</v>
      </c>
      <c r="V15" s="47"/>
      <c r="W15" s="47"/>
      <c r="X15" s="47"/>
      <c r="Y15" s="47"/>
      <c r="Z15" s="47"/>
    </row>
    <row r="16" spans="1:26" ht="14.25" customHeight="1">
      <c r="A16" s="49" t="s">
        <v>51</v>
      </c>
      <c r="B16" s="49" t="s">
        <v>69</v>
      </c>
      <c r="C16" s="49">
        <v>3</v>
      </c>
      <c r="D16" s="50">
        <v>44296.495717592596</v>
      </c>
      <c r="E16" s="50">
        <v>44296.495856481481</v>
      </c>
      <c r="F16" s="49">
        <v>15</v>
      </c>
      <c r="G16" s="49">
        <v>68623</v>
      </c>
      <c r="H16" s="49">
        <v>69223</v>
      </c>
      <c r="I16" s="49">
        <v>12</v>
      </c>
      <c r="J16" s="47"/>
      <c r="K16" s="47" t="s">
        <v>84</v>
      </c>
      <c r="L16" s="47" t="s">
        <v>85</v>
      </c>
      <c r="M16" s="47" t="s">
        <v>86</v>
      </c>
      <c r="N16" s="47" t="s">
        <v>87</v>
      </c>
      <c r="O16" s="53">
        <f t="shared" si="0"/>
        <v>11.999999661929905</v>
      </c>
      <c r="P16" s="53">
        <f t="shared" si="1"/>
        <v>3.380700945854187E-7</v>
      </c>
      <c r="Q16" s="47">
        <v>68624</v>
      </c>
      <c r="R16" s="47">
        <v>68701</v>
      </c>
      <c r="S16" s="47">
        <v>68804</v>
      </c>
      <c r="T16" s="47">
        <v>69004</v>
      </c>
      <c r="U16" s="47">
        <v>69133</v>
      </c>
      <c r="V16" s="47"/>
      <c r="W16" s="47"/>
      <c r="X16" s="47"/>
      <c r="Y16" s="47"/>
      <c r="Z16" s="47"/>
    </row>
    <row r="17" spans="1:26" ht="14.25" customHeight="1">
      <c r="A17" s="49" t="s">
        <v>51</v>
      </c>
      <c r="B17" s="49" t="s">
        <v>69</v>
      </c>
      <c r="C17" s="49">
        <v>4</v>
      </c>
      <c r="D17" s="50">
        <v>44296.496504629627</v>
      </c>
      <c r="E17" s="50">
        <v>44296.496631944443</v>
      </c>
      <c r="F17" s="49">
        <v>16</v>
      </c>
      <c r="G17" s="49">
        <v>72023</v>
      </c>
      <c r="H17" s="49">
        <v>72573</v>
      </c>
      <c r="I17" s="49">
        <v>11</v>
      </c>
      <c r="J17" s="47" t="s">
        <v>88</v>
      </c>
      <c r="K17" s="47">
        <v>26</v>
      </c>
      <c r="L17" s="47">
        <v>30</v>
      </c>
      <c r="M17" s="47">
        <v>2</v>
      </c>
      <c r="N17" s="47">
        <v>6</v>
      </c>
      <c r="O17" s="53">
        <f t="shared" si="0"/>
        <v>11.000000056810677</v>
      </c>
      <c r="P17" s="53">
        <f t="shared" si="1"/>
        <v>-5.6810677051544189E-8</v>
      </c>
      <c r="Q17" s="47">
        <v>72038</v>
      </c>
      <c r="R17" s="47">
        <v>72078</v>
      </c>
      <c r="S17" s="47">
        <v>72165</v>
      </c>
      <c r="T17" s="47">
        <v>72382</v>
      </c>
      <c r="U17" s="47">
        <v>72504</v>
      </c>
      <c r="V17" s="47"/>
      <c r="W17" s="47"/>
      <c r="X17" s="47"/>
      <c r="Y17" s="47"/>
      <c r="Z17" s="47"/>
    </row>
    <row r="18" spans="1:26" ht="14.25" customHeight="1">
      <c r="A18" s="49" t="s">
        <v>51</v>
      </c>
      <c r="B18" s="49" t="s">
        <v>69</v>
      </c>
      <c r="C18" s="49">
        <v>5</v>
      </c>
      <c r="D18" s="50">
        <v>44296.497384259259</v>
      </c>
      <c r="E18" s="50">
        <v>44296.497523148151</v>
      </c>
      <c r="F18" s="49">
        <v>17</v>
      </c>
      <c r="G18" s="49">
        <v>75823</v>
      </c>
      <c r="H18" s="49">
        <v>76423</v>
      </c>
      <c r="I18" s="49">
        <v>12</v>
      </c>
      <c r="J18" s="47" t="s">
        <v>89</v>
      </c>
      <c r="K18" s="47">
        <v>37</v>
      </c>
      <c r="L18" s="47">
        <v>42</v>
      </c>
      <c r="M18" s="47">
        <v>13</v>
      </c>
      <c r="N18" s="47">
        <v>18</v>
      </c>
      <c r="O18" s="53">
        <f t="shared" si="0"/>
        <v>12.000000290572643</v>
      </c>
      <c r="P18" s="53">
        <f t="shared" si="1"/>
        <v>-2.905726432800293E-7</v>
      </c>
      <c r="Q18" s="47">
        <v>75838</v>
      </c>
      <c r="R18" s="47">
        <v>75942</v>
      </c>
      <c r="S18" s="47">
        <v>76033</v>
      </c>
      <c r="T18" s="47">
        <v>76227</v>
      </c>
      <c r="U18" s="47">
        <v>76335</v>
      </c>
      <c r="V18" s="47"/>
      <c r="W18" s="47"/>
      <c r="X18" s="47"/>
      <c r="Y18" s="47"/>
      <c r="Z18" s="47"/>
    </row>
    <row r="19" spans="1:26" ht="14.25" customHeight="1">
      <c r="A19" s="49" t="s">
        <v>51</v>
      </c>
      <c r="B19" s="49" t="s">
        <v>69</v>
      </c>
      <c r="C19" s="49">
        <v>6</v>
      </c>
      <c r="D19" s="50">
        <v>44296.498171296298</v>
      </c>
      <c r="E19" s="50">
        <v>44296.498287037037</v>
      </c>
      <c r="F19" s="49">
        <v>18</v>
      </c>
      <c r="G19" s="49">
        <v>79223</v>
      </c>
      <c r="H19" s="49">
        <v>79723</v>
      </c>
      <c r="I19" s="49">
        <v>10</v>
      </c>
      <c r="J19" s="47" t="s">
        <v>90</v>
      </c>
      <c r="K19" s="47">
        <v>31</v>
      </c>
      <c r="L19" s="47">
        <v>36</v>
      </c>
      <c r="M19" s="47">
        <v>7</v>
      </c>
      <c r="N19" s="47">
        <v>12</v>
      </c>
      <c r="O19" s="53">
        <f t="shared" si="0"/>
        <v>9.9999998230487108</v>
      </c>
      <c r="P19" s="53">
        <f t="shared" si="1"/>
        <v>1.7695128917694092E-7</v>
      </c>
      <c r="Q19" s="47">
        <v>79224</v>
      </c>
      <c r="R19" s="47">
        <v>79313</v>
      </c>
      <c r="S19" s="47">
        <v>79397</v>
      </c>
      <c r="T19" s="47">
        <v>79589</v>
      </c>
      <c r="U19" s="47">
        <v>79689</v>
      </c>
      <c r="V19" s="47"/>
      <c r="W19" s="47"/>
      <c r="X19" s="47"/>
      <c r="Y19" s="47"/>
      <c r="Z19" s="47"/>
    </row>
    <row r="20" spans="1:26" ht="14.25" customHeight="1">
      <c r="A20" s="49" t="s">
        <v>51</v>
      </c>
      <c r="B20" s="49" t="s">
        <v>70</v>
      </c>
      <c r="C20" s="49">
        <v>1</v>
      </c>
      <c r="D20" s="50">
        <v>44296.499594907407</v>
      </c>
      <c r="E20" s="50">
        <v>44296.499849537038</v>
      </c>
      <c r="F20" s="49">
        <v>19</v>
      </c>
      <c r="G20" s="49">
        <v>85273</v>
      </c>
      <c r="H20" s="49">
        <v>86373</v>
      </c>
      <c r="I20" s="49">
        <v>22</v>
      </c>
      <c r="J20" s="47" t="s">
        <v>91</v>
      </c>
      <c r="K20" s="47">
        <v>43</v>
      </c>
      <c r="L20" s="47">
        <v>48</v>
      </c>
      <c r="M20" s="47">
        <v>19</v>
      </c>
      <c r="N20" s="47">
        <v>24</v>
      </c>
      <c r="O20" s="53">
        <f t="shared" si="0"/>
        <v>22.000000113621354</v>
      </c>
      <c r="P20" s="53">
        <f t="shared" si="1"/>
        <v>-1.1362135410308838E-7</v>
      </c>
      <c r="Q20" s="47">
        <v>85292</v>
      </c>
      <c r="R20" s="47">
        <v>85449</v>
      </c>
      <c r="S20" s="47">
        <v>85816</v>
      </c>
      <c r="T20" s="47">
        <v>86203</v>
      </c>
      <c r="U20" s="47">
        <v>86314</v>
      </c>
      <c r="V20" s="47"/>
      <c r="W20" s="47"/>
      <c r="X20" s="47"/>
      <c r="Y20" s="47"/>
      <c r="Z20" s="47"/>
    </row>
    <row r="21" spans="1:26" ht="14.25" customHeight="1">
      <c r="A21" s="49" t="s">
        <v>51</v>
      </c>
      <c r="B21" s="49" t="s">
        <v>70</v>
      </c>
      <c r="C21" s="49">
        <v>2</v>
      </c>
      <c r="D21" s="50">
        <v>44296.501284722224</v>
      </c>
      <c r="E21" s="50">
        <v>44296.501504629632</v>
      </c>
      <c r="F21" s="49">
        <v>20</v>
      </c>
      <c r="G21" s="49">
        <v>92673</v>
      </c>
      <c r="H21" s="49">
        <v>93623</v>
      </c>
      <c r="I21" s="49">
        <v>19</v>
      </c>
      <c r="J21" s="47"/>
      <c r="K21" s="47"/>
      <c r="L21" s="47"/>
      <c r="M21" s="47"/>
      <c r="N21" s="47"/>
      <c r="O21" s="53">
        <f t="shared" si="0"/>
        <v>19.000000040978193</v>
      </c>
      <c r="P21" s="53">
        <f t="shared" si="1"/>
        <v>-4.0978193283081055E-8</v>
      </c>
      <c r="Q21" s="47">
        <v>92683</v>
      </c>
      <c r="R21" s="47">
        <v>92807</v>
      </c>
      <c r="S21" s="47">
        <v>92989</v>
      </c>
      <c r="T21" s="47">
        <v>93292</v>
      </c>
      <c r="U21" s="47">
        <v>93366</v>
      </c>
      <c r="V21" s="47"/>
      <c r="W21" s="47"/>
      <c r="X21" s="47"/>
      <c r="Y21" s="47"/>
      <c r="Z21" s="47"/>
    </row>
    <row r="22" spans="1:26" ht="14.25" customHeight="1">
      <c r="A22" s="49" t="s">
        <v>51</v>
      </c>
      <c r="B22" s="49" t="s">
        <v>70</v>
      </c>
      <c r="C22" s="49">
        <v>3</v>
      </c>
      <c r="D22" s="50">
        <v>44296.502928240741</v>
      </c>
      <c r="E22" s="50">
        <v>44296.503159722219</v>
      </c>
      <c r="F22" s="49">
        <v>21</v>
      </c>
      <c r="G22" s="49">
        <v>99773</v>
      </c>
      <c r="H22" s="49">
        <v>100773</v>
      </c>
      <c r="I22" s="49">
        <v>20</v>
      </c>
      <c r="J22" s="57" t="s">
        <v>92</v>
      </c>
      <c r="K22" s="58"/>
      <c r="L22" s="58"/>
      <c r="M22" s="58"/>
      <c r="N22" s="59">
        <f>'Experiment Design'!$D$2</f>
        <v>709.6</v>
      </c>
      <c r="O22" s="53">
        <f t="shared" si="0"/>
        <v>19.999999646097422</v>
      </c>
      <c r="P22" s="53">
        <f t="shared" si="1"/>
        <v>3.5390257835388184E-7</v>
      </c>
      <c r="Q22" s="47">
        <v>99853</v>
      </c>
      <c r="R22" s="47">
        <v>99931</v>
      </c>
      <c r="S22" s="47">
        <v>100141</v>
      </c>
      <c r="T22" s="47">
        <v>100416</v>
      </c>
      <c r="U22" s="47">
        <v>100588</v>
      </c>
      <c r="V22" s="47"/>
      <c r="W22" s="47"/>
      <c r="X22" s="47"/>
      <c r="Y22" s="47"/>
      <c r="Z22" s="47"/>
    </row>
    <row r="23" spans="1:26" ht="14.25" customHeight="1">
      <c r="A23" s="49" t="s">
        <v>51</v>
      </c>
      <c r="B23" s="49" t="s">
        <v>70</v>
      </c>
      <c r="C23" s="49">
        <v>4</v>
      </c>
      <c r="D23" s="50">
        <v>44296.504675925928</v>
      </c>
      <c r="E23" s="50">
        <v>44296.504884259259</v>
      </c>
      <c r="F23" s="49">
        <v>22</v>
      </c>
      <c r="G23" s="49">
        <v>107323</v>
      </c>
      <c r="H23" s="49">
        <v>108223</v>
      </c>
      <c r="I23" s="49">
        <v>18</v>
      </c>
      <c r="J23" s="60" t="s">
        <v>93</v>
      </c>
      <c r="K23" s="28"/>
      <c r="L23" s="28"/>
      <c r="M23" s="28"/>
      <c r="N23" s="61">
        <f>N22+N25</f>
        <v>752.1</v>
      </c>
      <c r="O23" s="53">
        <f t="shared" si="0"/>
        <v>17.999999807216227</v>
      </c>
      <c r="P23" s="53">
        <f t="shared" si="1"/>
        <v>1.9278377294540405E-7</v>
      </c>
      <c r="Q23" s="47">
        <v>107333</v>
      </c>
      <c r="R23" s="47">
        <v>107456</v>
      </c>
      <c r="S23" s="47">
        <v>107595</v>
      </c>
      <c r="T23" s="47">
        <v>107844</v>
      </c>
      <c r="U23" s="47">
        <v>107895</v>
      </c>
      <c r="V23" s="47"/>
      <c r="W23" s="47"/>
      <c r="X23" s="47"/>
      <c r="Y23" s="47"/>
      <c r="Z23" s="47"/>
    </row>
    <row r="24" spans="1:26" ht="14.25" customHeight="1">
      <c r="A24" s="49" t="s">
        <v>51</v>
      </c>
      <c r="B24" s="49" t="s">
        <v>70</v>
      </c>
      <c r="C24" s="49">
        <v>5</v>
      </c>
      <c r="D24" s="50">
        <v>44296.506331018521</v>
      </c>
      <c r="E24" s="50">
        <v>44296.506527777776</v>
      </c>
      <c r="F24" s="49">
        <v>23</v>
      </c>
      <c r="G24" s="49">
        <v>114473</v>
      </c>
      <c r="H24" s="49">
        <v>115323</v>
      </c>
      <c r="I24" s="49">
        <v>17</v>
      </c>
      <c r="J24" s="60" t="s">
        <v>94</v>
      </c>
      <c r="K24" s="28"/>
      <c r="L24" s="28"/>
      <c r="M24" s="28"/>
      <c r="N24" s="61">
        <v>58</v>
      </c>
      <c r="O24" s="53">
        <f t="shared" si="0"/>
        <v>16.999999573454261</v>
      </c>
      <c r="P24" s="53">
        <f t="shared" si="1"/>
        <v>4.2654573917388916E-7</v>
      </c>
      <c r="Q24" s="47">
        <v>114515</v>
      </c>
      <c r="R24" s="47">
        <v>114618</v>
      </c>
      <c r="S24" s="47">
        <v>114803</v>
      </c>
      <c r="T24" s="47">
        <v>115108</v>
      </c>
      <c r="U24" s="47">
        <v>115190</v>
      </c>
      <c r="V24" s="47"/>
      <c r="W24" s="47" t="s">
        <v>95</v>
      </c>
      <c r="X24" s="47"/>
      <c r="Y24" s="47"/>
      <c r="Z24" s="47"/>
    </row>
    <row r="25" spans="1:26" ht="14.25" customHeight="1">
      <c r="A25" s="49" t="s">
        <v>51</v>
      </c>
      <c r="B25" s="49" t="s">
        <v>70</v>
      </c>
      <c r="C25" s="49">
        <v>6</v>
      </c>
      <c r="D25" s="50">
        <v>44296.508055555554</v>
      </c>
      <c r="E25" s="50">
        <v>44296.508240740739</v>
      </c>
      <c r="F25" s="49">
        <v>24</v>
      </c>
      <c r="G25" s="49">
        <v>121923</v>
      </c>
      <c r="H25" s="49">
        <v>122723</v>
      </c>
      <c r="I25" s="49">
        <v>16</v>
      </c>
      <c r="J25" s="157" t="s">
        <v>183</v>
      </c>
      <c r="K25" s="158"/>
      <c r="L25" s="158"/>
      <c r="M25" s="63" t="s">
        <v>117</v>
      </c>
      <c r="N25" s="64">
        <v>42.5</v>
      </c>
      <c r="O25" s="53">
        <f t="shared" si="0"/>
        <v>15.999999968335032</v>
      </c>
      <c r="P25" s="53">
        <f t="shared" si="1"/>
        <v>3.166496753692627E-8</v>
      </c>
      <c r="Q25" s="47">
        <v>121985</v>
      </c>
      <c r="R25" s="47">
        <v>122096</v>
      </c>
      <c r="S25" s="47">
        <v>122203</v>
      </c>
      <c r="T25" s="47">
        <v>122467</v>
      </c>
      <c r="U25" s="47">
        <v>122507</v>
      </c>
      <c r="V25" s="47"/>
      <c r="W25" s="47"/>
      <c r="X25" s="47"/>
      <c r="Y25" s="47"/>
      <c r="Z25" s="47"/>
    </row>
    <row r="26" spans="1:26" ht="14.25" customHeight="1">
      <c r="A26" s="49" t="s">
        <v>71</v>
      </c>
      <c r="B26" s="49" t="s">
        <v>52</v>
      </c>
      <c r="C26" s="49">
        <v>1</v>
      </c>
      <c r="D26" s="50">
        <v>44301.639074074075</v>
      </c>
      <c r="E26" s="50">
        <v>44301.639398148145</v>
      </c>
      <c r="F26" s="49">
        <v>25</v>
      </c>
      <c r="G26" s="49">
        <v>526</v>
      </c>
      <c r="H26" s="49">
        <v>1926</v>
      </c>
      <c r="I26" s="49">
        <v>28</v>
      </c>
      <c r="J26" s="60"/>
      <c r="K26" s="28"/>
      <c r="L26" s="28"/>
      <c r="M26" s="65"/>
      <c r="N26" s="61"/>
      <c r="O26" s="53">
        <f t="shared" si="0"/>
        <v>27.999999630264938</v>
      </c>
      <c r="P26" s="53">
        <f t="shared" si="1"/>
        <v>3.6973506212234497E-7</v>
      </c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4.25" customHeight="1">
      <c r="A27" s="49" t="s">
        <v>71</v>
      </c>
      <c r="B27" s="49" t="s">
        <v>57</v>
      </c>
      <c r="C27" s="49">
        <v>1</v>
      </c>
      <c r="D27" s="50">
        <v>44301.639837962961</v>
      </c>
      <c r="E27" s="50">
        <v>44301.639976851853</v>
      </c>
      <c r="F27" s="49">
        <v>26</v>
      </c>
      <c r="G27" s="49">
        <v>3826</v>
      </c>
      <c r="H27" s="49">
        <v>4426</v>
      </c>
      <c r="I27" s="49">
        <v>12</v>
      </c>
      <c r="J27" s="60" t="s">
        <v>97</v>
      </c>
      <c r="K27" s="28"/>
      <c r="L27" s="28"/>
      <c r="M27" s="28" t="s">
        <v>98</v>
      </c>
      <c r="N27" s="33" t="s">
        <v>99</v>
      </c>
      <c r="O27" s="53">
        <f t="shared" si="0"/>
        <v>12.000000290572643</v>
      </c>
      <c r="P27" s="53">
        <f t="shared" si="1"/>
        <v>-2.905726432800293E-7</v>
      </c>
      <c r="Q27" s="47">
        <v>3912</v>
      </c>
      <c r="R27" s="47">
        <v>4006</v>
      </c>
      <c r="S27" s="47">
        <v>4104</v>
      </c>
      <c r="T27" s="47">
        <v>4163</v>
      </c>
      <c r="U27" s="47">
        <v>4314</v>
      </c>
      <c r="V27" s="47"/>
      <c r="W27" s="47"/>
      <c r="X27" s="47"/>
      <c r="Y27" s="47"/>
      <c r="Z27" s="47"/>
    </row>
    <row r="28" spans="1:26" ht="14.25" customHeight="1">
      <c r="A28" s="49" t="s">
        <v>71</v>
      </c>
      <c r="B28" s="49" t="s">
        <v>57</v>
      </c>
      <c r="C28" s="49">
        <v>2</v>
      </c>
      <c r="D28" s="50">
        <v>44301.640023148146</v>
      </c>
      <c r="E28" s="50">
        <v>44301.640150462961</v>
      </c>
      <c r="F28" s="49">
        <v>27</v>
      </c>
      <c r="G28" s="49">
        <v>4626</v>
      </c>
      <c r="H28" s="49">
        <v>5176</v>
      </c>
      <c r="I28" s="49">
        <v>11</v>
      </c>
      <c r="J28" s="60" t="s">
        <v>100</v>
      </c>
      <c r="K28" s="28"/>
      <c r="L28" s="28"/>
      <c r="M28" s="28">
        <v>0.65</v>
      </c>
      <c r="N28" s="66">
        <f>M28*N22/100</f>
        <v>4.6124000000000001</v>
      </c>
      <c r="O28" s="53">
        <f t="shared" si="0"/>
        <v>11.000000056810677</v>
      </c>
      <c r="P28" s="53">
        <f t="shared" si="1"/>
        <v>-5.6810677051544189E-8</v>
      </c>
      <c r="Q28" s="47">
        <v>4649</v>
      </c>
      <c r="R28" s="47">
        <v>4730</v>
      </c>
      <c r="S28" s="47">
        <v>4819</v>
      </c>
      <c r="T28" s="47">
        <v>4990</v>
      </c>
      <c r="U28" s="47">
        <v>5111</v>
      </c>
      <c r="V28" s="47"/>
      <c r="W28" s="47"/>
      <c r="X28" s="47"/>
      <c r="Y28" s="47"/>
      <c r="Z28" s="47"/>
    </row>
    <row r="29" spans="1:26" ht="14.25" customHeight="1">
      <c r="A29" s="49" t="s">
        <v>71</v>
      </c>
      <c r="B29" s="49" t="s">
        <v>57</v>
      </c>
      <c r="C29" s="49">
        <v>3</v>
      </c>
      <c r="D29" s="50">
        <v>44301.640335648146</v>
      </c>
      <c r="E29" s="50">
        <v>44301.640474537038</v>
      </c>
      <c r="F29" s="49">
        <v>28</v>
      </c>
      <c r="G29" s="49">
        <v>5976</v>
      </c>
      <c r="H29" s="49">
        <v>6576</v>
      </c>
      <c r="I29" s="49">
        <v>12</v>
      </c>
      <c r="J29" s="60" t="s">
        <v>101</v>
      </c>
      <c r="K29" s="28"/>
      <c r="L29" s="28"/>
      <c r="M29" s="28">
        <v>1.87</v>
      </c>
      <c r="N29" s="66">
        <f>M29*N22/100</f>
        <v>13.269520000000002</v>
      </c>
      <c r="O29" s="53">
        <f t="shared" si="0"/>
        <v>12.000000290572643</v>
      </c>
      <c r="P29" s="53">
        <f t="shared" si="1"/>
        <v>-2.905726432800293E-7</v>
      </c>
      <c r="Q29" s="47">
        <v>6012</v>
      </c>
      <c r="R29" s="47">
        <v>6090</v>
      </c>
      <c r="S29" s="47">
        <v>6166</v>
      </c>
      <c r="T29" s="47">
        <v>6377</v>
      </c>
      <c r="U29" s="47">
        <v>6493</v>
      </c>
      <c r="V29" s="47"/>
      <c r="W29" s="47"/>
      <c r="X29" s="47"/>
      <c r="Y29" s="47"/>
      <c r="Z29" s="47"/>
    </row>
    <row r="30" spans="1:26" ht="14.25" customHeight="1">
      <c r="A30" s="49" t="s">
        <v>71</v>
      </c>
      <c r="B30" s="49" t="s">
        <v>57</v>
      </c>
      <c r="C30" s="49">
        <v>4</v>
      </c>
      <c r="D30" s="50">
        <v>44301.640520833331</v>
      </c>
      <c r="E30" s="50">
        <v>44301.6406712963</v>
      </c>
      <c r="F30" s="49">
        <v>29</v>
      </c>
      <c r="G30" s="49">
        <v>6776</v>
      </c>
      <c r="H30" s="49">
        <v>7426</v>
      </c>
      <c r="I30" s="49">
        <v>13</v>
      </c>
      <c r="J30" s="60" t="s">
        <v>102</v>
      </c>
      <c r="K30" s="28"/>
      <c r="L30" s="28"/>
      <c r="M30" s="28">
        <v>3.25</v>
      </c>
      <c r="N30" s="66">
        <f>M30*N22/100</f>
        <v>23.062000000000001</v>
      </c>
      <c r="O30" s="53">
        <f t="shared" si="0"/>
        <v>13.00000052433461</v>
      </c>
      <c r="P30" s="53">
        <f t="shared" si="1"/>
        <v>-5.243346095085144E-7</v>
      </c>
      <c r="Q30" s="47">
        <v>6842</v>
      </c>
      <c r="R30" s="47">
        <v>6922</v>
      </c>
      <c r="S30" s="47">
        <v>7007</v>
      </c>
      <c r="T30" s="47">
        <v>7191</v>
      </c>
      <c r="U30" s="47">
        <v>7297</v>
      </c>
      <c r="V30" s="47"/>
      <c r="W30" s="47"/>
      <c r="X30" s="47"/>
      <c r="Y30" s="47"/>
      <c r="Z30" s="47"/>
    </row>
    <row r="31" spans="1:26" ht="14.25" customHeight="1">
      <c r="A31" s="49" t="s">
        <v>71</v>
      </c>
      <c r="B31" s="49" t="s">
        <v>57</v>
      </c>
      <c r="C31" s="49">
        <v>5</v>
      </c>
      <c r="D31" s="50">
        <v>44301.640706018516</v>
      </c>
      <c r="E31" s="50">
        <v>44301.640833333331</v>
      </c>
      <c r="F31" s="49">
        <v>30</v>
      </c>
      <c r="G31" s="49">
        <v>7576</v>
      </c>
      <c r="H31" s="49">
        <v>8126</v>
      </c>
      <c r="I31" s="49">
        <v>11</v>
      </c>
      <c r="J31" s="60" t="s">
        <v>103</v>
      </c>
      <c r="K31" s="28"/>
      <c r="L31" s="28"/>
      <c r="M31" s="28">
        <v>1.43</v>
      </c>
      <c r="N31" s="66">
        <f>M31*N22/100</f>
        <v>10.14728</v>
      </c>
      <c r="O31" s="53">
        <f t="shared" si="0"/>
        <v>11.000000056810677</v>
      </c>
      <c r="P31" s="53">
        <f t="shared" si="1"/>
        <v>-5.6810677051544189E-8</v>
      </c>
      <c r="Q31" s="47">
        <v>7620</v>
      </c>
      <c r="R31" s="47">
        <v>7682</v>
      </c>
      <c r="S31" s="47">
        <v>7753</v>
      </c>
      <c r="T31" s="47">
        <v>7925</v>
      </c>
      <c r="U31" s="47">
        <v>8025</v>
      </c>
      <c r="V31" s="47"/>
      <c r="W31" s="47"/>
      <c r="X31" s="47"/>
      <c r="Y31" s="47"/>
      <c r="Z31" s="47"/>
    </row>
    <row r="32" spans="1:26" ht="14.25" customHeight="1">
      <c r="A32" s="49" t="s">
        <v>71</v>
      </c>
      <c r="B32" s="49" t="s">
        <v>62</v>
      </c>
      <c r="C32" s="49">
        <v>1</v>
      </c>
      <c r="D32" s="50">
        <v>44301.642824074072</v>
      </c>
      <c r="E32" s="50">
        <v>44301.642962962964</v>
      </c>
      <c r="F32" s="49">
        <v>31</v>
      </c>
      <c r="G32" s="49">
        <v>16726</v>
      </c>
      <c r="H32" s="49">
        <v>17326</v>
      </c>
      <c r="I32" s="49">
        <v>12</v>
      </c>
      <c r="J32" s="60" t="s">
        <v>104</v>
      </c>
      <c r="K32" s="28"/>
      <c r="L32" s="28"/>
      <c r="M32" s="28">
        <v>4.75</v>
      </c>
      <c r="N32" s="66">
        <f>M32*N22/100</f>
        <v>33.705999999999996</v>
      </c>
      <c r="O32" s="53">
        <f t="shared" si="0"/>
        <v>12.000000290572643</v>
      </c>
      <c r="P32" s="53">
        <f t="shared" si="1"/>
        <v>-2.905726432800293E-7</v>
      </c>
      <c r="Q32" s="47">
        <v>16799</v>
      </c>
      <c r="R32" s="47">
        <v>16889</v>
      </c>
      <c r="S32" s="47">
        <v>16947</v>
      </c>
      <c r="T32" s="47">
        <v>17180</v>
      </c>
      <c r="U32" s="47">
        <v>17235</v>
      </c>
      <c r="V32" s="47"/>
      <c r="W32" s="47"/>
      <c r="X32" s="47"/>
      <c r="Y32" s="47"/>
      <c r="Z32" s="47"/>
    </row>
    <row r="33" spans="1:26" ht="14.25" customHeight="1">
      <c r="A33" s="49" t="s">
        <v>71</v>
      </c>
      <c r="B33" s="49" t="s">
        <v>62</v>
      </c>
      <c r="C33" s="49">
        <v>2</v>
      </c>
      <c r="D33" s="50">
        <v>44301.64439814815</v>
      </c>
      <c r="E33" s="50">
        <v>44301.644537037035</v>
      </c>
      <c r="F33" s="49">
        <v>32</v>
      </c>
      <c r="G33" s="49">
        <v>23526</v>
      </c>
      <c r="H33" s="49">
        <v>24126</v>
      </c>
      <c r="I33" s="49">
        <v>12</v>
      </c>
      <c r="J33" s="60" t="s">
        <v>105</v>
      </c>
      <c r="K33" s="28"/>
      <c r="L33" s="28"/>
      <c r="M33" s="28">
        <v>10.5</v>
      </c>
      <c r="N33" s="66">
        <f>M33*N22/100</f>
        <v>74.507999999999996</v>
      </c>
      <c r="O33" s="53">
        <f t="shared" si="0"/>
        <v>11.999999661929905</v>
      </c>
      <c r="P33" s="53">
        <f t="shared" si="1"/>
        <v>3.380700945854187E-7</v>
      </c>
      <c r="Q33" s="47">
        <v>23592</v>
      </c>
      <c r="R33" s="47">
        <v>23676</v>
      </c>
      <c r="S33" s="47">
        <v>23754</v>
      </c>
      <c r="T33" s="47">
        <v>23957</v>
      </c>
      <c r="U33" s="47">
        <v>24017</v>
      </c>
      <c r="V33" s="47"/>
      <c r="W33" s="47"/>
      <c r="X33" s="47"/>
      <c r="Y33" s="47"/>
      <c r="Z33" s="47"/>
    </row>
    <row r="34" spans="1:26" ht="14.25" customHeight="1">
      <c r="A34" s="49" t="s">
        <v>71</v>
      </c>
      <c r="B34" s="49" t="s">
        <v>62</v>
      </c>
      <c r="C34" s="49">
        <v>3</v>
      </c>
      <c r="D34" s="50">
        <v>44301.645949074074</v>
      </c>
      <c r="E34" s="50">
        <v>44301.646099537036</v>
      </c>
      <c r="F34" s="49">
        <v>33</v>
      </c>
      <c r="G34" s="49">
        <v>30226</v>
      </c>
      <c r="H34" s="49">
        <v>30876</v>
      </c>
      <c r="I34" s="49">
        <v>13</v>
      </c>
      <c r="J34" s="60" t="s">
        <v>106</v>
      </c>
      <c r="K34" s="28"/>
      <c r="L34" s="28"/>
      <c r="M34" s="28">
        <v>55.1</v>
      </c>
      <c r="N34" s="66">
        <f>M34*N22/100</f>
        <v>390.9896</v>
      </c>
      <c r="O34" s="53">
        <f t="shared" si="0"/>
        <v>12.999999895691872</v>
      </c>
      <c r="P34" s="53">
        <f t="shared" si="1"/>
        <v>1.0430812835693359E-7</v>
      </c>
      <c r="Q34" s="47">
        <v>30298</v>
      </c>
      <c r="R34" s="47">
        <v>30405</v>
      </c>
      <c r="S34" s="47">
        <v>30466</v>
      </c>
      <c r="T34" s="47">
        <v>30696</v>
      </c>
      <c r="U34" s="47">
        <v>30751</v>
      </c>
      <c r="V34" s="47"/>
      <c r="W34" s="47"/>
      <c r="X34" s="47"/>
      <c r="Y34" s="47"/>
      <c r="Z34" s="47"/>
    </row>
    <row r="35" spans="1:26" ht="14.25" customHeight="1">
      <c r="A35" s="49" t="s">
        <v>71</v>
      </c>
      <c r="B35" s="49" t="s">
        <v>62</v>
      </c>
      <c r="C35" s="49">
        <v>4</v>
      </c>
      <c r="D35" s="50">
        <v>44301.647523148145</v>
      </c>
      <c r="E35" s="50">
        <v>44301.647662037038</v>
      </c>
      <c r="F35" s="49">
        <v>34</v>
      </c>
      <c r="G35" s="49">
        <v>37026</v>
      </c>
      <c r="H35" s="49">
        <v>37626</v>
      </c>
      <c r="I35" s="49">
        <v>12</v>
      </c>
      <c r="J35" s="67"/>
      <c r="K35" s="65"/>
      <c r="L35" s="28" t="s">
        <v>107</v>
      </c>
      <c r="M35" s="28">
        <f t="shared" ref="M35:N35" si="2">SUM(M28*2+M29*2+M30*2+M31*2+M32*2+M33*2+M34)</f>
        <v>100</v>
      </c>
      <c r="N35" s="66">
        <f t="shared" si="2"/>
        <v>709.6</v>
      </c>
      <c r="O35" s="53">
        <f t="shared" si="0"/>
        <v>12.000000290572643</v>
      </c>
      <c r="P35" s="53">
        <f t="shared" si="1"/>
        <v>-2.905726432800293E-7</v>
      </c>
      <c r="Q35" s="47">
        <v>37100</v>
      </c>
      <c r="R35" s="47">
        <v>37174</v>
      </c>
      <c r="S35" s="47">
        <v>37253</v>
      </c>
      <c r="T35" s="47">
        <v>37456</v>
      </c>
      <c r="U35" s="47">
        <v>37521</v>
      </c>
      <c r="V35" s="47"/>
      <c r="W35" s="47"/>
      <c r="X35" s="47"/>
      <c r="Y35" s="47"/>
      <c r="Z35" s="47"/>
    </row>
    <row r="36" spans="1:26" ht="14.25" customHeight="1">
      <c r="A36" s="49" t="s">
        <v>71</v>
      </c>
      <c r="B36" s="49" t="s">
        <v>62</v>
      </c>
      <c r="C36" s="49">
        <v>5</v>
      </c>
      <c r="D36" s="50">
        <v>44301.64912037037</v>
      </c>
      <c r="E36" s="50">
        <v>44301.649259259262</v>
      </c>
      <c r="F36" s="49">
        <v>35</v>
      </c>
      <c r="G36" s="49">
        <v>43926</v>
      </c>
      <c r="H36" s="49">
        <v>44526</v>
      </c>
      <c r="I36" s="49">
        <v>12</v>
      </c>
      <c r="J36" s="60"/>
      <c r="K36" s="28" t="s">
        <v>108</v>
      </c>
      <c r="L36" s="28"/>
      <c r="M36" s="28">
        <v>8.26</v>
      </c>
      <c r="N36" s="66">
        <f>M36*N22/100</f>
        <v>58.612960000000001</v>
      </c>
      <c r="O36" s="53">
        <f t="shared" si="0"/>
        <v>12.000000290572643</v>
      </c>
      <c r="P36" s="53">
        <f t="shared" si="1"/>
        <v>-2.905726432800293E-7</v>
      </c>
      <c r="Q36" s="47">
        <v>43962</v>
      </c>
      <c r="R36" s="47">
        <v>44038</v>
      </c>
      <c r="S36" s="47">
        <v>44118</v>
      </c>
      <c r="T36" s="47">
        <v>44330</v>
      </c>
      <c r="U36" s="47">
        <v>44407</v>
      </c>
      <c r="V36" s="47"/>
      <c r="W36" s="47"/>
      <c r="X36" s="47"/>
      <c r="Y36" s="47"/>
      <c r="Z36" s="47"/>
    </row>
    <row r="37" spans="1:26" ht="14.25" customHeight="1">
      <c r="A37" s="49" t="s">
        <v>71</v>
      </c>
      <c r="B37" s="49" t="s">
        <v>62</v>
      </c>
      <c r="C37" s="49">
        <v>6</v>
      </c>
      <c r="D37" s="50">
        <v>44301.650682870371</v>
      </c>
      <c r="E37" s="50">
        <v>44301.650821759256</v>
      </c>
      <c r="F37" s="49">
        <v>36</v>
      </c>
      <c r="G37" s="49">
        <v>50676</v>
      </c>
      <c r="H37" s="49">
        <v>51276</v>
      </c>
      <c r="I37" s="49">
        <v>12</v>
      </c>
      <c r="J37" s="60"/>
      <c r="K37" s="28" t="s">
        <v>109</v>
      </c>
      <c r="L37" s="28"/>
      <c r="M37" s="28">
        <v>20.100000000000001</v>
      </c>
      <c r="N37" s="66">
        <f>M37*N22/100</f>
        <v>142.62960000000001</v>
      </c>
      <c r="O37" s="53">
        <f t="shared" si="0"/>
        <v>11.999999661929905</v>
      </c>
      <c r="P37" s="53">
        <f t="shared" si="1"/>
        <v>3.380700945854187E-7</v>
      </c>
      <c r="Q37" s="47">
        <v>50721</v>
      </c>
      <c r="R37" s="47">
        <v>50796</v>
      </c>
      <c r="S37" s="47">
        <v>50867</v>
      </c>
      <c r="T37" s="47">
        <v>51088</v>
      </c>
      <c r="U37" s="47">
        <v>51150</v>
      </c>
      <c r="V37" s="47"/>
      <c r="W37" s="47"/>
      <c r="X37" s="47"/>
      <c r="Y37" s="47"/>
      <c r="Z37" s="47"/>
    </row>
    <row r="38" spans="1:26" ht="14.25" customHeight="1">
      <c r="A38" s="49" t="s">
        <v>71</v>
      </c>
      <c r="B38" s="49" t="s">
        <v>69</v>
      </c>
      <c r="C38" s="49">
        <v>1</v>
      </c>
      <c r="D38" s="50">
        <v>44301.652291666665</v>
      </c>
      <c r="E38" s="50">
        <v>44301.652442129627</v>
      </c>
      <c r="F38" s="49">
        <v>37</v>
      </c>
      <c r="G38" s="49">
        <v>57626</v>
      </c>
      <c r="H38" s="49">
        <v>58276</v>
      </c>
      <c r="I38" s="49">
        <v>13</v>
      </c>
      <c r="J38" s="60"/>
      <c r="K38" s="28" t="s">
        <v>110</v>
      </c>
      <c r="L38" s="28"/>
      <c r="M38" s="28">
        <v>13.07</v>
      </c>
      <c r="N38" s="66">
        <f>M38*N22/100</f>
        <v>92.744720000000001</v>
      </c>
      <c r="O38" s="53">
        <f t="shared" si="0"/>
        <v>12.999999895691872</v>
      </c>
      <c r="P38" s="53">
        <f t="shared" si="1"/>
        <v>1.0430812835693359E-7</v>
      </c>
      <c r="Q38" s="47">
        <v>57689</v>
      </c>
      <c r="R38" s="47">
        <v>57767</v>
      </c>
      <c r="S38" s="47">
        <v>57885</v>
      </c>
      <c r="T38" s="47">
        <v>58084</v>
      </c>
      <c r="U38" s="47">
        <v>58186</v>
      </c>
      <c r="V38" s="47"/>
      <c r="W38" s="47"/>
      <c r="X38" s="47"/>
      <c r="Y38" s="47"/>
      <c r="Z38" s="47"/>
    </row>
    <row r="39" spans="1:26" ht="14.25" customHeight="1">
      <c r="A39" s="49" t="s">
        <v>71</v>
      </c>
      <c r="B39" s="49" t="s">
        <v>69</v>
      </c>
      <c r="C39" s="49">
        <v>2</v>
      </c>
      <c r="D39" s="50">
        <v>44301.653113425928</v>
      </c>
      <c r="E39" s="50">
        <v>44301.653240740743</v>
      </c>
      <c r="F39" s="49">
        <v>38</v>
      </c>
      <c r="G39" s="49">
        <v>61176</v>
      </c>
      <c r="H39" s="49">
        <v>61726</v>
      </c>
      <c r="I39" s="49">
        <v>11</v>
      </c>
      <c r="J39" s="60"/>
      <c r="K39" s="28" t="s">
        <v>111</v>
      </c>
      <c r="L39" s="28"/>
      <c r="M39" s="28">
        <v>13.67</v>
      </c>
      <c r="N39" s="66">
        <f>M39*N22/100</f>
        <v>97.002319999999997</v>
      </c>
      <c r="O39" s="53">
        <f t="shared" si="0"/>
        <v>11.000000056810677</v>
      </c>
      <c r="P39" s="53">
        <f t="shared" si="1"/>
        <v>-5.6810677051544189E-8</v>
      </c>
      <c r="Q39" s="47">
        <v>61233</v>
      </c>
      <c r="R39" s="47">
        <v>61287</v>
      </c>
      <c r="S39" s="47">
        <v>61371</v>
      </c>
      <c r="T39" s="47">
        <v>61589</v>
      </c>
      <c r="U39" s="47">
        <v>61704</v>
      </c>
      <c r="V39" s="47"/>
      <c r="W39" s="47"/>
      <c r="X39" s="47"/>
      <c r="Y39" s="47"/>
      <c r="Z39" s="47"/>
    </row>
    <row r="40" spans="1:26" ht="14.25" customHeight="1">
      <c r="A40" s="49" t="s">
        <v>71</v>
      </c>
      <c r="B40" s="49" t="s">
        <v>69</v>
      </c>
      <c r="C40" s="49">
        <v>3</v>
      </c>
      <c r="D40" s="50">
        <v>44301.654050925928</v>
      </c>
      <c r="E40" s="50">
        <v>44301.654178240744</v>
      </c>
      <c r="F40" s="49">
        <v>39</v>
      </c>
      <c r="G40" s="49">
        <v>65226</v>
      </c>
      <c r="H40" s="49">
        <v>65776</v>
      </c>
      <c r="I40" s="49">
        <v>11</v>
      </c>
      <c r="J40" s="62"/>
      <c r="K40" s="63"/>
      <c r="L40" s="63" t="s">
        <v>107</v>
      </c>
      <c r="M40" s="63">
        <f t="shared" ref="M40:N40" si="3">SUM(M36:M39)</f>
        <v>55.1</v>
      </c>
      <c r="N40" s="68">
        <f t="shared" si="3"/>
        <v>390.98960000000005</v>
      </c>
      <c r="O40" s="53">
        <f t="shared" si="0"/>
        <v>11.000000056810677</v>
      </c>
      <c r="P40" s="53">
        <f t="shared" si="1"/>
        <v>-5.6810677051544189E-8</v>
      </c>
      <c r="Q40" s="47">
        <v>65268</v>
      </c>
      <c r="R40" s="47">
        <v>65338</v>
      </c>
      <c r="S40" s="47">
        <v>65440</v>
      </c>
      <c r="T40" s="47">
        <v>65626</v>
      </c>
      <c r="U40" s="47">
        <v>65744</v>
      </c>
      <c r="V40" s="47"/>
      <c r="W40" s="47"/>
      <c r="X40" s="47"/>
      <c r="Y40" s="47"/>
      <c r="Z40" s="47"/>
    </row>
    <row r="41" spans="1:26" ht="14.25" customHeight="1">
      <c r="A41" s="49" t="s">
        <v>71</v>
      </c>
      <c r="B41" s="49" t="s">
        <v>69</v>
      </c>
      <c r="C41" s="49">
        <v>4</v>
      </c>
      <c r="D41" s="50">
        <v>44301.65488425926</v>
      </c>
      <c r="E41" s="50">
        <v>44301.655034722222</v>
      </c>
      <c r="F41" s="49">
        <v>40</v>
      </c>
      <c r="G41" s="49">
        <v>68826</v>
      </c>
      <c r="H41" s="49">
        <v>69476</v>
      </c>
      <c r="I41" s="49">
        <v>13</v>
      </c>
      <c r="J41" s="28"/>
      <c r="K41" s="28" t="s">
        <v>112</v>
      </c>
      <c r="L41" s="28"/>
      <c r="M41" s="28">
        <f>M34-M39</f>
        <v>41.43</v>
      </c>
      <c r="N41" s="28">
        <f>M41*N22/100</f>
        <v>293.98728</v>
      </c>
      <c r="O41" s="53">
        <f t="shared" si="0"/>
        <v>12.999999895691872</v>
      </c>
      <c r="P41" s="53">
        <f t="shared" si="1"/>
        <v>1.0430812835693359E-7</v>
      </c>
      <c r="Q41" s="47">
        <v>68920</v>
      </c>
      <c r="R41" s="47">
        <v>68973</v>
      </c>
      <c r="S41" s="47">
        <v>69122</v>
      </c>
      <c r="T41" s="47">
        <v>69294</v>
      </c>
      <c r="U41" s="47">
        <v>69408</v>
      </c>
      <c r="V41" s="47"/>
      <c r="W41" s="47"/>
      <c r="X41" s="47"/>
      <c r="Y41" s="47"/>
      <c r="Z41" s="47"/>
    </row>
    <row r="42" spans="1:26" ht="14.25" customHeight="1">
      <c r="A42" s="49" t="s">
        <v>71</v>
      </c>
      <c r="B42" s="49" t="s">
        <v>69</v>
      </c>
      <c r="C42" s="49">
        <v>5</v>
      </c>
      <c r="D42" s="50">
        <v>44301.655729166669</v>
      </c>
      <c r="E42" s="50">
        <v>44301.655868055554</v>
      </c>
      <c r="F42" s="49">
        <v>41</v>
      </c>
      <c r="G42" s="49">
        <v>72476</v>
      </c>
      <c r="H42" s="49">
        <v>73076</v>
      </c>
      <c r="I42" s="49">
        <v>12</v>
      </c>
      <c r="J42" s="47"/>
      <c r="K42" s="47"/>
      <c r="L42" s="47"/>
      <c r="M42" s="47"/>
      <c r="N42" s="47"/>
      <c r="O42" s="53">
        <f t="shared" si="0"/>
        <v>11.999999661929905</v>
      </c>
      <c r="P42" s="53">
        <f t="shared" si="1"/>
        <v>3.380700945854187E-7</v>
      </c>
      <c r="Q42" s="47">
        <v>72509</v>
      </c>
      <c r="R42" s="47">
        <v>72579</v>
      </c>
      <c r="S42" s="47">
        <v>72660</v>
      </c>
      <c r="T42" s="47">
        <v>72869</v>
      </c>
      <c r="U42" s="47">
        <v>73001</v>
      </c>
      <c r="V42" s="47"/>
      <c r="W42" s="47"/>
      <c r="X42" s="47"/>
      <c r="Y42" s="47"/>
      <c r="Z42" s="47"/>
    </row>
    <row r="43" spans="1:26" ht="14.25" customHeight="1">
      <c r="A43" s="49" t="s">
        <v>71</v>
      </c>
      <c r="B43" s="49" t="s">
        <v>69</v>
      </c>
      <c r="C43" s="49">
        <v>6</v>
      </c>
      <c r="D43" s="50">
        <v>44301.656643518516</v>
      </c>
      <c r="E43" s="50">
        <v>44301.656782407408</v>
      </c>
      <c r="F43" s="49">
        <v>42</v>
      </c>
      <c r="G43" s="49">
        <v>76426</v>
      </c>
      <c r="H43" s="49">
        <v>77026</v>
      </c>
      <c r="I43" s="49">
        <v>12</v>
      </c>
      <c r="J43" s="47"/>
      <c r="K43" s="47"/>
      <c r="L43" s="47"/>
      <c r="M43" s="47"/>
      <c r="N43" s="47"/>
      <c r="O43" s="53">
        <f t="shared" si="0"/>
        <v>12.000000290572643</v>
      </c>
      <c r="P43" s="53">
        <f t="shared" si="1"/>
        <v>-2.905726432800293E-7</v>
      </c>
      <c r="Q43" s="47">
        <v>76430</v>
      </c>
      <c r="R43" s="47">
        <v>76534</v>
      </c>
      <c r="S43" s="47">
        <v>76585</v>
      </c>
      <c r="T43" s="47">
        <v>76842</v>
      </c>
      <c r="U43" s="47">
        <v>76915</v>
      </c>
      <c r="V43" s="47"/>
      <c r="W43" s="47"/>
      <c r="X43" s="47"/>
      <c r="Y43" s="47"/>
      <c r="Z43" s="47"/>
    </row>
    <row r="44" spans="1:26" ht="14.25" customHeight="1">
      <c r="A44" s="49" t="s">
        <v>71</v>
      </c>
      <c r="B44" s="49" t="s">
        <v>70</v>
      </c>
      <c r="C44" s="49">
        <v>1</v>
      </c>
      <c r="D44" s="50">
        <v>44301.658020833333</v>
      </c>
      <c r="E44" s="50">
        <v>44301.658194444448</v>
      </c>
      <c r="F44" s="49">
        <v>43</v>
      </c>
      <c r="G44" s="49">
        <v>82376</v>
      </c>
      <c r="H44" s="49">
        <v>83126</v>
      </c>
      <c r="I44" s="49">
        <v>15</v>
      </c>
      <c r="J44" s="47"/>
      <c r="K44" s="47"/>
      <c r="L44" s="47"/>
      <c r="M44" s="47"/>
      <c r="N44" s="47"/>
      <c r="O44" s="53">
        <f t="shared" si="0"/>
        <v>15.000000363215804</v>
      </c>
      <c r="P44" s="53">
        <f t="shared" si="1"/>
        <v>-3.6321580410003662E-7</v>
      </c>
      <c r="Q44" s="47">
        <v>82406</v>
      </c>
      <c r="R44" s="47">
        <v>82491</v>
      </c>
      <c r="S44" s="47">
        <v>82692</v>
      </c>
      <c r="T44" s="47">
        <v>83003</v>
      </c>
      <c r="U44" s="47">
        <v>83048</v>
      </c>
      <c r="V44" s="47"/>
      <c r="W44" s="47"/>
      <c r="X44" s="47"/>
      <c r="Y44" s="47"/>
      <c r="Z44" s="47"/>
    </row>
    <row r="45" spans="1:26" ht="14.25" customHeight="1">
      <c r="A45" s="49" t="s">
        <v>71</v>
      </c>
      <c r="B45" s="49" t="s">
        <v>70</v>
      </c>
      <c r="C45" s="49">
        <v>2</v>
      </c>
      <c r="D45" s="50">
        <v>44301.65966435185</v>
      </c>
      <c r="E45" s="50">
        <v>44301.659837962965</v>
      </c>
      <c r="F45" s="49">
        <v>44</v>
      </c>
      <c r="G45" s="49">
        <v>89476</v>
      </c>
      <c r="H45" s="49">
        <v>90226</v>
      </c>
      <c r="I45" s="49">
        <v>15</v>
      </c>
      <c r="J45" s="47"/>
      <c r="K45" s="47"/>
      <c r="L45" s="47"/>
      <c r="M45" s="47"/>
      <c r="N45" s="47"/>
      <c r="O45" s="53">
        <f t="shared" si="0"/>
        <v>15.000000363215804</v>
      </c>
      <c r="P45" s="53">
        <f t="shared" si="1"/>
        <v>-3.6321580410003662E-7</v>
      </c>
      <c r="Q45" s="47">
        <v>89501</v>
      </c>
      <c r="R45" s="47">
        <v>89585</v>
      </c>
      <c r="S45" s="47">
        <v>89685</v>
      </c>
      <c r="T45" s="47">
        <v>89951</v>
      </c>
      <c r="U45" s="47">
        <v>89997</v>
      </c>
      <c r="V45" s="47"/>
      <c r="W45" s="47"/>
      <c r="X45" s="47"/>
      <c r="Y45" s="47"/>
      <c r="Z45" s="47"/>
    </row>
    <row r="46" spans="1:26" ht="14.25" customHeight="1">
      <c r="A46" s="49" t="s">
        <v>71</v>
      </c>
      <c r="B46" s="49" t="s">
        <v>70</v>
      </c>
      <c r="C46" s="49">
        <v>3</v>
      </c>
      <c r="D46" s="50">
        <v>44301.661215277774</v>
      </c>
      <c r="E46" s="50">
        <v>44301.66138888889</v>
      </c>
      <c r="F46" s="49">
        <v>45</v>
      </c>
      <c r="G46" s="49">
        <v>96176</v>
      </c>
      <c r="H46" s="49">
        <v>96926</v>
      </c>
      <c r="I46" s="49">
        <v>15</v>
      </c>
      <c r="J46" s="47"/>
      <c r="K46" s="47"/>
      <c r="L46" s="47"/>
      <c r="M46" s="47"/>
      <c r="N46" s="47"/>
      <c r="O46" s="53">
        <f t="shared" si="0"/>
        <v>15.000000363215804</v>
      </c>
      <c r="P46" s="53">
        <f t="shared" si="1"/>
        <v>-3.6321580410003662E-7</v>
      </c>
      <c r="Q46" s="47">
        <v>96234</v>
      </c>
      <c r="R46" s="47">
        <v>96357</v>
      </c>
      <c r="S46" s="47">
        <v>96465</v>
      </c>
      <c r="T46" s="47">
        <v>96757</v>
      </c>
      <c r="U46" s="47">
        <v>96783</v>
      </c>
      <c r="V46" s="47"/>
      <c r="W46" s="47"/>
      <c r="X46" s="47"/>
      <c r="Y46" s="47"/>
      <c r="Z46" s="47"/>
    </row>
    <row r="47" spans="1:26" ht="14.25" customHeight="1">
      <c r="A47" s="49" t="s">
        <v>71</v>
      </c>
      <c r="B47" s="49" t="s">
        <v>70</v>
      </c>
      <c r="C47" s="49">
        <v>4</v>
      </c>
      <c r="D47" s="50">
        <v>44301.662777777776</v>
      </c>
      <c r="E47" s="50">
        <v>44301.662939814814</v>
      </c>
      <c r="F47" s="49">
        <v>46</v>
      </c>
      <c r="G47" s="49">
        <v>102926</v>
      </c>
      <c r="H47" s="49">
        <v>103626</v>
      </c>
      <c r="I47" s="49">
        <v>14</v>
      </c>
      <c r="J47" s="47"/>
      <c r="K47" s="47"/>
      <c r="L47" s="47"/>
      <c r="M47" s="47"/>
      <c r="N47" s="47"/>
      <c r="O47" s="53">
        <f t="shared" si="0"/>
        <v>14.000000129453838</v>
      </c>
      <c r="P47" s="53">
        <f t="shared" si="1"/>
        <v>-1.2945383787155151E-7</v>
      </c>
      <c r="Q47" s="47">
        <v>103009</v>
      </c>
      <c r="R47" s="47">
        <v>103099</v>
      </c>
      <c r="S47" s="47">
        <v>103222</v>
      </c>
      <c r="T47" s="47">
        <v>103449</v>
      </c>
      <c r="U47" s="47">
        <v>103486</v>
      </c>
      <c r="V47" s="47"/>
      <c r="W47" s="47"/>
      <c r="X47" s="47"/>
      <c r="Y47" s="47"/>
      <c r="Z47" s="47"/>
    </row>
    <row r="48" spans="1:26" ht="14.25" customHeight="1">
      <c r="A48" s="49" t="s">
        <v>71</v>
      </c>
      <c r="B48" s="49" t="s">
        <v>70</v>
      </c>
      <c r="C48" s="49">
        <v>5</v>
      </c>
      <c r="D48" s="50">
        <v>44301.664398148147</v>
      </c>
      <c r="E48" s="50">
        <v>44301.664571759262</v>
      </c>
      <c r="F48" s="49">
        <v>47</v>
      </c>
      <c r="G48" s="49">
        <v>109926</v>
      </c>
      <c r="H48" s="49">
        <v>110676</v>
      </c>
      <c r="I48" s="49">
        <v>15</v>
      </c>
      <c r="J48" s="47"/>
      <c r="K48" s="47"/>
      <c r="L48" s="47"/>
      <c r="M48" s="47"/>
      <c r="N48" s="47"/>
      <c r="O48" s="53">
        <f t="shared" si="0"/>
        <v>15.000000363215804</v>
      </c>
      <c r="P48" s="53">
        <f t="shared" si="1"/>
        <v>-3.6321580410003662E-7</v>
      </c>
      <c r="Q48" s="47">
        <v>109982</v>
      </c>
      <c r="R48" s="47">
        <v>110069</v>
      </c>
      <c r="S48" s="47">
        <v>110209</v>
      </c>
      <c r="T48" s="47">
        <v>110504</v>
      </c>
      <c r="U48" s="47">
        <v>110565</v>
      </c>
      <c r="V48" s="47"/>
      <c r="W48" s="47"/>
      <c r="X48" s="47"/>
      <c r="Y48" s="47"/>
      <c r="Z48" s="47"/>
    </row>
    <row r="49" spans="1:26" ht="14.25" customHeight="1">
      <c r="A49" s="49" t="s">
        <v>71</v>
      </c>
      <c r="B49" s="49" t="s">
        <v>70</v>
      </c>
      <c r="C49" s="49">
        <v>6</v>
      </c>
      <c r="D49" s="50">
        <v>44301.666041666664</v>
      </c>
      <c r="E49" s="50">
        <v>44301.666226851848</v>
      </c>
      <c r="F49" s="49">
        <v>48</v>
      </c>
      <c r="G49" s="49">
        <v>117026</v>
      </c>
      <c r="H49" s="49">
        <v>117826</v>
      </c>
      <c r="I49" s="49">
        <v>16</v>
      </c>
      <c r="J49" s="47"/>
      <c r="K49" s="47"/>
      <c r="L49" s="47"/>
      <c r="M49" s="47"/>
      <c r="N49" s="47"/>
      <c r="O49" s="53">
        <f t="shared" si="0"/>
        <v>15.999999968335032</v>
      </c>
      <c r="P49" s="53">
        <f t="shared" si="1"/>
        <v>3.166496753692627E-8</v>
      </c>
      <c r="Q49" s="47">
        <v>117077</v>
      </c>
      <c r="R49" s="47">
        <v>117166</v>
      </c>
      <c r="S49" s="47">
        <v>117281</v>
      </c>
      <c r="T49" s="47">
        <v>117589</v>
      </c>
      <c r="U49" s="47">
        <v>117638</v>
      </c>
      <c r="V49" s="47"/>
      <c r="W49" s="47"/>
      <c r="X49" s="47"/>
      <c r="Y49" s="47"/>
      <c r="Z49" s="47"/>
    </row>
    <row r="50" spans="1:26" ht="14.25" customHeight="1">
      <c r="A50" s="47" t="s">
        <v>51</v>
      </c>
      <c r="B50" s="47" t="s">
        <v>72</v>
      </c>
      <c r="C50" s="47">
        <v>1</v>
      </c>
      <c r="D50" s="69">
        <v>44301.670069444444</v>
      </c>
      <c r="E50" s="69">
        <v>44301.670127314814</v>
      </c>
      <c r="F50" s="47">
        <f t="shared" ref="F50:F55" si="4">F49+1</f>
        <v>49</v>
      </c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ht="14.25" customHeight="1">
      <c r="A51" s="47" t="s">
        <v>73</v>
      </c>
      <c r="B51" s="47" t="s">
        <v>74</v>
      </c>
      <c r="C51" s="47">
        <v>1</v>
      </c>
      <c r="D51" s="69">
        <v>44301.670902777776</v>
      </c>
      <c r="E51" s="69">
        <v>44301.671018518522</v>
      </c>
      <c r="F51" s="47">
        <f t="shared" si="4"/>
        <v>50</v>
      </c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4.25" customHeight="1">
      <c r="A52" s="47" t="s">
        <v>73</v>
      </c>
      <c r="B52" s="47" t="s">
        <v>75</v>
      </c>
      <c r="C52" s="47">
        <v>1</v>
      </c>
      <c r="D52" s="69">
        <v>44301.671111111114</v>
      </c>
      <c r="E52" s="69">
        <v>44301.671203703707</v>
      </c>
      <c r="F52" s="47">
        <f t="shared" si="4"/>
        <v>51</v>
      </c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4.25" customHeight="1">
      <c r="A53" s="47"/>
      <c r="B53" s="47"/>
      <c r="C53" s="47"/>
      <c r="D53" s="47"/>
      <c r="E53" s="47"/>
      <c r="F53" s="47">
        <f t="shared" si="4"/>
        <v>52</v>
      </c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4.25" customHeight="1">
      <c r="A54" s="47" t="s">
        <v>71</v>
      </c>
      <c r="B54" s="70" t="s">
        <v>113</v>
      </c>
      <c r="C54" s="47"/>
      <c r="D54" s="69">
        <v>44301.639837962961</v>
      </c>
      <c r="E54" s="69">
        <v>44301.639849537038</v>
      </c>
      <c r="F54" s="47">
        <f t="shared" si="4"/>
        <v>53</v>
      </c>
      <c r="G54" s="47">
        <v>3826</v>
      </c>
      <c r="H54" s="47">
        <v>3876</v>
      </c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4.25" customHeight="1">
      <c r="A55" s="47" t="s">
        <v>51</v>
      </c>
      <c r="B55" s="70" t="s">
        <v>113</v>
      </c>
      <c r="C55" s="47"/>
      <c r="D55" s="69">
        <v>44296.48164351852</v>
      </c>
      <c r="E55" s="69">
        <v>44296.48165509259</v>
      </c>
      <c r="F55" s="47">
        <f t="shared" si="4"/>
        <v>54</v>
      </c>
      <c r="G55" s="47">
        <v>7823</v>
      </c>
      <c r="H55" s="47">
        <v>7873</v>
      </c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4.25" customHeight="1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26" ht="14.25" customHeight="1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4.25" customHeight="1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spans="1:26" ht="14.25" customHeight="1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4.25" customHeight="1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26" ht="14.25" customHeight="1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4.25" customHeight="1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4.25" customHeight="1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ht="14.25" customHeight="1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4.25" customHeight="1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ht="14.25" customHeight="1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4.25" customHeight="1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 ht="14.25" customHeight="1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 ht="14.25" customHeight="1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4.25" customHeight="1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ht="14.25" customHeight="1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 ht="14.25" customHeight="1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4.25" customHeight="1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ht="14.25" customHeight="1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 ht="14.25" customHeight="1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4.25" customHeight="1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 ht="14.25" customHeight="1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4.25" customHeight="1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4.25" customHeight="1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 ht="14.25" customHeight="1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4.25" customHeight="1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4.25" customHeight="1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1:26" ht="14.25" customHeight="1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4.25" customHeight="1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 ht="14.25" customHeight="1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4.25" customHeight="1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4.25" customHeight="1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4.25" customHeight="1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4.25" customHeight="1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26" ht="14.25" customHeight="1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4.25" customHeight="1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4.25" customHeight="1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ht="14.25" customHeight="1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4.25" customHeight="1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4.25" customHeight="1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4.25" customHeight="1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4.25" customHeight="1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spans="1:26" ht="14.25" customHeight="1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ht="14.25" customHeight="1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ht="14.25" customHeight="1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ht="14.25" customHeight="1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4.25" customHeight="1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4.25" customHeight="1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4.25" customHeight="1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4.25" customHeight="1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ht="14.25" customHeight="1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ht="14.25" customHeight="1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ht="14.25" customHeight="1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4.25" customHeight="1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ht="14.25" customHeight="1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ht="14.25" customHeight="1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4.25" customHeight="1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26" ht="14.25" customHeight="1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4.25" customHeight="1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4.25" customHeight="1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spans="1:26" ht="14.25" customHeight="1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4.25" customHeight="1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1:26" ht="14.25" customHeight="1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ht="14.25" customHeight="1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ht="14.25" customHeight="1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4.25" customHeight="1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4.25" customHeight="1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4.25" customHeight="1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4.25" customHeight="1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4.25" customHeight="1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ht="14.25" customHeight="1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ht="14.25" customHeight="1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ht="14.25" customHeight="1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ht="14.25" customHeight="1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ht="14.25" customHeight="1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ht="14.25" customHeight="1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ht="14.25" customHeight="1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4.25" customHeight="1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spans="1:26" ht="14.25" customHeight="1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spans="1:26" ht="14.25" customHeight="1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spans="1:26" ht="14.25" customHeight="1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ht="14.25" customHeight="1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4.25" customHeight="1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4.25" customHeight="1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4.25" customHeight="1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ht="14.25" customHeight="1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4.25" customHeight="1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ht="14.25" customHeight="1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4.25" customHeight="1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spans="1:26" ht="14.25" customHeight="1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ht="14.25" customHeight="1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ht="14.25" customHeight="1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4.25" customHeight="1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4.25" customHeight="1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ht="14.25" customHeight="1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4.25" customHeight="1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4.25" customHeight="1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4.25" customHeight="1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 ht="14.25" customHeight="1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4.25" customHeight="1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4.25" customHeight="1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ht="14.25" customHeight="1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ht="14.25" customHeight="1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4.25" customHeight="1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ht="14.25" customHeight="1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 ht="14.25" customHeight="1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 ht="14.25" customHeight="1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ht="14.25" customHeight="1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4.25" customHeight="1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4.25" customHeight="1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4.25" customHeight="1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4.25" customHeight="1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4.25" customHeight="1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4.25" customHeight="1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4.25" customHeight="1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ht="14.25" customHeight="1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4.25" customHeight="1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ht="14.25" customHeight="1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ht="14.25" customHeight="1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4.25" customHeight="1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ht="14.25" customHeight="1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4.25" customHeight="1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4.25" customHeight="1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 ht="14.25" customHeight="1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4.25" customHeight="1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4.25" customHeight="1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ht="14.25" customHeight="1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ht="14.25" customHeight="1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ht="14.25" customHeight="1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ht="14.25" customHeight="1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ht="14.25" customHeight="1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ht="14.25" customHeight="1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4.25" customHeight="1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ht="14.25" customHeight="1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ht="14.25" customHeight="1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4.25" customHeight="1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ht="14.25" customHeight="1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4.25" customHeight="1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ht="14.25" customHeight="1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ht="14.25" customHeight="1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ht="14.25" customHeight="1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 ht="14.25" customHeight="1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26" ht="14.25" customHeight="1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4.25" customHeight="1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 ht="14.25" customHeight="1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4.25" customHeight="1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spans="1:26" ht="14.25" customHeight="1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4.25" customHeight="1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4.25" customHeight="1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4.25" customHeight="1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1:26" ht="14.25" customHeight="1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spans="1:26" ht="14.25" customHeight="1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4.25" customHeight="1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4.25" customHeight="1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4.25" customHeight="1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4.25" customHeight="1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spans="1:26" ht="14.25" customHeight="1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4.25" customHeight="1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4.25" customHeight="1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4.25" customHeight="1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spans="1:26" ht="14.25" customHeight="1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4.25" customHeight="1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4.25" customHeight="1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4.25" customHeight="1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spans="1:26" ht="14.25" customHeight="1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4.25" customHeight="1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4.25" customHeight="1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4.25" customHeight="1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4.25" customHeight="1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spans="1:26" ht="14.25" customHeight="1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4.25" customHeight="1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spans="1:26" ht="14.25" customHeight="1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4.25" customHeight="1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spans="1:26" ht="14.25" customHeight="1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4.25" customHeight="1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spans="1:26" ht="14.25" customHeight="1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4.25" customHeight="1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4.25" customHeight="1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spans="1:26" ht="14.25" customHeight="1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 ht="14.25" customHeight="1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ht="14.25" customHeight="1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ht="14.25" customHeight="1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ht="14.25" customHeight="1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 ht="14.25" customHeight="1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4.25" customHeight="1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4.25" customHeight="1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4.25" customHeight="1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4.25" customHeight="1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4.25" customHeight="1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spans="1:26" ht="14.25" customHeight="1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spans="1:26" ht="14.25" customHeight="1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4.25" customHeight="1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4.25" customHeight="1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4.25" customHeight="1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4.25" customHeight="1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4.25" customHeight="1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spans="1:26" ht="14.25" customHeight="1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4.25" customHeight="1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4.25" customHeight="1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 ht="14.25" customHeight="1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4.25" customHeight="1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4.25" customHeight="1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 ht="14.25" customHeight="1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4.25" customHeight="1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4.25" customHeight="1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4.25" customHeight="1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 ht="14.25" customHeight="1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 ht="14.25" customHeight="1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 ht="14.25" customHeight="1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spans="1:26" ht="14.25" customHeight="1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4.25" customHeight="1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4.25" customHeight="1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spans="1:26" ht="14.25" customHeight="1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4.25" customHeight="1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 ht="14.25" customHeight="1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spans="1:26" ht="14.25" customHeight="1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 ht="14.25" customHeight="1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 ht="14.25" customHeight="1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spans="1:26" ht="14.25" customHeight="1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 ht="14.25" customHeight="1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spans="1:26" ht="14.25" customHeight="1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spans="1:26" ht="14.25" customHeight="1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ht="14.25" customHeight="1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ht="14.25" customHeight="1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ht="14.25" customHeight="1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ht="14.25" customHeight="1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4.25" customHeight="1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4.25" customHeight="1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4.25" customHeight="1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 ht="14.25" customHeight="1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4.25" customHeight="1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spans="1:26" ht="14.25" customHeight="1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spans="1:26" ht="14.25" customHeight="1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spans="1:26" ht="14.25" customHeight="1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4.25" customHeight="1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spans="1:26" ht="14.25" customHeight="1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spans="1:26" ht="14.25" customHeight="1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spans="1:26" ht="14.25" customHeight="1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spans="1:26" ht="14.25" customHeight="1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spans="1:26" ht="14.25" customHeight="1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4.25" customHeight="1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4.25" customHeight="1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4.25" customHeight="1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spans="1:26" ht="14.25" customHeight="1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spans="1:26" ht="14.25" customHeight="1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spans="1:26" ht="14.25" customHeight="1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spans="1:26" ht="14.25" customHeight="1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4.25" customHeight="1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4.25" customHeight="1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4.25" customHeight="1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spans="1:26" ht="14.25" customHeight="1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spans="1:26" ht="14.25" customHeight="1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4.25" customHeight="1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4.25" customHeight="1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spans="1:26" ht="14.25" customHeight="1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4.25" customHeight="1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4.25" customHeight="1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4.25" customHeight="1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spans="1:26" ht="14.25" customHeight="1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4.25" customHeight="1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spans="1:26" ht="14.25" customHeight="1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4.25" customHeight="1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4.25" customHeight="1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4.25" customHeight="1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spans="1:26" ht="14.25" customHeight="1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spans="1:26" ht="14.25" customHeight="1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spans="1:26" ht="14.25" customHeight="1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4.25" customHeight="1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spans="1:26" ht="14.25" customHeight="1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4.25" customHeight="1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4.25" customHeight="1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spans="1:26" ht="14.25" customHeight="1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spans="1:26" ht="14.25" customHeight="1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4.25" customHeight="1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spans="1:26" ht="14.25" customHeight="1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spans="1:26" ht="14.25" customHeight="1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4.25" customHeight="1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4.25" customHeight="1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spans="1:26" ht="14.25" customHeight="1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spans="1:26" ht="14.25" customHeight="1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spans="1:26" ht="14.25" customHeight="1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spans="1:26" ht="14.25" customHeight="1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4.25" customHeight="1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4.25" customHeight="1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4.25" customHeight="1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4.25" customHeight="1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spans="1:26" ht="14.25" customHeight="1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spans="1:26" ht="14.25" customHeight="1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spans="1:26" ht="14.25" customHeight="1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spans="1:26" ht="14.25" customHeight="1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4.25" customHeight="1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4.25" customHeight="1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spans="1:26" ht="14.25" customHeight="1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4.25" customHeight="1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4.25" customHeight="1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spans="1:26" ht="14.25" customHeight="1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spans="1:26" ht="14.25" customHeight="1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spans="1:26" ht="14.25" customHeight="1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4.25" customHeight="1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4.25" customHeight="1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spans="1:26" ht="14.25" customHeight="1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spans="1:26" ht="14.25" customHeight="1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spans="1:26" ht="14.25" customHeight="1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4.25" customHeight="1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spans="1:26" ht="14.25" customHeight="1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spans="1:26" ht="14.25" customHeight="1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4.25" customHeight="1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4.25" customHeight="1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spans="1:26" ht="14.25" customHeight="1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spans="1:26" ht="14.25" customHeight="1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4.25" customHeight="1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4.25" customHeight="1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spans="1:26" ht="14.25" customHeight="1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spans="1:26" ht="14.25" customHeight="1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4.25" customHeight="1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spans="1:26" ht="14.25" customHeight="1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spans="1:26" ht="14.25" customHeight="1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spans="1:26" ht="14.25" customHeight="1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4.25" customHeight="1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4.25" customHeight="1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spans="1:26" ht="14.25" customHeight="1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spans="1:26" ht="14.25" customHeight="1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spans="1:26" ht="14.25" customHeight="1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spans="1:26" ht="14.25" customHeight="1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spans="1:26" ht="14.25" customHeight="1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4.25" customHeight="1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4.25" customHeight="1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4.25" customHeight="1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4.25" customHeight="1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spans="1:26" ht="14.25" customHeight="1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4.25" customHeight="1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4.25" customHeight="1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spans="1:26" ht="14.25" customHeight="1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spans="1:26" ht="14.25" customHeight="1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spans="1:26" ht="14.25" customHeight="1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4.25" customHeight="1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spans="1:26" ht="14.25" customHeight="1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spans="1:26" ht="14.25" customHeight="1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spans="1:26" ht="14.25" customHeight="1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spans="1:26" ht="14.25" customHeight="1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4.25" customHeight="1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spans="1:26" ht="14.25" customHeight="1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spans="1:26" ht="14.25" customHeight="1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spans="1:26" ht="14.25" customHeight="1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spans="1:26" ht="14.25" customHeight="1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4.25" customHeight="1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4.25" customHeight="1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spans="1:26" ht="14.25" customHeight="1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spans="1:26" ht="14.25" customHeight="1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spans="1:26" ht="14.25" customHeight="1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spans="1:26" ht="14.25" customHeight="1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spans="1:26" ht="14.25" customHeight="1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4.25" customHeight="1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4.25" customHeight="1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4.25" customHeight="1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spans="1:26" ht="14.25" customHeight="1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spans="1:26" ht="14.25" customHeight="1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spans="1:26" ht="14.25" customHeight="1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4.25" customHeight="1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4.25" customHeight="1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spans="1:26" ht="14.25" customHeight="1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spans="1:26" ht="14.25" customHeight="1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spans="1:26" ht="14.25" customHeight="1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4.25" customHeight="1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4.25" customHeight="1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spans="1:26" ht="14.25" customHeight="1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spans="1:26" ht="14.25" customHeight="1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spans="1:26" ht="14.25" customHeight="1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spans="1:26" ht="14.25" customHeight="1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spans="1:26" ht="14.25" customHeight="1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4.25" customHeight="1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4.25" customHeight="1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spans="1:26" ht="14.25" customHeight="1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spans="1:26" ht="14.25" customHeight="1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4.25" customHeight="1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4.25" customHeight="1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4.25" customHeight="1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4.25" customHeight="1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spans="1:26" ht="14.25" customHeight="1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spans="1:26" ht="14.25" customHeight="1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spans="1:26" ht="14.25" customHeight="1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spans="1:26" ht="14.25" customHeight="1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4.25" customHeight="1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4.25" customHeight="1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4.25" customHeight="1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4.25" customHeight="1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4.25" customHeight="1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4.25" customHeight="1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spans="1:26" ht="14.25" customHeight="1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spans="1:26" ht="14.25" customHeight="1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spans="1:26" ht="14.25" customHeight="1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spans="1:26" ht="14.25" customHeight="1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4.25" customHeight="1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spans="1:26" ht="14.25" customHeight="1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spans="1:26" ht="14.25" customHeight="1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spans="1:26" ht="14.25" customHeight="1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4.25" customHeight="1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spans="1:26" ht="14.25" customHeight="1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spans="1:26" ht="14.25" customHeight="1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spans="1:26" ht="14.25" customHeight="1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spans="1:26" ht="14.25" customHeight="1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4.25" customHeight="1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4.25" customHeight="1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4.25" customHeight="1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spans="1:26" ht="14.25" customHeight="1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spans="1:26" ht="14.25" customHeight="1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spans="1:26" ht="14.25" customHeight="1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4.25" customHeight="1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4.25" customHeight="1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4.25" customHeight="1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spans="1:26" ht="14.25" customHeight="1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spans="1:26" ht="14.25" customHeight="1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spans="1:26" ht="14.25" customHeight="1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spans="1:26" ht="14.25" customHeight="1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spans="1:26" ht="14.25" customHeight="1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spans="1:26" ht="14.25" customHeight="1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spans="1:26" ht="14.25" customHeight="1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spans="1:26" ht="14.25" customHeight="1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4.25" customHeight="1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4.25" customHeight="1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4.25" customHeight="1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spans="1:26" ht="14.25" customHeight="1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spans="1:26" ht="14.25" customHeight="1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4.25" customHeight="1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4.25" customHeight="1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4.25" customHeight="1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4.25" customHeight="1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spans="1:26" ht="14.25" customHeight="1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spans="1:26" ht="14.25" customHeight="1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spans="1:26" ht="14.25" customHeight="1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4.25" customHeight="1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spans="1:26" ht="14.25" customHeight="1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spans="1:26" ht="14.25" customHeight="1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spans="1:26" ht="14.25" customHeight="1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4.25" customHeight="1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spans="1:26" ht="14.25" customHeight="1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spans="1:26" ht="14.25" customHeight="1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spans="1:26" ht="14.25" customHeight="1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spans="1:26" ht="14.25" customHeight="1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spans="1:26" ht="14.25" customHeight="1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spans="1:26" ht="14.25" customHeight="1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spans="1:26" ht="14.25" customHeight="1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spans="1:26" ht="14.25" customHeight="1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spans="1:26" ht="14.25" customHeight="1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spans="1:26" ht="14.25" customHeight="1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4.25" customHeight="1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4.25" customHeight="1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4.25" customHeight="1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4.25" customHeight="1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spans="1:26" ht="14.25" customHeight="1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spans="1:26" ht="14.25" customHeight="1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4.25" customHeight="1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4.25" customHeight="1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spans="1:26" ht="14.25" customHeight="1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spans="1:26" ht="14.25" customHeight="1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spans="1:26" ht="14.25" customHeight="1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spans="1:26" ht="14.25" customHeight="1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spans="1:26" ht="14.25" customHeight="1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spans="1:26" ht="14.25" customHeight="1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spans="1:26" ht="14.25" customHeight="1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4.25" customHeight="1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4.25" customHeight="1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spans="1:26" ht="14.25" customHeight="1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spans="1:26" ht="14.25" customHeight="1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spans="1:26" ht="14.25" customHeight="1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4.25" customHeight="1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spans="1:26" ht="14.25" customHeight="1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spans="1:26" ht="14.25" customHeight="1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spans="1:26" ht="14.25" customHeight="1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spans="1:26" ht="14.25" customHeight="1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4.25" customHeight="1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4.25" customHeight="1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spans="1:26" ht="14.25" customHeight="1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spans="1:26" ht="14.25" customHeight="1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4.25" customHeight="1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4.25" customHeight="1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spans="1:26" ht="14.25" customHeight="1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spans="1:26" ht="14.25" customHeight="1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spans="1:26" ht="14.25" customHeight="1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spans="1:26" ht="14.25" customHeight="1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4.25" customHeight="1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4.25" customHeight="1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spans="1:26" ht="14.25" customHeight="1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4.25" customHeight="1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spans="1:26" ht="14.25" customHeight="1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spans="1:26" ht="14.25" customHeight="1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spans="1:26" ht="14.25" customHeight="1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spans="1:26" ht="14.25" customHeight="1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spans="1:26" ht="14.25" customHeight="1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spans="1:26" ht="14.25" customHeight="1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spans="1:26" ht="14.25" customHeight="1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spans="1:26" ht="14.25" customHeight="1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spans="1:26" ht="14.25" customHeight="1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4.25" customHeight="1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spans="1:26" ht="14.25" customHeight="1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spans="1:26" ht="14.25" customHeight="1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spans="1:26" ht="14.25" customHeight="1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spans="1:26" ht="14.25" customHeight="1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spans="1:26" ht="14.25" customHeight="1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spans="1:26" ht="14.25" customHeight="1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spans="1:26" ht="14.25" customHeight="1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spans="1:26" ht="14.25" customHeight="1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spans="1:26" ht="14.25" customHeight="1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spans="1:26" ht="14.25" customHeight="1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spans="1:26" ht="14.25" customHeight="1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spans="1:26" ht="14.25" customHeight="1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ht="14.25" customHeight="1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ht="14.25" customHeight="1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spans="1:26" ht="14.25" customHeight="1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spans="1:26" ht="14.25" customHeight="1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ht="14.25" customHeight="1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ht="14.25" customHeight="1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spans="1:26" ht="14.25" customHeight="1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spans="1:26" ht="14.25" customHeight="1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spans="1:26" ht="14.25" customHeight="1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ht="14.25" customHeight="1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spans="1:26" ht="14.25" customHeight="1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spans="1:26" ht="14.25" customHeight="1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spans="1:26" ht="14.25" customHeight="1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spans="1:26" ht="14.25" customHeight="1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spans="1:26" ht="14.25" customHeight="1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spans="1:26" ht="14.25" customHeight="1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spans="1:26" ht="14.25" customHeight="1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spans="1:26" ht="14.25" customHeight="1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spans="1:26" ht="14.25" customHeight="1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spans="1:26" ht="14.25" customHeight="1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spans="1:26" ht="14.25" customHeight="1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spans="1:26" ht="14.25" customHeight="1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spans="1:26" ht="14.25" customHeight="1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spans="1:26" ht="14.25" customHeight="1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spans="1:26" ht="14.25" customHeight="1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spans="1:26" ht="14.25" customHeight="1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spans="1:26" ht="14.25" customHeight="1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spans="1:26" ht="14.25" customHeight="1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spans="1:26" ht="14.25" customHeight="1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spans="1:26" ht="14.25" customHeight="1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spans="1:26" ht="14.25" customHeight="1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spans="1:26" ht="14.25" customHeight="1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spans="1:26" ht="14.25" customHeight="1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spans="1:26" ht="14.25" customHeight="1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spans="1:26" ht="14.25" customHeight="1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spans="1:26" ht="14.25" customHeight="1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spans="1:26" ht="14.25" customHeight="1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spans="1:26" ht="14.25" customHeight="1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spans="1:26" ht="14.25" customHeight="1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spans="1:26" ht="14.25" customHeight="1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spans="1:26" ht="14.25" customHeight="1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spans="1:26" ht="14.25" customHeight="1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spans="1:26" ht="14.25" customHeight="1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spans="1:26" ht="14.25" customHeight="1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spans="1:26" ht="14.25" customHeight="1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spans="1:26" ht="14.25" customHeight="1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spans="1:26" ht="14.25" customHeight="1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spans="1:26" ht="14.25" customHeight="1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spans="1:26" ht="14.25" customHeight="1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spans="1:26" ht="14.25" customHeight="1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spans="1:26" ht="14.25" customHeight="1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spans="1:26" ht="14.25" customHeight="1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spans="1:26" ht="14.25" customHeight="1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spans="1:26" ht="14.25" customHeight="1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spans="1:26" ht="14.25" customHeight="1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spans="1:26" ht="14.25" customHeight="1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spans="1:26" ht="14.25" customHeight="1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spans="1:26" ht="14.25" customHeight="1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spans="1:26" ht="14.25" customHeight="1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spans="1:26" ht="14.25" customHeight="1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spans="1:26" ht="14.25" customHeight="1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spans="1:26" ht="14.25" customHeight="1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spans="1:26" ht="14.25" customHeight="1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spans="1:26" ht="14.25" customHeight="1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spans="1:26" ht="14.25" customHeight="1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spans="1:26" ht="14.25" customHeight="1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spans="1:26" ht="14.25" customHeight="1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spans="1:26" ht="14.25" customHeight="1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spans="1:26" ht="14.25" customHeight="1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spans="1:26" ht="14.25" customHeight="1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spans="1:26" ht="14.25" customHeight="1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spans="1:26" ht="14.25" customHeight="1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spans="1:26" ht="14.25" customHeight="1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spans="1:26" ht="14.25" customHeight="1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spans="1:26" ht="14.25" customHeight="1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spans="1:26" ht="14.25" customHeight="1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spans="1:26" ht="14.25" customHeight="1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spans="1:26" ht="14.25" customHeight="1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spans="1:26" ht="14.25" customHeight="1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spans="1:26" ht="14.25" customHeight="1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spans="1:26" ht="14.25" customHeight="1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spans="1:26" ht="14.25" customHeight="1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spans="1:26" ht="14.25" customHeight="1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spans="1:26" ht="14.25" customHeight="1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spans="1:26" ht="14.25" customHeight="1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spans="1:26" ht="14.25" customHeight="1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spans="1:26" ht="14.25" customHeight="1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spans="1:26" ht="14.25" customHeight="1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spans="1:26" ht="14.25" customHeight="1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spans="1:26" ht="14.25" customHeight="1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spans="1:26" ht="14.25" customHeight="1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spans="1:26" ht="14.25" customHeight="1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spans="1:26" ht="14.25" customHeight="1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spans="1:26" ht="14.25" customHeight="1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spans="1:26" ht="14.25" customHeight="1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spans="1:26" ht="14.25" customHeight="1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spans="1:26" ht="14.25" customHeight="1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spans="1:26" ht="14.25" customHeight="1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spans="1:26" ht="14.25" customHeight="1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spans="1:26" ht="14.25" customHeight="1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spans="1:26" ht="14.25" customHeight="1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spans="1:26" ht="14.25" customHeight="1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spans="1:26" ht="14.25" customHeight="1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spans="1:26" ht="14.25" customHeight="1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spans="1:26" ht="14.25" customHeight="1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spans="1:26" ht="14.25" customHeight="1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spans="1:26" ht="14.25" customHeight="1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spans="1:26" ht="14.25" customHeight="1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spans="1:26" ht="14.25" customHeight="1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spans="1:26" ht="14.25" customHeight="1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spans="1:26" ht="14.25" customHeight="1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spans="1:26" ht="14.25" customHeight="1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spans="1:26" ht="14.25" customHeight="1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spans="1:26" ht="14.25" customHeight="1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spans="1:26" ht="14.25" customHeight="1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spans="1:26" ht="14.25" customHeight="1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spans="1:26" ht="14.25" customHeight="1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spans="1:26" ht="14.25" customHeight="1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spans="1:26" ht="14.25" customHeight="1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spans="1:26" ht="14.25" customHeight="1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spans="1:26" ht="14.25" customHeight="1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spans="1:26" ht="14.25" customHeight="1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spans="1:26" ht="14.25" customHeight="1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spans="1:26" ht="14.25" customHeight="1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spans="1:26" ht="14.25" customHeight="1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spans="1:26" ht="14.25" customHeight="1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spans="1:26" ht="14.25" customHeight="1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spans="1:26" ht="14.25" customHeight="1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spans="1:26" ht="14.25" customHeight="1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spans="1:26" ht="14.25" customHeight="1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spans="1:26" ht="14.25" customHeight="1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spans="1:26" ht="14.25" customHeight="1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spans="1:26" ht="14.25" customHeight="1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spans="1:26" ht="14.25" customHeight="1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spans="1:26" ht="14.25" customHeight="1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spans="1:26" ht="14.25" customHeight="1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spans="1:26" ht="14.25" customHeight="1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spans="1:26" ht="14.25" customHeight="1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spans="1:26" ht="14.25" customHeight="1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spans="1:26" ht="14.25" customHeight="1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spans="1:26" ht="14.25" customHeight="1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spans="1:26" ht="14.25" customHeight="1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spans="1:26" ht="14.25" customHeight="1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spans="1:26" ht="14.25" customHeight="1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spans="1:26" ht="14.25" customHeight="1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spans="1:26" ht="14.25" customHeight="1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spans="1:26" ht="14.25" customHeight="1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spans="1:26" ht="14.25" customHeight="1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spans="1:26" ht="14.25" customHeight="1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spans="1:26" ht="14.25" customHeight="1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spans="1:26" ht="14.25" customHeight="1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spans="1:26" ht="14.25" customHeight="1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spans="1:26" ht="14.25" customHeight="1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spans="1:26" ht="14.25" customHeight="1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spans="1:26" ht="14.25" customHeight="1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spans="1:26" ht="14.25" customHeight="1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spans="1:26" ht="14.25" customHeight="1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spans="1:26" ht="14.25" customHeight="1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spans="1:26" ht="14.25" customHeight="1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spans="1:26" ht="14.25" customHeight="1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spans="1:26" ht="14.25" customHeight="1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spans="1:26" ht="14.25" customHeight="1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spans="1:26" ht="14.25" customHeight="1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spans="1:26" ht="14.25" customHeight="1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spans="1:26" ht="14.25" customHeight="1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spans="1:26" ht="14.25" customHeight="1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spans="1:26" ht="14.25" customHeight="1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spans="1:26" ht="14.25" customHeight="1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spans="1:26" ht="14.25" customHeight="1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spans="1:26" ht="14.25" customHeight="1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spans="1:26" ht="14.25" customHeight="1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spans="1:26" ht="14.25" customHeight="1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spans="1:26" ht="14.25" customHeight="1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spans="1:26" ht="14.25" customHeight="1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spans="1:26" ht="14.25" customHeight="1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spans="1:26" ht="14.25" customHeight="1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spans="1:26" ht="14.25" customHeight="1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spans="1:26" ht="14.25" customHeight="1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spans="1:26" ht="14.25" customHeight="1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spans="1:26" ht="14.25" customHeight="1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spans="1:26" ht="14.25" customHeight="1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spans="1:26" ht="14.25" customHeight="1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spans="1:26" ht="14.25" customHeight="1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spans="1:26" ht="14.25" customHeight="1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spans="1:26" ht="14.25" customHeight="1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spans="1:26" ht="14.25" customHeight="1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spans="1:26" ht="14.25" customHeight="1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spans="1:26" ht="14.25" customHeight="1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spans="1:26" ht="14.25" customHeight="1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spans="1:26" ht="14.25" customHeight="1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spans="1:26" ht="14.25" customHeight="1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spans="1:26" ht="14.25" customHeight="1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spans="1:26" ht="14.25" customHeight="1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spans="1:26" ht="14.25" customHeight="1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spans="1:26" ht="14.25" customHeight="1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spans="1:26" ht="14.25" customHeight="1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spans="1:26" ht="14.25" customHeight="1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spans="1:26" ht="14.25" customHeight="1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spans="1:26" ht="14.25" customHeight="1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spans="1:26" ht="14.25" customHeight="1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spans="1:26" ht="14.25" customHeight="1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spans="1:26" ht="14.25" customHeight="1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spans="1:26" ht="14.25" customHeight="1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spans="1:26" ht="14.25" customHeight="1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spans="1:26" ht="14.25" customHeight="1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spans="1:26" ht="14.25" customHeight="1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spans="1:26" ht="14.25" customHeight="1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spans="1:26" ht="14.25" customHeight="1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spans="1:26" ht="14.25" customHeight="1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spans="1:26" ht="14.25" customHeight="1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spans="1:26" ht="14.25" customHeight="1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spans="1:26" ht="14.25" customHeight="1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spans="1:26" ht="14.25" customHeight="1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spans="1:26" ht="14.25" customHeight="1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spans="1:26" ht="14.25" customHeight="1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spans="1:26" ht="14.25" customHeight="1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spans="1:26" ht="14.25" customHeight="1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spans="1:26" ht="14.25" customHeight="1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spans="1:26" ht="14.25" customHeight="1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spans="1:26" ht="14.25" customHeight="1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spans="1:26" ht="14.25" customHeight="1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spans="1:26" ht="14.25" customHeight="1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spans="1:26" ht="14.25" customHeight="1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spans="1:26" ht="14.25" customHeight="1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spans="1:26" ht="14.25" customHeight="1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spans="1:26" ht="14.25" customHeight="1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spans="1:26" ht="14.25" customHeight="1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spans="1:26" ht="14.25" customHeight="1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spans="1:26" ht="14.25" customHeight="1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spans="1:26" ht="14.25" customHeight="1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spans="1:26" ht="14.25" customHeight="1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spans="1:26" ht="14.25" customHeight="1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spans="1:26" ht="14.25" customHeight="1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spans="1:26" ht="14.25" customHeight="1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spans="1:26" ht="14.25" customHeight="1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spans="1:26" ht="14.25" customHeight="1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spans="1:26" ht="14.25" customHeight="1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spans="1:26" ht="14.25" customHeight="1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spans="1:26" ht="14.25" customHeight="1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spans="1:26" ht="14.25" customHeight="1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spans="1:26" ht="14.25" customHeight="1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spans="1:26" ht="14.25" customHeight="1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spans="1:26" ht="14.25" customHeight="1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spans="1:26" ht="14.25" customHeight="1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spans="1:26" ht="14.25" customHeight="1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spans="1:26" ht="14.25" customHeight="1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spans="1:26" ht="14.25" customHeight="1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spans="1:26" ht="14.25" customHeight="1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spans="1:26" ht="14.25" customHeight="1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spans="1:26" ht="14.25" customHeight="1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spans="1:26" ht="14.25" customHeight="1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spans="1:26" ht="14.25" customHeight="1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spans="1:26" ht="14.25" customHeight="1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spans="1:26" ht="14.25" customHeight="1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spans="1:26" ht="14.25" customHeight="1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spans="1:26" ht="14.25" customHeight="1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spans="1:26" ht="14.25" customHeight="1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spans="1:26" ht="14.25" customHeight="1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spans="1:26" ht="14.25" customHeight="1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spans="1:26" ht="14.25" customHeight="1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spans="1:26" ht="14.25" customHeight="1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spans="1:26" ht="14.25" customHeight="1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spans="1:26" ht="14.25" customHeight="1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spans="1:26" ht="14.25" customHeight="1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spans="1:26" ht="14.25" customHeight="1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spans="1:26" ht="14.25" customHeight="1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spans="1:26" ht="14.25" customHeight="1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spans="1:26" ht="14.25" customHeight="1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spans="1:26" ht="14.25" customHeight="1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spans="1:26" ht="14.25" customHeight="1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spans="1:26" ht="14.25" customHeight="1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spans="1:26" ht="14.25" customHeight="1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spans="1:26" ht="14.25" customHeight="1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spans="1:26" ht="14.25" customHeight="1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spans="1:26" ht="14.25" customHeight="1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spans="1:26" ht="14.25" customHeight="1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spans="1:26" ht="14.25" customHeight="1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spans="1:26" ht="14.25" customHeight="1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spans="1:26" ht="14.25" customHeight="1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spans="1:26" ht="14.25" customHeight="1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spans="1:26" ht="14.25" customHeight="1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spans="1:26" ht="14.25" customHeight="1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spans="1:26" ht="14.25" customHeight="1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spans="1:26" ht="14.25" customHeight="1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spans="1:26" ht="14.25" customHeight="1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spans="1:26" ht="14.25" customHeight="1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spans="1:26" ht="14.25" customHeight="1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spans="1:26" ht="14.25" customHeight="1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spans="1:26" ht="14.25" customHeight="1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spans="1:26" ht="14.25" customHeight="1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spans="1:26" ht="14.25" customHeight="1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spans="1:26" ht="14.25" customHeight="1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spans="1:26" ht="14.25" customHeight="1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spans="1:26" ht="14.25" customHeight="1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spans="1:26" ht="14.25" customHeight="1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spans="1:26" ht="14.25" customHeight="1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spans="1:26" ht="14.25" customHeight="1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spans="1:26" ht="14.25" customHeight="1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spans="1:26" ht="14.25" customHeight="1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spans="1:26" ht="14.25" customHeight="1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spans="1:26" ht="14.25" customHeight="1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spans="1:26" ht="14.25" customHeight="1">
      <c r="A863" s="47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spans="1:26" ht="14.25" customHeight="1">
      <c r="A864" s="47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spans="1:26" ht="14.25" customHeight="1">
      <c r="A865" s="47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spans="1:26" ht="14.25" customHeight="1">
      <c r="A866" s="47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spans="1:26" ht="14.25" customHeight="1">
      <c r="A867" s="47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spans="1:26" ht="14.25" customHeight="1">
      <c r="A868" s="47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spans="1:26" ht="14.25" customHeight="1">
      <c r="A869" s="47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spans="1:26" ht="14.25" customHeight="1">
      <c r="A870" s="47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spans="1:26" ht="14.25" customHeight="1">
      <c r="A871" s="47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spans="1:26" ht="14.25" customHeight="1">
      <c r="A872" s="47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spans="1:26" ht="14.25" customHeight="1">
      <c r="A873" s="47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spans="1:26" ht="14.25" customHeight="1">
      <c r="A874" s="47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spans="1:26" ht="14.25" customHeight="1">
      <c r="A875" s="47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spans="1:26" ht="14.25" customHeight="1">
      <c r="A876" s="47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spans="1:26" ht="14.25" customHeight="1">
      <c r="A877" s="47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spans="1:26" ht="14.25" customHeight="1">
      <c r="A878" s="47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spans="1:26" ht="14.25" customHeight="1">
      <c r="A879" s="47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spans="1:26" ht="14.25" customHeight="1">
      <c r="A880" s="47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spans="1:26" ht="14.25" customHeight="1">
      <c r="A881" s="47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spans="1:26" ht="14.25" customHeight="1">
      <c r="A882" s="47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spans="1:26" ht="14.25" customHeight="1">
      <c r="A883" s="47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spans="1:26" ht="14.25" customHeight="1">
      <c r="A884" s="47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spans="1:26" ht="14.25" customHeight="1">
      <c r="A885" s="47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spans="1:26" ht="14.25" customHeight="1">
      <c r="A886" s="47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spans="1:26" ht="14.25" customHeight="1">
      <c r="A887" s="47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spans="1:26" ht="14.25" customHeight="1">
      <c r="A888" s="47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spans="1:26" ht="14.25" customHeight="1">
      <c r="A889" s="47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spans="1:26" ht="14.25" customHeight="1">
      <c r="A890" s="47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spans="1:26" ht="14.25" customHeight="1">
      <c r="A891" s="47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spans="1:26" ht="14.25" customHeight="1">
      <c r="A892" s="47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spans="1:26" ht="14.25" customHeight="1">
      <c r="A893" s="47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spans="1:26" ht="14.25" customHeight="1">
      <c r="A894" s="47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spans="1:26" ht="14.25" customHeight="1">
      <c r="A895" s="47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spans="1:26" ht="14.25" customHeight="1">
      <c r="A896" s="47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spans="1:26" ht="14.25" customHeight="1">
      <c r="A897" s="47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spans="1:26" ht="14.25" customHeight="1">
      <c r="A898" s="47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spans="1:26" ht="14.25" customHeight="1">
      <c r="A899" s="47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spans="1:26" ht="14.25" customHeight="1">
      <c r="A900" s="47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spans="1:26" ht="14.25" customHeight="1">
      <c r="A901" s="47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spans="1:26" ht="14.25" customHeight="1">
      <c r="A902" s="47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spans="1:26" ht="14.25" customHeight="1">
      <c r="A903" s="47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spans="1:26" ht="14.25" customHeight="1">
      <c r="A904" s="47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spans="1:26" ht="14.25" customHeight="1">
      <c r="A905" s="47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spans="1:26" ht="14.25" customHeight="1">
      <c r="A906" s="47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spans="1:26" ht="14.25" customHeight="1">
      <c r="A907" s="47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spans="1:26" ht="14.25" customHeight="1">
      <c r="A908" s="47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spans="1:26" ht="14.25" customHeight="1">
      <c r="A909" s="47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spans="1:26" ht="14.25" customHeight="1">
      <c r="A910" s="47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spans="1:26" ht="14.25" customHeight="1">
      <c r="A911" s="47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spans="1:26" ht="14.25" customHeight="1">
      <c r="A912" s="47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spans="1:26" ht="14.25" customHeight="1">
      <c r="A913" s="47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spans="1:26" ht="14.25" customHeight="1">
      <c r="A914" s="47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spans="1:26" ht="14.25" customHeight="1">
      <c r="A915" s="47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spans="1:26" ht="14.25" customHeight="1">
      <c r="A916" s="47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spans="1:26" ht="14.25" customHeight="1">
      <c r="A917" s="47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spans="1:26" ht="14.25" customHeight="1">
      <c r="A918" s="47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spans="1:26" ht="14.25" customHeight="1">
      <c r="A919" s="47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spans="1:26" ht="14.25" customHeight="1">
      <c r="A920" s="47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spans="1:26" ht="14.25" customHeight="1">
      <c r="A921" s="47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spans="1:26" ht="14.25" customHeight="1">
      <c r="A922" s="47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spans="1:26" ht="14.25" customHeight="1">
      <c r="A923" s="47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spans="1:26" ht="14.25" customHeight="1">
      <c r="A924" s="47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spans="1:26" ht="14.25" customHeight="1">
      <c r="A925" s="47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spans="1:26" ht="14.25" customHeight="1">
      <c r="A926" s="47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spans="1:26" ht="14.25" customHeight="1">
      <c r="A927" s="47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spans="1:26" ht="14.25" customHeight="1">
      <c r="A928" s="47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spans="1:26" ht="14.25" customHeight="1">
      <c r="A929" s="47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spans="1:26" ht="14.25" customHeight="1">
      <c r="A930" s="47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spans="1:26" ht="14.25" customHeight="1">
      <c r="A931" s="47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spans="1:26" ht="14.25" customHeight="1">
      <c r="A932" s="47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spans="1:26" ht="14.25" customHeight="1">
      <c r="A933" s="47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spans="1:26" ht="14.25" customHeight="1">
      <c r="A934" s="47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spans="1:26" ht="14.25" customHeight="1">
      <c r="A935" s="47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spans="1:26" ht="14.25" customHeight="1">
      <c r="A936" s="47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spans="1:26" ht="14.25" customHeight="1">
      <c r="A937" s="47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spans="1:26" ht="14.25" customHeight="1">
      <c r="A938" s="47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spans="1:26" ht="14.25" customHeight="1">
      <c r="A939" s="47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spans="1:26" ht="14.25" customHeight="1">
      <c r="A940" s="47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spans="1:26" ht="14.25" customHeight="1">
      <c r="A941" s="47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spans="1:26" ht="14.25" customHeight="1">
      <c r="A942" s="47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spans="1:26" ht="14.25" customHeight="1">
      <c r="A943" s="47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spans="1:26" ht="14.25" customHeight="1">
      <c r="A944" s="47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spans="1:26" ht="14.25" customHeight="1">
      <c r="A945" s="47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spans="1:26" ht="14.25" customHeight="1">
      <c r="A946" s="47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spans="1:26" ht="14.25" customHeight="1">
      <c r="A947" s="47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spans="1:26" ht="14.25" customHeight="1">
      <c r="A948" s="47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spans="1:26" ht="14.25" customHeight="1">
      <c r="A949" s="47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spans="1:26" ht="14.25" customHeight="1">
      <c r="A950" s="47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spans="1:26" ht="14.25" customHeight="1">
      <c r="A951" s="47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spans="1:26" ht="14.25" customHeight="1">
      <c r="A952" s="47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spans="1:26" ht="14.25" customHeight="1">
      <c r="A953" s="47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spans="1:26" ht="14.25" customHeight="1">
      <c r="A954" s="47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spans="1:26" ht="14.25" customHeight="1">
      <c r="A955" s="47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spans="1:26" ht="14.25" customHeight="1">
      <c r="A956" s="47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spans="1:26" ht="14.25" customHeight="1">
      <c r="A957" s="47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spans="1:26" ht="14.25" customHeight="1">
      <c r="A958" s="47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spans="1:26" ht="14.25" customHeight="1">
      <c r="A959" s="47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spans="1:26" ht="14.25" customHeight="1">
      <c r="A960" s="47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spans="1:26" ht="14.25" customHeight="1">
      <c r="A961" s="47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spans="1:26" ht="14.25" customHeight="1">
      <c r="A962" s="47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spans="1:26" ht="14.25" customHeight="1">
      <c r="A963" s="47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spans="1:26" ht="14.25" customHeight="1">
      <c r="A964" s="47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spans="1:26" ht="14.25" customHeight="1">
      <c r="A965" s="47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spans="1:26" ht="14.25" customHeight="1">
      <c r="A966" s="47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spans="1:26" ht="14.25" customHeight="1">
      <c r="A967" s="47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spans="1:26" ht="14.25" customHeight="1">
      <c r="A968" s="47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spans="1:26" ht="14.25" customHeight="1">
      <c r="A969" s="47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spans="1:26" ht="14.25" customHeight="1">
      <c r="A970" s="47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spans="1:26" ht="14.25" customHeight="1">
      <c r="A971" s="47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spans="1:26" ht="14.25" customHeight="1">
      <c r="A972" s="47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spans="1:26" ht="14.25" customHeight="1">
      <c r="A973" s="47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spans="1:26" ht="14.25" customHeight="1">
      <c r="A974" s="47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spans="1:26" ht="14.25" customHeight="1">
      <c r="A975" s="47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spans="1:26" ht="14.25" customHeight="1">
      <c r="A976" s="47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spans="1:26" ht="14.25" customHeight="1">
      <c r="A977" s="47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spans="1:26" ht="14.25" customHeight="1">
      <c r="A978" s="47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spans="1:26" ht="14.25" customHeight="1">
      <c r="A979" s="47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spans="1:26" ht="14.25" customHeight="1">
      <c r="A980" s="47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spans="1:26" ht="14.25" customHeight="1">
      <c r="A981" s="47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spans="1:26" ht="14.25" customHeight="1">
      <c r="A982" s="47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spans="1:26" ht="14.25" customHeight="1">
      <c r="A983" s="47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spans="1:26" ht="14.25" customHeight="1">
      <c r="A984" s="47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spans="1:26" ht="14.25" customHeight="1">
      <c r="A985" s="47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spans="1:26" ht="14.25" customHeight="1">
      <c r="A986" s="47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spans="1:26" ht="14.25" customHeight="1">
      <c r="A987" s="47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spans="1:26" ht="14.25" customHeight="1">
      <c r="A988" s="47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spans="1:26" ht="14.25" customHeight="1">
      <c r="A989" s="47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spans="1:26" ht="14.25" customHeight="1">
      <c r="A990" s="47"/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spans="1:26" ht="14.25" customHeight="1">
      <c r="A991" s="47"/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spans="1:26" ht="14.25" customHeight="1">
      <c r="A992" s="47"/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spans="1:26" ht="14.25" customHeight="1">
      <c r="A993" s="47"/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spans="1:26" ht="14.25" customHeight="1">
      <c r="A994" s="47"/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spans="1:26" ht="14.25" customHeight="1">
      <c r="A995" s="47"/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spans="1:26" ht="14.25" customHeight="1">
      <c r="A996" s="47"/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spans="1:26" ht="14.25" customHeight="1">
      <c r="A997" s="47"/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spans="1:26" ht="14.25" customHeight="1">
      <c r="A998" s="47"/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spans="1:26" ht="14.25" customHeight="1">
      <c r="A999" s="47"/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 spans="1:26" ht="14.25" customHeight="1">
      <c r="A1000" s="47"/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  <row r="1001" spans="1:26" ht="14.25" customHeight="1">
      <c r="A1001" s="47"/>
      <c r="B1001" s="47"/>
      <c r="C1001" s="47"/>
      <c r="D1001" s="47"/>
      <c r="E1001" s="47"/>
      <c r="F1001" s="47"/>
      <c r="G1001" s="47"/>
      <c r="H1001" s="47"/>
      <c r="I1001" s="47"/>
      <c r="J1001" s="47"/>
      <c r="K1001" s="47"/>
      <c r="L1001" s="47"/>
      <c r="M1001" s="47"/>
      <c r="N1001" s="47"/>
      <c r="O1001" s="47"/>
      <c r="P1001" s="47"/>
      <c r="Q1001" s="47"/>
      <c r="R1001" s="47"/>
      <c r="S1001" s="47"/>
      <c r="T1001" s="47"/>
      <c r="U1001" s="47"/>
      <c r="V1001" s="47"/>
      <c r="W1001" s="47"/>
      <c r="X1001" s="47"/>
      <c r="Y1001" s="47"/>
      <c r="Z1001" s="47"/>
    </row>
  </sheetData>
  <mergeCells count="5">
    <mergeCell ref="K1:L1"/>
    <mergeCell ref="M1:N1"/>
    <mergeCell ref="K8:L8"/>
    <mergeCell ref="M8:N8"/>
    <mergeCell ref="J25:L25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000"/>
  <sheetViews>
    <sheetView workbookViewId="0">
      <selection activeCell="V11" sqref="V11"/>
    </sheetView>
  </sheetViews>
  <sheetFormatPr defaultColWidth="14.453125" defaultRowHeight="15" customHeight="1"/>
  <cols>
    <col min="1" max="1" width="15.453125" customWidth="1"/>
    <col min="3" max="3" width="5.54296875" customWidth="1"/>
    <col min="4" max="5" width="16.81640625" hidden="1" customWidth="1"/>
    <col min="6" max="6" width="2.81640625" customWidth="1"/>
    <col min="7" max="9" width="8.7265625" customWidth="1"/>
    <col min="10" max="10" width="10.54296875" customWidth="1"/>
    <col min="11" max="11" width="8.81640625" customWidth="1"/>
    <col min="12" max="12" width="9.453125" customWidth="1"/>
    <col min="13" max="13" width="8.81640625" customWidth="1"/>
    <col min="14" max="14" width="8.26953125" customWidth="1"/>
    <col min="15" max="15" width="8.7265625" customWidth="1"/>
    <col min="16" max="16" width="5.08984375" customWidth="1"/>
    <col min="17" max="22" width="8.7265625" customWidth="1"/>
    <col min="23" max="23" width="14.7265625" customWidth="1"/>
    <col min="24" max="26" width="8.7265625" customWidth="1"/>
  </cols>
  <sheetData>
    <row r="1" spans="1:24" ht="14.25" customHeight="1">
      <c r="A1" s="47" t="s">
        <v>114</v>
      </c>
      <c r="B1" s="47" t="s">
        <v>40</v>
      </c>
      <c r="C1" s="47" t="s">
        <v>41</v>
      </c>
      <c r="D1" s="47" t="s">
        <v>42</v>
      </c>
      <c r="E1" s="47" t="s">
        <v>43</v>
      </c>
      <c r="F1" s="71" t="s">
        <v>44</v>
      </c>
      <c r="G1" s="47" t="s">
        <v>45</v>
      </c>
      <c r="H1" s="47" t="s">
        <v>46</v>
      </c>
      <c r="I1" s="47" t="s">
        <v>47</v>
      </c>
      <c r="J1" s="48" t="s">
        <v>48</v>
      </c>
      <c r="K1" s="156" t="s">
        <v>15</v>
      </c>
      <c r="L1" s="154"/>
      <c r="M1" s="156" t="s">
        <v>49</v>
      </c>
      <c r="N1" s="155"/>
      <c r="O1" s="47" t="s">
        <v>47</v>
      </c>
      <c r="P1" s="72" t="s">
        <v>50</v>
      </c>
      <c r="Q1" s="24" t="s">
        <v>77</v>
      </c>
      <c r="R1" s="24" t="s">
        <v>78</v>
      </c>
      <c r="S1" s="24" t="s">
        <v>79</v>
      </c>
      <c r="T1" s="24" t="s">
        <v>80</v>
      </c>
      <c r="U1" s="24" t="s">
        <v>81</v>
      </c>
      <c r="W1" s="28" t="s">
        <v>115</v>
      </c>
      <c r="X1" s="28" t="s">
        <v>116</v>
      </c>
    </row>
    <row r="2" spans="1:24" ht="14.25" customHeight="1">
      <c r="A2" s="47" t="s">
        <v>71</v>
      </c>
      <c r="B2" s="47" t="s">
        <v>52</v>
      </c>
      <c r="C2" s="47">
        <v>1</v>
      </c>
      <c r="D2" s="73">
        <v>44308.659722222219</v>
      </c>
      <c r="E2" s="73">
        <v>44308.659918981481</v>
      </c>
      <c r="F2" s="71">
        <v>1</v>
      </c>
      <c r="G2" s="47">
        <v>747</v>
      </c>
      <c r="H2" s="47">
        <v>1597</v>
      </c>
      <c r="I2" s="47">
        <f t="shared" ref="I2:I49" si="0">(H2-G2)/50</f>
        <v>17</v>
      </c>
      <c r="J2" s="51"/>
      <c r="K2" s="47" t="s">
        <v>53</v>
      </c>
      <c r="L2" s="47" t="s">
        <v>54</v>
      </c>
      <c r="M2" s="47" t="s">
        <v>55</v>
      </c>
      <c r="N2" s="52" t="s">
        <v>56</v>
      </c>
      <c r="O2" s="74">
        <f t="shared" ref="O2:O49" si="1">(E2-D2)*86400</f>
        <v>17.000000202096999</v>
      </c>
      <c r="P2" s="74">
        <f t="shared" ref="P2:P49" si="2">I2-O2</f>
        <v>-2.0209699869155884E-7</v>
      </c>
      <c r="Q2" s="24">
        <v>0</v>
      </c>
      <c r="R2" s="24">
        <v>0</v>
      </c>
      <c r="S2" s="24">
        <v>0</v>
      </c>
      <c r="T2" s="24">
        <v>0</v>
      </c>
      <c r="U2" s="24">
        <v>0</v>
      </c>
    </row>
    <row r="3" spans="1:24" ht="14.25" customHeight="1">
      <c r="A3" s="47" t="s">
        <v>71</v>
      </c>
      <c r="B3" s="70" t="s">
        <v>57</v>
      </c>
      <c r="C3" s="47">
        <v>1</v>
      </c>
      <c r="D3" s="73">
        <v>44308.660300925927</v>
      </c>
      <c r="E3" s="73">
        <v>44308.660428240742</v>
      </c>
      <c r="F3" s="71">
        <v>2</v>
      </c>
      <c r="G3" s="47">
        <v>3247</v>
      </c>
      <c r="H3" s="47">
        <v>3797</v>
      </c>
      <c r="I3" s="47">
        <f t="shared" si="0"/>
        <v>11</v>
      </c>
      <c r="J3" s="51" t="s">
        <v>58</v>
      </c>
      <c r="K3" s="47">
        <v>2.1755399999999998</v>
      </c>
      <c r="L3" s="47">
        <v>1.9355800000000001</v>
      </c>
      <c r="M3" s="47">
        <v>856</v>
      </c>
      <c r="N3" s="52">
        <v>424</v>
      </c>
      <c r="O3" s="74">
        <f t="shared" si="1"/>
        <v>11.000000056810677</v>
      </c>
      <c r="P3" s="74">
        <f t="shared" si="2"/>
        <v>-5.6810677051544189E-8</v>
      </c>
      <c r="Q3" s="28">
        <v>3342</v>
      </c>
      <c r="R3" s="28">
        <v>3446</v>
      </c>
      <c r="S3" s="28">
        <v>3521</v>
      </c>
      <c r="T3" s="28">
        <v>3558</v>
      </c>
      <c r="U3" s="28">
        <v>3653</v>
      </c>
    </row>
    <row r="4" spans="1:24" ht="14.25" customHeight="1">
      <c r="A4" s="47" t="s">
        <v>71</v>
      </c>
      <c r="B4" s="70" t="s">
        <v>57</v>
      </c>
      <c r="C4" s="47">
        <v>2</v>
      </c>
      <c r="D4" s="73">
        <v>44308.660509259258</v>
      </c>
      <c r="E4" s="73">
        <v>44308.66065972222</v>
      </c>
      <c r="F4" s="71">
        <v>3</v>
      </c>
      <c r="G4" s="47">
        <v>4147</v>
      </c>
      <c r="H4" s="47">
        <v>4797</v>
      </c>
      <c r="I4" s="47">
        <f t="shared" si="0"/>
        <v>13</v>
      </c>
      <c r="J4" s="51" t="s">
        <v>59</v>
      </c>
      <c r="K4" s="47">
        <v>6.3826499999999999</v>
      </c>
      <c r="L4" s="47">
        <v>5.8948</v>
      </c>
      <c r="M4" s="47">
        <v>1066</v>
      </c>
      <c r="N4" s="52">
        <v>622</v>
      </c>
      <c r="O4" s="74">
        <f t="shared" si="1"/>
        <v>12.999999895691872</v>
      </c>
      <c r="P4" s="74">
        <f t="shared" si="2"/>
        <v>1.0430812835693359E-7</v>
      </c>
      <c r="Q4" s="28">
        <v>4212</v>
      </c>
      <c r="R4" s="28">
        <v>4286</v>
      </c>
      <c r="S4" s="28">
        <v>4386</v>
      </c>
      <c r="T4" s="28">
        <v>4600</v>
      </c>
      <c r="U4" s="28">
        <v>4720</v>
      </c>
    </row>
    <row r="5" spans="1:24" ht="14.25" customHeight="1">
      <c r="A5" s="47" t="s">
        <v>71</v>
      </c>
      <c r="B5" s="70" t="s">
        <v>57</v>
      </c>
      <c r="C5" s="47">
        <v>3</v>
      </c>
      <c r="D5" s="73">
        <v>44308.661157407405</v>
      </c>
      <c r="E5" s="73">
        <v>44308.66128472222</v>
      </c>
      <c r="F5" s="71">
        <v>4</v>
      </c>
      <c r="G5" s="47">
        <v>6947</v>
      </c>
      <c r="H5" s="47">
        <v>7497</v>
      </c>
      <c r="I5" s="47">
        <f t="shared" si="0"/>
        <v>11</v>
      </c>
      <c r="J5" s="51" t="s">
        <v>60</v>
      </c>
      <c r="K5" s="47">
        <v>11.005699999999999</v>
      </c>
      <c r="L5" s="47">
        <v>10.1739</v>
      </c>
      <c r="M5" s="47">
        <v>1298</v>
      </c>
      <c r="N5" s="52">
        <v>836</v>
      </c>
      <c r="O5" s="74">
        <f t="shared" si="1"/>
        <v>11.000000056810677</v>
      </c>
      <c r="P5" s="74">
        <f t="shared" si="2"/>
        <v>-5.6810677051544189E-8</v>
      </c>
      <c r="Q5" s="28">
        <v>7038</v>
      </c>
      <c r="R5" s="28">
        <v>7127</v>
      </c>
      <c r="S5" s="28">
        <v>7198</v>
      </c>
      <c r="T5" s="28">
        <v>7282</v>
      </c>
      <c r="U5" s="28">
        <v>7386</v>
      </c>
    </row>
    <row r="6" spans="1:24" ht="14.25" customHeight="1">
      <c r="A6" s="47" t="s">
        <v>71</v>
      </c>
      <c r="B6" s="70" t="s">
        <v>57</v>
      </c>
      <c r="C6" s="47">
        <v>4</v>
      </c>
      <c r="D6" s="73">
        <v>44308.661446759259</v>
      </c>
      <c r="E6" s="73">
        <v>44308.661597222221</v>
      </c>
      <c r="F6" s="71">
        <v>5</v>
      </c>
      <c r="G6" s="47">
        <v>8197</v>
      </c>
      <c r="H6" s="47">
        <v>8847</v>
      </c>
      <c r="I6" s="47">
        <f t="shared" si="0"/>
        <v>13</v>
      </c>
      <c r="J6" s="54" t="s">
        <v>61</v>
      </c>
      <c r="K6" s="55">
        <v>15.700699999999999</v>
      </c>
      <c r="L6" s="55">
        <v>14.013199999999999</v>
      </c>
      <c r="M6" s="55">
        <v>1533</v>
      </c>
      <c r="N6" s="56">
        <v>1028</v>
      </c>
      <c r="O6" s="74">
        <f t="shared" si="1"/>
        <v>12.999999895691872</v>
      </c>
      <c r="P6" s="74">
        <f t="shared" si="2"/>
        <v>1.0430812835693359E-7</v>
      </c>
      <c r="Q6" s="28">
        <v>8275</v>
      </c>
      <c r="R6" s="28">
        <v>8371</v>
      </c>
      <c r="S6" s="28">
        <v>8451</v>
      </c>
      <c r="T6" s="28">
        <v>8667</v>
      </c>
      <c r="U6" s="28">
        <v>8768</v>
      </c>
    </row>
    <row r="7" spans="1:24" ht="14.25" customHeight="1">
      <c r="A7" s="47" t="s">
        <v>71</v>
      </c>
      <c r="B7" s="70" t="s">
        <v>57</v>
      </c>
      <c r="C7" s="47">
        <v>5</v>
      </c>
      <c r="D7" s="73">
        <v>44308.661805555559</v>
      </c>
      <c r="E7" s="73">
        <v>44308.661956018521</v>
      </c>
      <c r="F7" s="71">
        <v>6</v>
      </c>
      <c r="G7" s="47">
        <v>9747</v>
      </c>
      <c r="H7" s="47">
        <v>10397</v>
      </c>
      <c r="I7" s="47">
        <f t="shared" si="0"/>
        <v>13</v>
      </c>
      <c r="J7" s="47"/>
      <c r="K7" s="47"/>
      <c r="L7" s="47"/>
      <c r="M7" s="47"/>
      <c r="N7" s="47"/>
      <c r="O7" s="74">
        <f t="shared" si="1"/>
        <v>12.999999895691872</v>
      </c>
      <c r="P7" s="74">
        <f t="shared" si="2"/>
        <v>1.0430812835693359E-7</v>
      </c>
      <c r="Q7" s="28">
        <v>9808</v>
      </c>
      <c r="R7" s="28">
        <v>9888</v>
      </c>
      <c r="S7" s="28">
        <v>9963</v>
      </c>
      <c r="T7" s="28">
        <v>10195</v>
      </c>
      <c r="U7" s="28">
        <v>10294</v>
      </c>
    </row>
    <row r="8" spans="1:24" ht="14.25" customHeight="1">
      <c r="A8" s="47" t="s">
        <v>71</v>
      </c>
      <c r="B8" s="70" t="s">
        <v>62</v>
      </c>
      <c r="C8" s="47">
        <v>1</v>
      </c>
      <c r="D8" s="73">
        <v>44308.665243055555</v>
      </c>
      <c r="E8" s="73">
        <v>44308.665370370371</v>
      </c>
      <c r="F8" s="71">
        <v>7</v>
      </c>
      <c r="G8" s="47">
        <v>24597</v>
      </c>
      <c r="H8" s="47">
        <v>25147</v>
      </c>
      <c r="I8" s="47">
        <f t="shared" si="0"/>
        <v>11</v>
      </c>
      <c r="J8" s="48" t="s">
        <v>63</v>
      </c>
      <c r="K8" s="156" t="s">
        <v>53</v>
      </c>
      <c r="L8" s="154"/>
      <c r="M8" s="156" t="s">
        <v>54</v>
      </c>
      <c r="N8" s="155"/>
      <c r="O8" s="74">
        <f t="shared" si="1"/>
        <v>11.000000056810677</v>
      </c>
      <c r="P8" s="74">
        <f t="shared" si="2"/>
        <v>-5.6810677051544189E-8</v>
      </c>
      <c r="Q8" s="28">
        <v>24636</v>
      </c>
      <c r="R8" s="28">
        <v>24714</v>
      </c>
      <c r="S8" s="28">
        <v>24759</v>
      </c>
      <c r="T8" s="28">
        <v>25022</v>
      </c>
      <c r="U8" s="28">
        <v>25070</v>
      </c>
    </row>
    <row r="9" spans="1:24" ht="14.25" customHeight="1">
      <c r="A9" s="47" t="s">
        <v>71</v>
      </c>
      <c r="B9" s="70" t="s">
        <v>62</v>
      </c>
      <c r="C9" s="47">
        <v>2</v>
      </c>
      <c r="D9" s="73">
        <v>44308.667233796295</v>
      </c>
      <c r="E9" s="73">
        <v>44308.667361111111</v>
      </c>
      <c r="F9" s="71">
        <v>8</v>
      </c>
      <c r="G9" s="47">
        <v>33197</v>
      </c>
      <c r="H9" s="47">
        <v>33747</v>
      </c>
      <c r="I9" s="47">
        <f t="shared" si="0"/>
        <v>11</v>
      </c>
      <c r="J9" s="51" t="s">
        <v>50</v>
      </c>
      <c r="K9" s="47" t="s">
        <v>15</v>
      </c>
      <c r="L9" s="47" t="s">
        <v>64</v>
      </c>
      <c r="M9" s="47" t="s">
        <v>15</v>
      </c>
      <c r="N9" s="52" t="s">
        <v>64</v>
      </c>
      <c r="O9" s="74">
        <f t="shared" si="1"/>
        <v>11.000000056810677</v>
      </c>
      <c r="P9" s="74">
        <f t="shared" si="2"/>
        <v>-5.6810677051544189E-8</v>
      </c>
      <c r="Q9" s="28">
        <v>33210</v>
      </c>
      <c r="R9" s="28">
        <v>33301</v>
      </c>
      <c r="S9" s="28">
        <v>33371</v>
      </c>
      <c r="T9" s="28">
        <v>33563</v>
      </c>
      <c r="U9" s="28">
        <v>33623</v>
      </c>
      <c r="V9">
        <f t="shared" ref="V9:V10" si="3">Q9-G9</f>
        <v>13</v>
      </c>
    </row>
    <row r="10" spans="1:24" ht="14.25" customHeight="1">
      <c r="A10" s="47" t="s">
        <v>71</v>
      </c>
      <c r="B10" s="70" t="s">
        <v>62</v>
      </c>
      <c r="C10" s="47">
        <v>3</v>
      </c>
      <c r="D10" s="73">
        <v>44308.669004629628</v>
      </c>
      <c r="E10" s="73">
        <v>44308.669131944444</v>
      </c>
      <c r="F10" s="71">
        <v>9</v>
      </c>
      <c r="G10" s="47">
        <v>40847</v>
      </c>
      <c r="H10" s="47">
        <v>41397</v>
      </c>
      <c r="I10" s="47">
        <f t="shared" si="0"/>
        <v>11</v>
      </c>
      <c r="J10" s="51"/>
      <c r="K10" s="47" t="s">
        <v>65</v>
      </c>
      <c r="L10" s="47" t="s">
        <v>65</v>
      </c>
      <c r="M10" s="47" t="s">
        <v>65</v>
      </c>
      <c r="N10" s="52" t="s">
        <v>65</v>
      </c>
      <c r="O10" s="74">
        <f t="shared" si="1"/>
        <v>11.000000056810677</v>
      </c>
      <c r="P10" s="74">
        <f t="shared" si="2"/>
        <v>-5.6810677051544189E-8</v>
      </c>
      <c r="Q10" s="28">
        <v>40856</v>
      </c>
      <c r="R10" s="28">
        <v>40947</v>
      </c>
      <c r="S10" s="28">
        <v>40994</v>
      </c>
      <c r="T10" s="28">
        <v>41204</v>
      </c>
      <c r="U10" s="28">
        <v>41255</v>
      </c>
      <c r="V10">
        <f t="shared" si="3"/>
        <v>9</v>
      </c>
    </row>
    <row r="11" spans="1:24" ht="14.25" customHeight="1">
      <c r="A11" s="47" t="s">
        <v>71</v>
      </c>
      <c r="B11" s="70" t="s">
        <v>62</v>
      </c>
      <c r="C11" s="47">
        <v>4</v>
      </c>
      <c r="D11" s="73">
        <v>44308.670381944445</v>
      </c>
      <c r="E11" s="73">
        <v>44308.670497685183</v>
      </c>
      <c r="F11" s="71">
        <v>10</v>
      </c>
      <c r="G11" s="47">
        <v>46797</v>
      </c>
      <c r="H11" s="47">
        <v>47297</v>
      </c>
      <c r="I11" s="47">
        <f t="shared" si="0"/>
        <v>10</v>
      </c>
      <c r="J11" s="51" t="s">
        <v>66</v>
      </c>
      <c r="K11" s="47">
        <f>K4-K3</f>
        <v>4.2071100000000001</v>
      </c>
      <c r="L11" s="47">
        <f>(M4-M3)*0.02</f>
        <v>4.2</v>
      </c>
      <c r="M11" s="47">
        <f>L4-L3</f>
        <v>3.9592200000000002</v>
      </c>
      <c r="N11" s="52">
        <f>(N4-N3)*0.02</f>
        <v>3.96</v>
      </c>
      <c r="O11" s="74">
        <f t="shared" si="1"/>
        <v>9.9999998230487108</v>
      </c>
      <c r="P11" s="74">
        <f t="shared" si="2"/>
        <v>1.7695128917694092E-7</v>
      </c>
      <c r="Q11" s="28">
        <v>46807</v>
      </c>
      <c r="R11" s="28">
        <v>46899</v>
      </c>
      <c r="S11" s="28">
        <v>46941</v>
      </c>
      <c r="T11" s="28">
        <v>47151</v>
      </c>
      <c r="U11" s="28">
        <v>47198</v>
      </c>
      <c r="V11">
        <f>Q11-G11</f>
        <v>10</v>
      </c>
    </row>
    <row r="12" spans="1:24" ht="14.25" customHeight="1">
      <c r="A12" s="47" t="s">
        <v>71</v>
      </c>
      <c r="B12" s="70" t="s">
        <v>62</v>
      </c>
      <c r="C12" s="47">
        <v>5</v>
      </c>
      <c r="D12" s="73">
        <v>44308.672025462962</v>
      </c>
      <c r="E12" s="73">
        <v>44308.6721412037</v>
      </c>
      <c r="F12" s="71">
        <v>11</v>
      </c>
      <c r="G12" s="47">
        <v>53897</v>
      </c>
      <c r="H12" s="47">
        <v>54397</v>
      </c>
      <c r="I12" s="47">
        <f t="shared" si="0"/>
        <v>10</v>
      </c>
      <c r="J12" s="51" t="s">
        <v>67</v>
      </c>
      <c r="K12" s="47">
        <f>K5-K3</f>
        <v>8.8301599999999993</v>
      </c>
      <c r="L12" s="47">
        <f>(M5-M3)*0.02</f>
        <v>8.84</v>
      </c>
      <c r="M12" s="47">
        <f>L5-L3</f>
        <v>8.2383199999999999</v>
      </c>
      <c r="N12" s="52">
        <f>(N5-N3)*0.02</f>
        <v>8.24</v>
      </c>
      <c r="O12" s="74">
        <f t="shared" si="1"/>
        <v>9.9999998230487108</v>
      </c>
      <c r="P12" s="74">
        <f t="shared" si="2"/>
        <v>1.7695128917694092E-7</v>
      </c>
      <c r="Q12" s="28">
        <v>53923</v>
      </c>
      <c r="R12" s="28">
        <v>54023</v>
      </c>
      <c r="S12" s="28">
        <v>54065</v>
      </c>
      <c r="T12" s="28">
        <v>54262</v>
      </c>
      <c r="U12" s="28">
        <v>54311</v>
      </c>
      <c r="V12">
        <f t="shared" ref="V12:V13" si="4">Q12-G12</f>
        <v>26</v>
      </c>
    </row>
    <row r="13" spans="1:24" ht="14.25" customHeight="1">
      <c r="A13" s="47" t="s">
        <v>71</v>
      </c>
      <c r="B13" s="70" t="s">
        <v>62</v>
      </c>
      <c r="C13" s="47">
        <v>6</v>
      </c>
      <c r="D13" s="73">
        <v>44308.673807870371</v>
      </c>
      <c r="E13" s="73">
        <v>44308.67392361111</v>
      </c>
      <c r="F13" s="71">
        <v>12</v>
      </c>
      <c r="G13" s="47">
        <v>61597</v>
      </c>
      <c r="H13" s="47">
        <v>62097</v>
      </c>
      <c r="I13" s="47">
        <f t="shared" si="0"/>
        <v>10</v>
      </c>
      <c r="J13" s="54" t="s">
        <v>68</v>
      </c>
      <c r="K13" s="55">
        <f>K6-K3</f>
        <v>13.52516</v>
      </c>
      <c r="L13" s="55">
        <f>(M6-M3)*0.02</f>
        <v>13.540000000000001</v>
      </c>
      <c r="M13" s="55">
        <f>L6-L3</f>
        <v>12.07762</v>
      </c>
      <c r="N13" s="56">
        <f>(N6-N3)*0.02</f>
        <v>12.08</v>
      </c>
      <c r="O13" s="74">
        <f t="shared" si="1"/>
        <v>9.9999998230487108</v>
      </c>
      <c r="P13" s="74">
        <f t="shared" si="2"/>
        <v>1.7695128917694092E-7</v>
      </c>
      <c r="Q13" s="28">
        <v>61599</v>
      </c>
      <c r="R13" s="28">
        <v>61663</v>
      </c>
      <c r="S13" s="28">
        <v>61703</v>
      </c>
      <c r="T13" s="28">
        <v>61942</v>
      </c>
      <c r="U13" s="28">
        <v>61992</v>
      </c>
      <c r="V13">
        <f t="shared" si="4"/>
        <v>2</v>
      </c>
    </row>
    <row r="14" spans="1:24" ht="14.25" customHeight="1">
      <c r="A14" s="47" t="s">
        <v>71</v>
      </c>
      <c r="B14" s="70" t="s">
        <v>69</v>
      </c>
      <c r="C14" s="47">
        <v>1</v>
      </c>
      <c r="D14" s="73">
        <v>44308.675763888888</v>
      </c>
      <c r="E14" s="73">
        <v>44308.675949074073</v>
      </c>
      <c r="F14" s="71">
        <v>13</v>
      </c>
      <c r="G14" s="47">
        <v>70047</v>
      </c>
      <c r="H14" s="47">
        <v>70847</v>
      </c>
      <c r="I14" s="47">
        <f t="shared" si="0"/>
        <v>16</v>
      </c>
      <c r="J14" s="72"/>
      <c r="K14" s="72"/>
      <c r="L14" s="72"/>
      <c r="M14" s="72"/>
      <c r="N14" s="72"/>
      <c r="O14" s="74">
        <f t="shared" si="1"/>
        <v>15.999999968335032</v>
      </c>
      <c r="P14" s="74">
        <f t="shared" si="2"/>
        <v>3.166496753692627E-8</v>
      </c>
      <c r="Q14" s="28">
        <v>70062</v>
      </c>
      <c r="R14" s="28">
        <v>70344</v>
      </c>
      <c r="S14" s="28">
        <v>70457</v>
      </c>
      <c r="T14" s="28">
        <v>70651</v>
      </c>
      <c r="U14" s="28">
        <v>70776</v>
      </c>
    </row>
    <row r="15" spans="1:24" ht="14.25" customHeight="1">
      <c r="A15" s="47" t="s">
        <v>71</v>
      </c>
      <c r="B15" s="70" t="s">
        <v>69</v>
      </c>
      <c r="C15" s="47">
        <v>2</v>
      </c>
      <c r="D15" s="73">
        <v>44308.676666666666</v>
      </c>
      <c r="E15" s="73">
        <v>44308.676805555559</v>
      </c>
      <c r="F15" s="71">
        <v>14</v>
      </c>
      <c r="G15" s="47">
        <v>73947</v>
      </c>
      <c r="H15" s="47">
        <v>74547</v>
      </c>
      <c r="I15" s="47">
        <f t="shared" si="0"/>
        <v>12</v>
      </c>
      <c r="J15" s="75" t="s">
        <v>82</v>
      </c>
      <c r="K15" s="76"/>
      <c r="L15" s="76" t="s">
        <v>83</v>
      </c>
      <c r="M15" s="76"/>
      <c r="N15" s="77"/>
      <c r="O15" s="74">
        <f t="shared" si="1"/>
        <v>12.000000290572643</v>
      </c>
      <c r="P15" s="74">
        <f t="shared" si="2"/>
        <v>-2.905726432800293E-7</v>
      </c>
      <c r="Q15" s="28">
        <v>73948</v>
      </c>
      <c r="R15" s="28">
        <v>74102</v>
      </c>
      <c r="S15" s="28">
        <v>74172</v>
      </c>
      <c r="T15" s="28">
        <v>74387</v>
      </c>
      <c r="U15" s="28">
        <v>74489</v>
      </c>
    </row>
    <row r="16" spans="1:24" ht="14.25" customHeight="1">
      <c r="A16" s="47" t="s">
        <v>71</v>
      </c>
      <c r="B16" s="70" t="s">
        <v>69</v>
      </c>
      <c r="C16" s="47">
        <v>3</v>
      </c>
      <c r="D16" s="73">
        <v>44308.677581018521</v>
      </c>
      <c r="E16" s="73">
        <v>44308.677719907406</v>
      </c>
      <c r="F16" s="71">
        <v>15</v>
      </c>
      <c r="G16" s="47">
        <v>77897</v>
      </c>
      <c r="H16" s="47">
        <v>78497</v>
      </c>
      <c r="I16" s="47">
        <f t="shared" si="0"/>
        <v>12</v>
      </c>
      <c r="J16" s="78"/>
      <c r="K16" s="72" t="s">
        <v>84</v>
      </c>
      <c r="L16" s="72" t="s">
        <v>85</v>
      </c>
      <c r="M16" s="72" t="s">
        <v>86</v>
      </c>
      <c r="N16" s="79" t="s">
        <v>87</v>
      </c>
      <c r="O16" s="74">
        <f t="shared" si="1"/>
        <v>11.999999661929905</v>
      </c>
      <c r="P16" s="74">
        <f t="shared" si="2"/>
        <v>3.380700945854187E-7</v>
      </c>
      <c r="Q16" s="28">
        <v>77898</v>
      </c>
      <c r="R16" s="28">
        <v>77987</v>
      </c>
      <c r="S16" s="28">
        <v>78062</v>
      </c>
      <c r="T16" s="28">
        <v>78295</v>
      </c>
      <c r="U16" s="28">
        <v>78407</v>
      </c>
    </row>
    <row r="17" spans="1:23" ht="14.25" customHeight="1">
      <c r="A17" s="47" t="s">
        <v>71</v>
      </c>
      <c r="B17" s="70" t="s">
        <v>69</v>
      </c>
      <c r="C17" s="47">
        <v>4</v>
      </c>
      <c r="D17" s="73">
        <v>44308.67863425926</v>
      </c>
      <c r="E17" s="73">
        <v>44308.678773148145</v>
      </c>
      <c r="F17" s="71">
        <v>16</v>
      </c>
      <c r="G17" s="47">
        <v>82447</v>
      </c>
      <c r="H17" s="47">
        <v>83047</v>
      </c>
      <c r="I17" s="47">
        <f t="shared" si="0"/>
        <v>12</v>
      </c>
      <c r="J17" s="78" t="s">
        <v>88</v>
      </c>
      <c r="K17" s="72">
        <v>2</v>
      </c>
      <c r="L17" s="72">
        <v>6</v>
      </c>
      <c r="M17" s="72">
        <v>26</v>
      </c>
      <c r="N17" s="79">
        <v>30</v>
      </c>
      <c r="O17" s="74">
        <f t="shared" si="1"/>
        <v>11.999999661929905</v>
      </c>
      <c r="P17" s="74">
        <f t="shared" si="2"/>
        <v>3.380700945854187E-7</v>
      </c>
      <c r="Q17" s="28">
        <v>82482</v>
      </c>
      <c r="R17" s="28">
        <v>82562</v>
      </c>
      <c r="S17" s="28">
        <v>82637</v>
      </c>
      <c r="T17" s="28">
        <v>82833</v>
      </c>
      <c r="U17" s="28">
        <v>82922</v>
      </c>
    </row>
    <row r="18" spans="1:23" ht="14.25" customHeight="1">
      <c r="A18" s="47" t="s">
        <v>71</v>
      </c>
      <c r="B18" s="70" t="s">
        <v>69</v>
      </c>
      <c r="C18" s="47">
        <v>5</v>
      </c>
      <c r="D18" s="73">
        <v>44308.679826388892</v>
      </c>
      <c r="E18" s="73">
        <v>44308.679942129631</v>
      </c>
      <c r="F18" s="71">
        <v>17</v>
      </c>
      <c r="G18" s="47">
        <v>87597</v>
      </c>
      <c r="H18" s="47">
        <v>88097</v>
      </c>
      <c r="I18" s="47">
        <f t="shared" si="0"/>
        <v>10</v>
      </c>
      <c r="J18" s="78" t="s">
        <v>89</v>
      </c>
      <c r="K18" s="72">
        <v>13</v>
      </c>
      <c r="L18" s="72">
        <v>18</v>
      </c>
      <c r="M18" s="72">
        <v>37</v>
      </c>
      <c r="N18" s="79">
        <v>42</v>
      </c>
      <c r="O18" s="74">
        <f t="shared" si="1"/>
        <v>9.9999998230487108</v>
      </c>
      <c r="P18" s="74">
        <f t="shared" si="2"/>
        <v>1.7695128917694092E-7</v>
      </c>
      <c r="Q18" s="28">
        <v>87598</v>
      </c>
      <c r="R18" s="28">
        <v>87668</v>
      </c>
      <c r="S18" s="28">
        <v>87743</v>
      </c>
      <c r="T18" s="28">
        <v>87939</v>
      </c>
      <c r="U18" s="28">
        <v>88034</v>
      </c>
    </row>
    <row r="19" spans="1:23" ht="14.25" customHeight="1">
      <c r="A19" s="47" t="s">
        <v>71</v>
      </c>
      <c r="B19" s="70" t="s">
        <v>69</v>
      </c>
      <c r="C19" s="47">
        <v>6</v>
      </c>
      <c r="D19" s="73">
        <v>44308.681886574072</v>
      </c>
      <c r="E19" s="73">
        <v>44308.682013888887</v>
      </c>
      <c r="F19" s="71">
        <v>18</v>
      </c>
      <c r="G19" s="47">
        <v>96497</v>
      </c>
      <c r="H19" s="47">
        <v>97047</v>
      </c>
      <c r="I19" s="47">
        <f t="shared" si="0"/>
        <v>11</v>
      </c>
      <c r="J19" s="78" t="s">
        <v>90</v>
      </c>
      <c r="K19" s="72">
        <v>7</v>
      </c>
      <c r="L19" s="72">
        <v>12</v>
      </c>
      <c r="M19" s="72">
        <v>31</v>
      </c>
      <c r="N19" s="79">
        <v>36</v>
      </c>
      <c r="O19" s="74">
        <f t="shared" si="1"/>
        <v>11.000000056810677</v>
      </c>
      <c r="P19" s="74">
        <f t="shared" si="2"/>
        <v>-5.6810677051544189E-8</v>
      </c>
      <c r="Q19" s="28">
        <v>96519</v>
      </c>
      <c r="R19" s="28">
        <v>96600</v>
      </c>
      <c r="S19" s="28">
        <v>96695</v>
      </c>
      <c r="T19" s="28">
        <v>96896</v>
      </c>
      <c r="U19" s="28">
        <v>96984</v>
      </c>
    </row>
    <row r="20" spans="1:23" ht="14.25" customHeight="1">
      <c r="A20" s="47" t="s">
        <v>71</v>
      </c>
      <c r="B20" s="70" t="s">
        <v>70</v>
      </c>
      <c r="C20" s="47">
        <v>1</v>
      </c>
      <c r="D20" s="73">
        <v>44308.683923611112</v>
      </c>
      <c r="E20" s="73">
        <v>44308.684189814812</v>
      </c>
      <c r="F20" s="71">
        <v>19</v>
      </c>
      <c r="G20" s="47">
        <v>105297</v>
      </c>
      <c r="H20" s="47">
        <v>106447</v>
      </c>
      <c r="I20" s="47">
        <f t="shared" si="0"/>
        <v>23</v>
      </c>
      <c r="J20" s="80" t="s">
        <v>91</v>
      </c>
      <c r="K20" s="81">
        <v>19</v>
      </c>
      <c r="L20" s="81">
        <v>24</v>
      </c>
      <c r="M20" s="81">
        <v>43</v>
      </c>
      <c r="N20" s="82">
        <v>48</v>
      </c>
      <c r="O20" s="74">
        <f t="shared" si="1"/>
        <v>22.999999718740582</v>
      </c>
      <c r="P20" s="74">
        <f t="shared" si="2"/>
        <v>2.8125941753387451E-7</v>
      </c>
      <c r="Q20" s="28">
        <v>105318</v>
      </c>
      <c r="R20" s="28">
        <v>105419</v>
      </c>
      <c r="S20" s="28">
        <v>105749</v>
      </c>
      <c r="T20" s="28">
        <v>106265</v>
      </c>
      <c r="U20" s="28">
        <v>106343</v>
      </c>
    </row>
    <row r="21" spans="1:23" ht="14.25" customHeight="1">
      <c r="A21" s="47" t="s">
        <v>71</v>
      </c>
      <c r="B21" s="70" t="s">
        <v>70</v>
      </c>
      <c r="C21" s="47">
        <v>2</v>
      </c>
      <c r="D21" s="73">
        <v>44308.685694444444</v>
      </c>
      <c r="E21" s="73">
        <v>44308.686018518521</v>
      </c>
      <c r="F21" s="71">
        <v>20</v>
      </c>
      <c r="G21" s="47">
        <v>112947</v>
      </c>
      <c r="H21" s="47">
        <v>114347</v>
      </c>
      <c r="I21" s="47">
        <f t="shared" si="0"/>
        <v>28</v>
      </c>
      <c r="J21" s="72"/>
      <c r="K21" s="72"/>
      <c r="L21" s="72"/>
      <c r="M21" s="72"/>
      <c r="N21" s="72"/>
      <c r="O21" s="74">
        <f t="shared" si="1"/>
        <v>28.000000258907676</v>
      </c>
      <c r="P21" s="74">
        <f t="shared" si="2"/>
        <v>-2.5890767574310303E-7</v>
      </c>
      <c r="Q21" s="28">
        <v>112982</v>
      </c>
      <c r="R21" s="28">
        <v>113046</v>
      </c>
      <c r="S21" s="28">
        <v>113259</v>
      </c>
      <c r="T21" s="28">
        <v>114075</v>
      </c>
      <c r="U21" s="28">
        <v>114170</v>
      </c>
    </row>
    <row r="22" spans="1:23" ht="14.25" customHeight="1">
      <c r="A22" s="47" t="s">
        <v>71</v>
      </c>
      <c r="B22" s="70" t="s">
        <v>70</v>
      </c>
      <c r="C22" s="47">
        <v>3</v>
      </c>
      <c r="D22" s="73">
        <v>44308.688263888886</v>
      </c>
      <c r="E22" s="73">
        <v>44308.688506944447</v>
      </c>
      <c r="F22" s="71">
        <v>21</v>
      </c>
      <c r="G22" s="47">
        <v>124047</v>
      </c>
      <c r="H22" s="47">
        <v>125097</v>
      </c>
      <c r="I22" s="47">
        <f t="shared" si="0"/>
        <v>21</v>
      </c>
      <c r="J22" s="160" t="s">
        <v>92</v>
      </c>
      <c r="K22" s="154"/>
      <c r="L22" s="154"/>
      <c r="M22" s="58"/>
      <c r="N22" s="59">
        <f>'Experiment Design'!$D$3</f>
        <v>634.9</v>
      </c>
      <c r="O22" s="74">
        <f t="shared" si="1"/>
        <v>21.000000508502126</v>
      </c>
      <c r="P22" s="74">
        <f t="shared" si="2"/>
        <v>-5.0850212574005127E-7</v>
      </c>
      <c r="Q22" s="28">
        <v>124052</v>
      </c>
      <c r="R22" s="28">
        <v>124146</v>
      </c>
      <c r="S22" s="28">
        <v>124427</v>
      </c>
      <c r="T22" s="28">
        <v>124843</v>
      </c>
      <c r="U22" s="28">
        <v>124962</v>
      </c>
    </row>
    <row r="23" spans="1:23" ht="14.25" customHeight="1">
      <c r="A23" s="47" t="s">
        <v>71</v>
      </c>
      <c r="B23" s="70" t="s">
        <v>70</v>
      </c>
      <c r="C23" s="47">
        <v>4</v>
      </c>
      <c r="D23" s="73">
        <v>44308.690185185187</v>
      </c>
      <c r="E23" s="73">
        <v>44308.690428240741</v>
      </c>
      <c r="F23" s="71">
        <v>22</v>
      </c>
      <c r="G23" s="47">
        <v>132347</v>
      </c>
      <c r="H23" s="47">
        <v>133397</v>
      </c>
      <c r="I23" s="47">
        <f t="shared" si="0"/>
        <v>21</v>
      </c>
      <c r="J23" s="159" t="s">
        <v>93</v>
      </c>
      <c r="K23" s="152"/>
      <c r="L23" s="152"/>
      <c r="M23" s="28"/>
      <c r="N23" s="61">
        <f>N22+N25</f>
        <v>663.9</v>
      </c>
      <c r="O23" s="74">
        <f t="shared" si="1"/>
        <v>20.999999879859388</v>
      </c>
      <c r="P23" s="74">
        <f t="shared" si="2"/>
        <v>1.2014061212539673E-7</v>
      </c>
      <c r="Q23" s="28">
        <v>132377</v>
      </c>
      <c r="R23" s="28">
        <v>132443</v>
      </c>
      <c r="S23" s="28">
        <v>132709</v>
      </c>
      <c r="T23" s="28">
        <v>133242</v>
      </c>
      <c r="U23" s="28">
        <v>133288</v>
      </c>
    </row>
    <row r="24" spans="1:23" ht="14.25" customHeight="1">
      <c r="A24" s="47" t="s">
        <v>71</v>
      </c>
      <c r="B24" s="70" t="s">
        <v>70</v>
      </c>
      <c r="C24" s="47">
        <v>5</v>
      </c>
      <c r="D24" s="73">
        <v>44308.691921296297</v>
      </c>
      <c r="E24" s="73">
        <v>44308.692187499997</v>
      </c>
      <c r="F24" s="71">
        <v>23</v>
      </c>
      <c r="G24" s="47">
        <v>139847</v>
      </c>
      <c r="H24" s="47">
        <v>140997</v>
      </c>
      <c r="I24" s="47">
        <f t="shared" si="0"/>
        <v>23</v>
      </c>
      <c r="J24" s="159" t="s">
        <v>94</v>
      </c>
      <c r="K24" s="152"/>
      <c r="L24" s="152"/>
      <c r="M24" s="28"/>
      <c r="N24" s="61">
        <v>58</v>
      </c>
      <c r="O24" s="74">
        <f t="shared" si="1"/>
        <v>22.999999718740582</v>
      </c>
      <c r="P24" s="74">
        <f t="shared" si="2"/>
        <v>2.8125941753387451E-7</v>
      </c>
      <c r="Q24" s="28">
        <v>139879</v>
      </c>
      <c r="R24" s="28">
        <v>139934</v>
      </c>
      <c r="S24" s="28">
        <v>140278</v>
      </c>
      <c r="T24" s="28">
        <v>140816</v>
      </c>
      <c r="U24" s="28">
        <v>140876</v>
      </c>
      <c r="W24" s="28"/>
    </row>
    <row r="25" spans="1:23" ht="14.25" customHeight="1">
      <c r="A25" s="47" t="s">
        <v>71</v>
      </c>
      <c r="B25" s="70" t="s">
        <v>70</v>
      </c>
      <c r="C25" s="47">
        <v>6</v>
      </c>
      <c r="D25" s="73">
        <v>44308.694108796299</v>
      </c>
      <c r="E25" s="73">
        <v>44308.694351851853</v>
      </c>
      <c r="F25" s="71">
        <v>24</v>
      </c>
      <c r="G25" s="47">
        <v>149297</v>
      </c>
      <c r="H25" s="47">
        <v>150347</v>
      </c>
      <c r="I25" s="47">
        <f t="shared" si="0"/>
        <v>21</v>
      </c>
      <c r="J25" s="157" t="s">
        <v>183</v>
      </c>
      <c r="K25" s="158"/>
      <c r="L25" s="158"/>
      <c r="M25" s="63" t="s">
        <v>117</v>
      </c>
      <c r="N25" s="64">
        <v>29</v>
      </c>
      <c r="O25" s="74">
        <f t="shared" si="1"/>
        <v>20.999999879859388</v>
      </c>
      <c r="P25" s="74">
        <f t="shared" si="2"/>
        <v>1.2014061212539673E-7</v>
      </c>
      <c r="Q25" s="28">
        <v>149319</v>
      </c>
      <c r="R25" s="28">
        <v>149420</v>
      </c>
      <c r="S25" s="28">
        <v>149647</v>
      </c>
      <c r="T25" s="28">
        <v>150148</v>
      </c>
      <c r="U25" s="28">
        <v>150185</v>
      </c>
    </row>
    <row r="26" spans="1:23" ht="14.25" customHeight="1">
      <c r="A26" s="47" t="s">
        <v>51</v>
      </c>
      <c r="B26" s="47" t="s">
        <v>52</v>
      </c>
      <c r="C26" s="47">
        <v>1</v>
      </c>
      <c r="D26" s="73">
        <v>44308.736863425926</v>
      </c>
      <c r="E26" s="73">
        <v>44308.737037037034</v>
      </c>
      <c r="F26" s="71">
        <v>25</v>
      </c>
      <c r="G26" s="47">
        <v>327</v>
      </c>
      <c r="H26" s="47">
        <v>1077</v>
      </c>
      <c r="I26" s="47">
        <f t="shared" si="0"/>
        <v>15</v>
      </c>
      <c r="J26" s="60"/>
      <c r="K26" s="28"/>
      <c r="L26" s="28"/>
      <c r="M26" s="65"/>
      <c r="N26" s="61"/>
      <c r="O26" s="74">
        <f t="shared" si="1"/>
        <v>14.999999734573066</v>
      </c>
      <c r="P26" s="74">
        <f t="shared" si="2"/>
        <v>2.6542693376541138E-7</v>
      </c>
    </row>
    <row r="27" spans="1:23" ht="14.25" customHeight="1">
      <c r="A27" s="47" t="s">
        <v>51</v>
      </c>
      <c r="B27" s="70" t="s">
        <v>57</v>
      </c>
      <c r="C27" s="47">
        <v>1</v>
      </c>
      <c r="D27" s="73">
        <v>44308.737395833334</v>
      </c>
      <c r="E27" s="73">
        <v>44308.737511574072</v>
      </c>
      <c r="F27" s="71">
        <v>26</v>
      </c>
      <c r="G27" s="47">
        <v>2627</v>
      </c>
      <c r="H27" s="47">
        <v>3127</v>
      </c>
      <c r="I27" s="47">
        <f t="shared" si="0"/>
        <v>10</v>
      </c>
      <c r="J27" s="60" t="s">
        <v>97</v>
      </c>
      <c r="K27" s="28"/>
      <c r="L27" s="28"/>
      <c r="M27" s="24" t="s">
        <v>98</v>
      </c>
      <c r="N27" s="33" t="s">
        <v>99</v>
      </c>
      <c r="O27" s="74">
        <f t="shared" si="1"/>
        <v>9.9999998230487108</v>
      </c>
      <c r="P27" s="74">
        <f t="shared" si="2"/>
        <v>1.7695128917694092E-7</v>
      </c>
      <c r="Q27" s="28">
        <v>2694</v>
      </c>
      <c r="R27" s="28">
        <v>2742</v>
      </c>
      <c r="S27" s="28">
        <v>2823</v>
      </c>
      <c r="T27" s="28">
        <v>2965</v>
      </c>
      <c r="U27" s="28">
        <v>3031</v>
      </c>
    </row>
    <row r="28" spans="1:23" ht="14.25" customHeight="1">
      <c r="A28" s="47" t="s">
        <v>51</v>
      </c>
      <c r="B28" s="70" t="s">
        <v>57</v>
      </c>
      <c r="C28" s="47">
        <v>2</v>
      </c>
      <c r="D28" s="73">
        <v>44308.737766203703</v>
      </c>
      <c r="E28" s="73">
        <v>44308.737893518519</v>
      </c>
      <c r="F28" s="71">
        <v>27</v>
      </c>
      <c r="G28" s="47">
        <v>4227</v>
      </c>
      <c r="H28" s="47">
        <v>4777</v>
      </c>
      <c r="I28" s="47">
        <f t="shared" si="0"/>
        <v>11</v>
      </c>
      <c r="J28" s="60" t="s">
        <v>100</v>
      </c>
      <c r="K28" s="28"/>
      <c r="L28" s="28"/>
      <c r="M28" s="83">
        <v>0.5</v>
      </c>
      <c r="N28" s="66">
        <f>M28*N22/100</f>
        <v>3.1745000000000001</v>
      </c>
      <c r="O28" s="74">
        <f t="shared" si="1"/>
        <v>11.000000056810677</v>
      </c>
      <c r="P28" s="74">
        <f t="shared" si="2"/>
        <v>-5.6810677051544189E-8</v>
      </c>
      <c r="Q28" s="28">
        <v>4287</v>
      </c>
      <c r="R28" s="28">
        <v>4335</v>
      </c>
      <c r="S28" s="28">
        <v>4398</v>
      </c>
      <c r="T28" s="28">
        <v>4608</v>
      </c>
      <c r="U28" s="28">
        <v>4677</v>
      </c>
    </row>
    <row r="29" spans="1:23" ht="14.25" customHeight="1">
      <c r="A29" s="47" t="s">
        <v>51</v>
      </c>
      <c r="B29" s="70" t="s">
        <v>57</v>
      </c>
      <c r="C29" s="47">
        <v>3</v>
      </c>
      <c r="D29" s="73">
        <v>44308.738009259258</v>
      </c>
      <c r="E29" s="73">
        <v>44308.738136574073</v>
      </c>
      <c r="F29" s="71">
        <v>28</v>
      </c>
      <c r="G29" s="47">
        <v>5277</v>
      </c>
      <c r="H29" s="47">
        <v>5827</v>
      </c>
      <c r="I29" s="47">
        <f t="shared" si="0"/>
        <v>11</v>
      </c>
      <c r="J29" s="60" t="s">
        <v>101</v>
      </c>
      <c r="K29" s="28"/>
      <c r="L29" s="28"/>
      <c r="M29" s="83">
        <v>1.57</v>
      </c>
      <c r="N29" s="66">
        <f>M29*N22/100</f>
        <v>9.9679300000000008</v>
      </c>
      <c r="O29" s="74">
        <f t="shared" si="1"/>
        <v>11.000000056810677</v>
      </c>
      <c r="P29" s="74">
        <f t="shared" si="2"/>
        <v>-5.6810677051544189E-8</v>
      </c>
      <c r="Q29" s="28">
        <v>5347</v>
      </c>
      <c r="R29" s="28">
        <v>5400</v>
      </c>
      <c r="S29" s="28">
        <v>5459</v>
      </c>
      <c r="T29" s="28">
        <v>5651</v>
      </c>
      <c r="U29" s="28">
        <v>5724</v>
      </c>
    </row>
    <row r="30" spans="1:23" ht="14.25" customHeight="1">
      <c r="A30" s="47" t="s">
        <v>51</v>
      </c>
      <c r="B30" s="70" t="s">
        <v>57</v>
      </c>
      <c r="C30" s="47">
        <v>4</v>
      </c>
      <c r="D30" s="73">
        <v>44308.738287037035</v>
      </c>
      <c r="E30" s="73">
        <v>44308.73841435185</v>
      </c>
      <c r="F30" s="71">
        <v>29</v>
      </c>
      <c r="G30" s="47">
        <v>6477</v>
      </c>
      <c r="H30" s="47">
        <v>7027</v>
      </c>
      <c r="I30" s="47">
        <f t="shared" si="0"/>
        <v>11</v>
      </c>
      <c r="J30" s="60" t="s">
        <v>102</v>
      </c>
      <c r="K30" s="28"/>
      <c r="L30" s="28"/>
      <c r="M30" s="83">
        <v>2.9</v>
      </c>
      <c r="N30" s="66">
        <f>M30*N22/100</f>
        <v>18.412099999999999</v>
      </c>
      <c r="O30" s="74">
        <f t="shared" si="1"/>
        <v>11.000000056810677</v>
      </c>
      <c r="P30" s="74">
        <f t="shared" si="2"/>
        <v>-5.6810677051544189E-8</v>
      </c>
      <c r="Q30" s="28">
        <v>6567</v>
      </c>
      <c r="R30" s="28">
        <v>6614</v>
      </c>
      <c r="S30" s="28">
        <v>6671</v>
      </c>
      <c r="T30" s="28">
        <v>6849</v>
      </c>
      <c r="U30" s="28">
        <v>6923</v>
      </c>
    </row>
    <row r="31" spans="1:23" ht="14.25" customHeight="1">
      <c r="A31" s="47" t="s">
        <v>51</v>
      </c>
      <c r="B31" s="70" t="s">
        <v>57</v>
      </c>
      <c r="C31" s="47">
        <v>5</v>
      </c>
      <c r="D31" s="73">
        <v>44308.738553240742</v>
      </c>
      <c r="E31" s="73">
        <v>44308.738680555558</v>
      </c>
      <c r="F31" s="71">
        <v>30</v>
      </c>
      <c r="G31" s="47">
        <v>7627</v>
      </c>
      <c r="H31" s="47">
        <v>8177</v>
      </c>
      <c r="I31" s="47">
        <f t="shared" si="0"/>
        <v>11</v>
      </c>
      <c r="J31" s="60" t="s">
        <v>103</v>
      </c>
      <c r="K31" s="28"/>
      <c r="L31" s="28"/>
      <c r="M31" s="83">
        <v>1.33</v>
      </c>
      <c r="N31" s="66">
        <f>M31*N22/100</f>
        <v>8.4441699999999997</v>
      </c>
      <c r="O31" s="74">
        <f t="shared" si="1"/>
        <v>11.000000056810677</v>
      </c>
      <c r="P31" s="74">
        <f t="shared" si="2"/>
        <v>-5.6810677051544189E-8</v>
      </c>
      <c r="Q31" s="28">
        <v>7685</v>
      </c>
      <c r="R31" s="28">
        <v>7737</v>
      </c>
      <c r="S31" s="28">
        <v>7795</v>
      </c>
      <c r="T31" s="28">
        <v>8011</v>
      </c>
      <c r="U31" s="28">
        <v>8084</v>
      </c>
    </row>
    <row r="32" spans="1:23" ht="14.25" customHeight="1">
      <c r="A32" s="47" t="s">
        <v>51</v>
      </c>
      <c r="B32" s="70" t="s">
        <v>62</v>
      </c>
      <c r="C32" s="47">
        <v>1</v>
      </c>
      <c r="D32" s="73">
        <v>44308.740231481483</v>
      </c>
      <c r="E32" s="73">
        <v>44308.740370370368</v>
      </c>
      <c r="F32" s="71">
        <v>31</v>
      </c>
      <c r="G32" s="47">
        <v>14877</v>
      </c>
      <c r="H32" s="47">
        <v>15477</v>
      </c>
      <c r="I32" s="47">
        <f t="shared" si="0"/>
        <v>12</v>
      </c>
      <c r="J32" s="60" t="s">
        <v>104</v>
      </c>
      <c r="K32" s="28"/>
      <c r="L32" s="28"/>
      <c r="M32" s="83">
        <v>5.35</v>
      </c>
      <c r="N32" s="66">
        <f>M32*N22/100</f>
        <v>33.967149999999997</v>
      </c>
      <c r="O32" s="74">
        <f t="shared" si="1"/>
        <v>11.999999661929905</v>
      </c>
      <c r="P32" s="74">
        <f t="shared" si="2"/>
        <v>3.380700945854187E-7</v>
      </c>
      <c r="Q32" s="28">
        <v>14941</v>
      </c>
      <c r="R32" s="28">
        <v>15026</v>
      </c>
      <c r="S32" s="28">
        <v>15085</v>
      </c>
      <c r="T32" s="28">
        <v>15275</v>
      </c>
      <c r="U32" s="28">
        <v>15325</v>
      </c>
    </row>
    <row r="33" spans="1:21" ht="14.25" customHeight="1">
      <c r="A33" s="47" t="s">
        <v>51</v>
      </c>
      <c r="B33" s="70" t="s">
        <v>62</v>
      </c>
      <c r="C33" s="47">
        <v>2</v>
      </c>
      <c r="D33" s="73">
        <v>44308.74181712963</v>
      </c>
      <c r="E33" s="73">
        <v>44308.741944444446</v>
      </c>
      <c r="F33" s="71">
        <v>32</v>
      </c>
      <c r="G33" s="47">
        <v>21727</v>
      </c>
      <c r="H33" s="47">
        <v>22277</v>
      </c>
      <c r="I33" s="47">
        <f t="shared" si="0"/>
        <v>11</v>
      </c>
      <c r="J33" s="60" t="s">
        <v>105</v>
      </c>
      <c r="K33" s="28"/>
      <c r="L33" s="28"/>
      <c r="M33" s="83">
        <v>11.75</v>
      </c>
      <c r="N33" s="66">
        <f>M33*N22/100</f>
        <v>74.600750000000005</v>
      </c>
      <c r="O33" s="74">
        <f t="shared" si="1"/>
        <v>11.000000056810677</v>
      </c>
      <c r="P33" s="74">
        <f t="shared" si="2"/>
        <v>-5.6810677051544189E-8</v>
      </c>
      <c r="Q33" s="28">
        <v>21788</v>
      </c>
      <c r="R33" s="28">
        <v>21889</v>
      </c>
      <c r="S33" s="28">
        <v>21933</v>
      </c>
      <c r="T33" s="28">
        <v>22137</v>
      </c>
      <c r="U33" s="28">
        <v>22178</v>
      </c>
    </row>
    <row r="34" spans="1:21" ht="14.25" customHeight="1">
      <c r="A34" s="47" t="s">
        <v>51</v>
      </c>
      <c r="B34" s="70" t="s">
        <v>62</v>
      </c>
      <c r="C34" s="47">
        <v>3</v>
      </c>
      <c r="D34" s="73">
        <v>44308.743425925924</v>
      </c>
      <c r="E34" s="73">
        <v>44308.743530092594</v>
      </c>
      <c r="F34" s="71">
        <v>33</v>
      </c>
      <c r="G34" s="47">
        <v>28677</v>
      </c>
      <c r="H34" s="47">
        <v>29127</v>
      </c>
      <c r="I34" s="47">
        <f t="shared" si="0"/>
        <v>9</v>
      </c>
      <c r="J34" s="60" t="s">
        <v>106</v>
      </c>
      <c r="K34" s="28"/>
      <c r="L34" s="28"/>
      <c r="M34" s="83">
        <v>53.2</v>
      </c>
      <c r="N34" s="66">
        <f>M34*N22/100</f>
        <v>337.76679999999999</v>
      </c>
      <c r="O34" s="74">
        <f t="shared" si="1"/>
        <v>9.0000002179294825</v>
      </c>
      <c r="P34" s="74">
        <f t="shared" si="2"/>
        <v>-2.1792948246002197E-7</v>
      </c>
      <c r="Q34" s="28">
        <v>28713</v>
      </c>
      <c r="R34" s="28">
        <v>28769</v>
      </c>
      <c r="S34" s="28">
        <v>28808</v>
      </c>
      <c r="T34" s="28">
        <v>28927</v>
      </c>
      <c r="U34" s="28">
        <v>28985</v>
      </c>
    </row>
    <row r="35" spans="1:21" ht="14.25" customHeight="1">
      <c r="A35" s="47" t="s">
        <v>51</v>
      </c>
      <c r="B35" s="70" t="s">
        <v>62</v>
      </c>
      <c r="C35" s="47">
        <v>4</v>
      </c>
      <c r="D35" s="73">
        <v>44308.744976851849</v>
      </c>
      <c r="E35" s="73">
        <v>44308.745092592595</v>
      </c>
      <c r="F35" s="71">
        <v>34</v>
      </c>
      <c r="G35" s="47">
        <v>35377</v>
      </c>
      <c r="H35" s="47">
        <v>35877</v>
      </c>
      <c r="I35" s="47">
        <f t="shared" si="0"/>
        <v>10</v>
      </c>
      <c r="J35" s="67"/>
      <c r="K35" s="65"/>
      <c r="L35" s="28" t="s">
        <v>107</v>
      </c>
      <c r="M35" s="83">
        <f t="shared" ref="M35:N35" si="5">SUM(M28*2+M29*2+M30*2+M31*2+M32*2+M33*2+M34)</f>
        <v>100</v>
      </c>
      <c r="N35" s="66">
        <f t="shared" si="5"/>
        <v>634.9</v>
      </c>
      <c r="O35" s="74">
        <f t="shared" si="1"/>
        <v>10.000000451691449</v>
      </c>
      <c r="P35" s="74">
        <f t="shared" si="2"/>
        <v>-4.5169144868850708E-7</v>
      </c>
      <c r="Q35" s="28">
        <v>35425</v>
      </c>
      <c r="R35" s="28">
        <v>35477</v>
      </c>
      <c r="S35" s="28">
        <v>35521</v>
      </c>
      <c r="T35" s="28">
        <v>35739</v>
      </c>
      <c r="U35" s="28">
        <v>35775</v>
      </c>
    </row>
    <row r="36" spans="1:21" ht="14.25" customHeight="1">
      <c r="A36" s="47" t="s">
        <v>51</v>
      </c>
      <c r="B36" s="70" t="s">
        <v>62</v>
      </c>
      <c r="C36" s="47">
        <v>5</v>
      </c>
      <c r="D36" s="73">
        <v>44308.746516203704</v>
      </c>
      <c r="E36" s="73">
        <v>44308.74664351852</v>
      </c>
      <c r="F36" s="71">
        <v>35</v>
      </c>
      <c r="G36" s="47">
        <v>42027</v>
      </c>
      <c r="H36" s="47">
        <v>42577</v>
      </c>
      <c r="I36" s="47">
        <f t="shared" si="0"/>
        <v>11</v>
      </c>
      <c r="J36" s="60"/>
      <c r="K36" s="28" t="s">
        <v>108</v>
      </c>
      <c r="L36" s="28"/>
      <c r="M36" s="83">
        <v>8.1999999999999993</v>
      </c>
      <c r="N36" s="66">
        <f>M36*N22/100</f>
        <v>52.061799999999991</v>
      </c>
      <c r="O36" s="74">
        <f t="shared" si="1"/>
        <v>11.000000056810677</v>
      </c>
      <c r="P36" s="74">
        <f t="shared" si="2"/>
        <v>-5.6810677051544189E-8</v>
      </c>
      <c r="Q36" s="28">
        <v>42049</v>
      </c>
      <c r="R36" s="28">
        <v>42110</v>
      </c>
      <c r="S36" s="28">
        <v>42213</v>
      </c>
      <c r="T36" s="28">
        <v>42414</v>
      </c>
      <c r="U36" s="28">
        <v>42452</v>
      </c>
    </row>
    <row r="37" spans="1:21" ht="14.25" customHeight="1">
      <c r="A37" s="47" t="s">
        <v>51</v>
      </c>
      <c r="B37" s="70" t="s">
        <v>62</v>
      </c>
      <c r="C37" s="47">
        <v>6</v>
      </c>
      <c r="D37" s="73">
        <v>44308.748090277775</v>
      </c>
      <c r="E37" s="73">
        <v>44308.748206018521</v>
      </c>
      <c r="F37" s="71">
        <v>36</v>
      </c>
      <c r="G37" s="47">
        <v>48827</v>
      </c>
      <c r="H37" s="47">
        <v>49327</v>
      </c>
      <c r="I37" s="47">
        <f t="shared" si="0"/>
        <v>10</v>
      </c>
      <c r="J37" s="60"/>
      <c r="K37" s="28" t="s">
        <v>109</v>
      </c>
      <c r="L37" s="28"/>
      <c r="M37" s="83">
        <v>17.02</v>
      </c>
      <c r="N37" s="66">
        <f>M37*N22/100</f>
        <v>108.05998</v>
      </c>
      <c r="O37" s="74">
        <f t="shared" si="1"/>
        <v>10.000000451691449</v>
      </c>
      <c r="P37" s="74">
        <f t="shared" si="2"/>
        <v>-4.5169144868850708E-7</v>
      </c>
      <c r="Q37" s="28">
        <v>48875</v>
      </c>
      <c r="R37" s="28">
        <v>48927</v>
      </c>
      <c r="S37" s="28">
        <v>48974</v>
      </c>
      <c r="T37" s="28">
        <v>49171</v>
      </c>
      <c r="U37" s="28">
        <v>49215</v>
      </c>
    </row>
    <row r="38" spans="1:21" ht="14.25" customHeight="1">
      <c r="A38" s="47" t="s">
        <v>51</v>
      </c>
      <c r="B38" s="70" t="s">
        <v>69</v>
      </c>
      <c r="C38" s="47">
        <v>1</v>
      </c>
      <c r="D38" s="73">
        <v>44308.749872685185</v>
      </c>
      <c r="E38" s="73">
        <v>44308.750011574077</v>
      </c>
      <c r="F38" s="71">
        <v>37</v>
      </c>
      <c r="G38" s="47">
        <v>56527</v>
      </c>
      <c r="H38" s="47">
        <v>57127</v>
      </c>
      <c r="I38" s="47">
        <f t="shared" si="0"/>
        <v>12</v>
      </c>
      <c r="J38" s="60"/>
      <c r="K38" s="28" t="s">
        <v>110</v>
      </c>
      <c r="L38" s="28"/>
      <c r="M38" s="83">
        <v>12.13</v>
      </c>
      <c r="N38" s="66">
        <f>M38*N22/100</f>
        <v>77.013370000000009</v>
      </c>
      <c r="O38" s="74">
        <f t="shared" si="1"/>
        <v>12.000000290572643</v>
      </c>
      <c r="P38" s="74">
        <f t="shared" si="2"/>
        <v>-2.905726432800293E-7</v>
      </c>
      <c r="Q38" s="28">
        <v>56541</v>
      </c>
      <c r="R38" s="28">
        <v>56626</v>
      </c>
      <c r="S38" s="28">
        <v>56685</v>
      </c>
      <c r="T38" s="28">
        <v>56918</v>
      </c>
      <c r="U38" s="28">
        <v>57027</v>
      </c>
    </row>
    <row r="39" spans="1:21" ht="14.25" customHeight="1">
      <c r="A39" s="47" t="s">
        <v>51</v>
      </c>
      <c r="B39" s="70" t="s">
        <v>69</v>
      </c>
      <c r="C39" s="47">
        <v>2</v>
      </c>
      <c r="D39" s="73">
        <v>44308.752025462964</v>
      </c>
      <c r="E39" s="73">
        <v>44308.752164351848</v>
      </c>
      <c r="F39" s="71">
        <v>38</v>
      </c>
      <c r="G39" s="47">
        <v>65827</v>
      </c>
      <c r="H39" s="47">
        <v>66427</v>
      </c>
      <c r="I39" s="47">
        <f t="shared" si="0"/>
        <v>12</v>
      </c>
      <c r="J39" s="60"/>
      <c r="K39" s="28" t="s">
        <v>111</v>
      </c>
      <c r="L39" s="28"/>
      <c r="M39" s="83">
        <v>15.85</v>
      </c>
      <c r="N39" s="66">
        <f>M39*N22/100</f>
        <v>100.63164999999999</v>
      </c>
      <c r="O39" s="74">
        <f t="shared" si="1"/>
        <v>11.999999661929905</v>
      </c>
      <c r="P39" s="74">
        <f t="shared" si="2"/>
        <v>3.380700945854187E-7</v>
      </c>
      <c r="Q39" s="28">
        <v>65895</v>
      </c>
      <c r="R39" s="28">
        <v>65991</v>
      </c>
      <c r="S39" s="28">
        <v>66053</v>
      </c>
      <c r="T39" s="28">
        <v>66256</v>
      </c>
      <c r="U39" s="28">
        <v>66342</v>
      </c>
    </row>
    <row r="40" spans="1:21" ht="14.25" customHeight="1">
      <c r="A40" s="47" t="s">
        <v>51</v>
      </c>
      <c r="B40" s="70" t="s">
        <v>69</v>
      </c>
      <c r="C40" s="47">
        <v>3</v>
      </c>
      <c r="D40" s="73">
        <v>44308.752939814818</v>
      </c>
      <c r="E40" s="73">
        <v>44308.753078703703</v>
      </c>
      <c r="F40" s="71">
        <v>39</v>
      </c>
      <c r="G40" s="47">
        <v>69777</v>
      </c>
      <c r="H40" s="47">
        <v>70377</v>
      </c>
      <c r="I40" s="47">
        <f t="shared" si="0"/>
        <v>12</v>
      </c>
      <c r="J40" s="62"/>
      <c r="K40" s="63"/>
      <c r="L40" s="63" t="s">
        <v>107</v>
      </c>
      <c r="M40" s="84">
        <f t="shared" ref="M40:N40" si="6">SUM(M36:M39)</f>
        <v>53.2</v>
      </c>
      <c r="N40" s="68">
        <f t="shared" si="6"/>
        <v>337.76679999999999</v>
      </c>
      <c r="O40" s="74">
        <f t="shared" si="1"/>
        <v>11.999999661929905</v>
      </c>
      <c r="P40" s="74">
        <f t="shared" si="2"/>
        <v>3.380700945854187E-7</v>
      </c>
      <c r="Q40" s="28">
        <v>69839</v>
      </c>
      <c r="R40" s="28">
        <v>69917</v>
      </c>
      <c r="S40" s="28">
        <v>69979</v>
      </c>
      <c r="T40" s="28">
        <v>70181</v>
      </c>
      <c r="U40" s="28">
        <v>70289</v>
      </c>
    </row>
    <row r="41" spans="1:21" ht="14.25" customHeight="1">
      <c r="A41" s="47" t="s">
        <v>51</v>
      </c>
      <c r="B41" s="70" t="s">
        <v>69</v>
      </c>
      <c r="C41" s="47">
        <v>4</v>
      </c>
      <c r="D41" s="73">
        <v>44308.753807870373</v>
      </c>
      <c r="E41" s="73">
        <v>44308.753946759258</v>
      </c>
      <c r="F41" s="71">
        <v>40</v>
      </c>
      <c r="G41" s="47">
        <v>73527</v>
      </c>
      <c r="H41" s="47">
        <v>74127</v>
      </c>
      <c r="I41" s="47">
        <f t="shared" si="0"/>
        <v>12</v>
      </c>
      <c r="J41" s="72"/>
      <c r="K41" s="28" t="s">
        <v>112</v>
      </c>
      <c r="L41" s="28"/>
      <c r="M41" s="83">
        <f>M34-M39</f>
        <v>37.35</v>
      </c>
      <c r="N41" s="28">
        <f>M41*N22/100</f>
        <v>237.13514999999998</v>
      </c>
      <c r="O41" s="74">
        <f t="shared" si="1"/>
        <v>11.999999661929905</v>
      </c>
      <c r="P41" s="74">
        <f t="shared" si="2"/>
        <v>3.380700945854187E-7</v>
      </c>
      <c r="Q41" s="28">
        <v>73554</v>
      </c>
      <c r="R41" s="28">
        <v>73652</v>
      </c>
      <c r="S41" s="28">
        <v>73714</v>
      </c>
      <c r="T41" s="28">
        <v>73934</v>
      </c>
      <c r="U41" s="28">
        <v>74032</v>
      </c>
    </row>
    <row r="42" spans="1:21" ht="14.25" customHeight="1">
      <c r="A42" s="47" t="s">
        <v>51</v>
      </c>
      <c r="B42" s="70" t="s">
        <v>69</v>
      </c>
      <c r="C42" s="47">
        <v>5</v>
      </c>
      <c r="D42" s="73">
        <v>44308.754710648151</v>
      </c>
      <c r="E42" s="73">
        <v>44308.754849537036</v>
      </c>
      <c r="F42" s="71">
        <v>41</v>
      </c>
      <c r="G42" s="47">
        <v>77427</v>
      </c>
      <c r="H42" s="47">
        <v>78027</v>
      </c>
      <c r="I42" s="47">
        <f t="shared" si="0"/>
        <v>12</v>
      </c>
      <c r="J42" s="72"/>
      <c r="K42" s="72"/>
      <c r="L42" s="72"/>
      <c r="M42" s="72"/>
      <c r="N42" s="72"/>
      <c r="O42" s="74">
        <f t="shared" si="1"/>
        <v>11.999999661929905</v>
      </c>
      <c r="P42" s="74">
        <f t="shared" si="2"/>
        <v>3.380700945854187E-7</v>
      </c>
      <c r="Q42" s="28">
        <v>77479</v>
      </c>
      <c r="R42" s="28">
        <v>77551</v>
      </c>
      <c r="S42" s="28">
        <v>77618</v>
      </c>
      <c r="T42" s="28">
        <v>77826</v>
      </c>
      <c r="U42" s="28">
        <v>77928</v>
      </c>
    </row>
    <row r="43" spans="1:21" ht="14.25" customHeight="1">
      <c r="A43" s="47" t="s">
        <v>51</v>
      </c>
      <c r="B43" s="70" t="s">
        <v>69</v>
      </c>
      <c r="C43" s="47">
        <v>6</v>
      </c>
      <c r="D43" s="73">
        <v>44308.755740740744</v>
      </c>
      <c r="E43" s="73">
        <v>44308.755879629629</v>
      </c>
      <c r="F43" s="71">
        <v>42</v>
      </c>
      <c r="G43" s="47">
        <v>81877</v>
      </c>
      <c r="H43" s="47">
        <v>82477</v>
      </c>
      <c r="I43" s="47">
        <f t="shared" si="0"/>
        <v>12</v>
      </c>
      <c r="J43" s="72"/>
      <c r="K43" s="72"/>
      <c r="L43" s="72"/>
      <c r="M43" s="72"/>
      <c r="N43" s="72"/>
      <c r="O43" s="74">
        <f t="shared" si="1"/>
        <v>11.999999661929905</v>
      </c>
      <c r="P43" s="74">
        <f t="shared" si="2"/>
        <v>3.380700945854187E-7</v>
      </c>
      <c r="Q43" s="28">
        <v>81935</v>
      </c>
      <c r="R43" s="28">
        <v>82021</v>
      </c>
      <c r="S43" s="28">
        <v>82091</v>
      </c>
      <c r="T43" s="28">
        <v>82326</v>
      </c>
      <c r="U43" s="28">
        <v>82392</v>
      </c>
    </row>
    <row r="44" spans="1:21" ht="14.25" customHeight="1">
      <c r="A44" s="47" t="s">
        <v>51</v>
      </c>
      <c r="B44" s="70" t="s">
        <v>70</v>
      </c>
      <c r="C44" s="47">
        <v>1</v>
      </c>
      <c r="D44" s="73">
        <v>44308.757615740738</v>
      </c>
      <c r="E44" s="73">
        <v>44308.757847222223</v>
      </c>
      <c r="F44" s="71">
        <v>43</v>
      </c>
      <c r="G44" s="47">
        <v>89977</v>
      </c>
      <c r="H44" s="47">
        <v>90977</v>
      </c>
      <c r="I44" s="47">
        <f t="shared" si="0"/>
        <v>20</v>
      </c>
      <c r="J44" s="72"/>
      <c r="K44" s="72"/>
      <c r="L44" s="72"/>
      <c r="M44" s="72"/>
      <c r="N44" s="72"/>
      <c r="O44" s="74">
        <f t="shared" si="1"/>
        <v>20.00000027474016</v>
      </c>
      <c r="P44" s="74">
        <f t="shared" si="2"/>
        <v>-2.7474015951156616E-7</v>
      </c>
      <c r="Q44" s="28">
        <v>90026</v>
      </c>
      <c r="R44" s="28">
        <v>90110</v>
      </c>
      <c r="S44" s="28">
        <v>90464</v>
      </c>
      <c r="T44" s="28">
        <v>90878</v>
      </c>
      <c r="U44" s="28">
        <v>90942</v>
      </c>
    </row>
    <row r="45" spans="1:21" ht="14.25" customHeight="1">
      <c r="A45" s="47" t="s">
        <v>51</v>
      </c>
      <c r="B45" s="70" t="s">
        <v>70</v>
      </c>
      <c r="C45" s="47">
        <v>2</v>
      </c>
      <c r="D45" s="73">
        <v>44308.759583333333</v>
      </c>
      <c r="E45" s="73">
        <v>44308.75980324074</v>
      </c>
      <c r="F45" s="71">
        <v>44</v>
      </c>
      <c r="G45" s="47">
        <v>98477</v>
      </c>
      <c r="H45" s="47">
        <v>99427</v>
      </c>
      <c r="I45" s="47">
        <f t="shared" si="0"/>
        <v>19</v>
      </c>
      <c r="J45" s="72"/>
      <c r="K45" s="72"/>
      <c r="L45" s="72"/>
      <c r="M45" s="72"/>
      <c r="N45" s="72"/>
      <c r="O45" s="74">
        <f t="shared" si="1"/>
        <v>19.000000040978193</v>
      </c>
      <c r="P45" s="74">
        <f t="shared" si="2"/>
        <v>-4.0978193283081055E-8</v>
      </c>
      <c r="Q45" s="28">
        <v>98519</v>
      </c>
      <c r="R45" s="28">
        <v>98610</v>
      </c>
      <c r="S45" s="28">
        <v>98783</v>
      </c>
      <c r="T45" s="28">
        <v>99205</v>
      </c>
      <c r="U45" s="28">
        <v>99297</v>
      </c>
    </row>
    <row r="46" spans="1:21" ht="14.25" customHeight="1">
      <c r="A46" s="47" t="s">
        <v>51</v>
      </c>
      <c r="B46" s="70" t="s">
        <v>70</v>
      </c>
      <c r="C46" s="47">
        <v>3</v>
      </c>
      <c r="D46" s="73">
        <v>44308.761365740742</v>
      </c>
      <c r="E46" s="73">
        <v>44308.76158564815</v>
      </c>
      <c r="F46" s="71">
        <v>45</v>
      </c>
      <c r="G46" s="47">
        <v>106177</v>
      </c>
      <c r="H46" s="47">
        <v>107127</v>
      </c>
      <c r="I46" s="47">
        <f t="shared" si="0"/>
        <v>19</v>
      </c>
      <c r="J46" s="72"/>
      <c r="K46" s="72"/>
      <c r="L46" s="72"/>
      <c r="M46" s="72"/>
      <c r="N46" s="72"/>
      <c r="O46" s="74">
        <f t="shared" si="1"/>
        <v>19.000000040978193</v>
      </c>
      <c r="P46" s="74">
        <f t="shared" si="2"/>
        <v>-4.0978193283081055E-8</v>
      </c>
      <c r="Q46" s="28">
        <v>106254</v>
      </c>
      <c r="R46" s="28">
        <v>106370</v>
      </c>
      <c r="S46" s="28">
        <v>106545</v>
      </c>
      <c r="T46" s="28">
        <v>106951</v>
      </c>
      <c r="U46" s="28">
        <v>107024</v>
      </c>
    </row>
    <row r="47" spans="1:21" ht="14.25" customHeight="1">
      <c r="A47" s="47" t="s">
        <v>51</v>
      </c>
      <c r="B47" s="70" t="s">
        <v>70</v>
      </c>
      <c r="C47" s="47">
        <v>4</v>
      </c>
      <c r="D47" s="73">
        <v>44308.763252314813</v>
      </c>
      <c r="E47" s="73">
        <v>44308.763506944444</v>
      </c>
      <c r="F47" s="71">
        <v>46</v>
      </c>
      <c r="G47" s="47">
        <v>114327</v>
      </c>
      <c r="H47" s="47">
        <v>115427</v>
      </c>
      <c r="I47" s="47">
        <f t="shared" si="0"/>
        <v>22</v>
      </c>
      <c r="J47" s="72"/>
      <c r="K47" s="72"/>
      <c r="L47" s="72"/>
      <c r="M47" s="72"/>
      <c r="N47" s="72"/>
      <c r="O47" s="74">
        <f t="shared" si="1"/>
        <v>22.000000113621354</v>
      </c>
      <c r="P47" s="74">
        <f t="shared" si="2"/>
        <v>-1.1362135410308838E-7</v>
      </c>
      <c r="Q47" s="28">
        <v>114411</v>
      </c>
      <c r="R47" s="28">
        <v>114524</v>
      </c>
      <c r="S47" s="28">
        <v>114714</v>
      </c>
      <c r="T47" s="28">
        <v>115217</v>
      </c>
      <c r="U47" s="28">
        <v>115318</v>
      </c>
    </row>
    <row r="48" spans="1:21" ht="14.25" customHeight="1">
      <c r="A48" s="47" t="s">
        <v>51</v>
      </c>
      <c r="B48" s="70" t="s">
        <v>70</v>
      </c>
      <c r="C48" s="47">
        <v>5</v>
      </c>
      <c r="D48" s="73">
        <v>44308.765069444446</v>
      </c>
      <c r="E48" s="73">
        <v>44308.765289351853</v>
      </c>
      <c r="F48" s="71">
        <v>47</v>
      </c>
      <c r="G48" s="47">
        <v>122177</v>
      </c>
      <c r="H48" s="47">
        <v>123127</v>
      </c>
      <c r="I48" s="47">
        <f t="shared" si="0"/>
        <v>19</v>
      </c>
      <c r="J48" s="72"/>
      <c r="K48" s="72"/>
      <c r="L48" s="72"/>
      <c r="M48" s="72"/>
      <c r="N48" s="72"/>
      <c r="O48" s="74">
        <f t="shared" si="1"/>
        <v>19.000000040978193</v>
      </c>
      <c r="P48" s="74">
        <f t="shared" si="2"/>
        <v>-4.0978193283081055E-8</v>
      </c>
      <c r="Q48" s="28">
        <v>122210</v>
      </c>
      <c r="R48" s="28">
        <v>122300</v>
      </c>
      <c r="S48" s="28">
        <v>122478</v>
      </c>
      <c r="T48" s="28">
        <v>122915</v>
      </c>
      <c r="U48" s="28">
        <v>123012</v>
      </c>
    </row>
    <row r="49" spans="1:21" ht="14.25" customHeight="1">
      <c r="A49" s="47" t="s">
        <v>51</v>
      </c>
      <c r="B49" s="70" t="s">
        <v>70</v>
      </c>
      <c r="C49" s="47">
        <v>6</v>
      </c>
      <c r="D49" s="73">
        <v>44308.766944444447</v>
      </c>
      <c r="E49" s="73">
        <v>44308.767187500001</v>
      </c>
      <c r="F49" s="71">
        <v>48</v>
      </c>
      <c r="G49" s="47">
        <v>130277</v>
      </c>
      <c r="H49" s="47">
        <v>131327</v>
      </c>
      <c r="I49" s="47">
        <f t="shared" si="0"/>
        <v>21</v>
      </c>
      <c r="J49" s="72"/>
      <c r="K49" s="72"/>
      <c r="L49" s="72"/>
      <c r="M49" s="72"/>
      <c r="N49" s="72"/>
      <c r="O49" s="74">
        <f t="shared" si="1"/>
        <v>20.999999879859388</v>
      </c>
      <c r="P49" s="74">
        <f t="shared" si="2"/>
        <v>1.2014061212539673E-7</v>
      </c>
      <c r="Q49" s="28">
        <v>130295</v>
      </c>
      <c r="R49" s="28">
        <v>130387</v>
      </c>
      <c r="S49" s="28">
        <v>130601</v>
      </c>
      <c r="T49" s="28">
        <v>131167</v>
      </c>
      <c r="U49" s="28">
        <v>131237</v>
      </c>
    </row>
    <row r="50" spans="1:21" ht="14.25" customHeight="1">
      <c r="A50" s="47" t="s">
        <v>51</v>
      </c>
      <c r="B50" s="47" t="s">
        <v>72</v>
      </c>
      <c r="C50" s="47">
        <v>1</v>
      </c>
      <c r="D50" s="73">
        <v>44308.770219907405</v>
      </c>
      <c r="E50" s="73">
        <v>44308.770266203705</v>
      </c>
      <c r="F50" s="71">
        <v>49</v>
      </c>
      <c r="G50" s="47"/>
      <c r="H50" s="47"/>
      <c r="I50" s="47"/>
      <c r="J50" s="72"/>
      <c r="K50" s="72"/>
      <c r="L50" s="72"/>
      <c r="M50" s="72"/>
      <c r="N50" s="72"/>
      <c r="O50" s="72"/>
      <c r="P50" s="72"/>
    </row>
    <row r="51" spans="1:21" ht="14.25" customHeight="1">
      <c r="A51" s="47" t="s">
        <v>73</v>
      </c>
      <c r="B51" s="47" t="s">
        <v>74</v>
      </c>
      <c r="C51" s="47">
        <v>1</v>
      </c>
      <c r="D51" s="73">
        <v>44308.772731481484</v>
      </c>
      <c r="E51" s="73">
        <v>44308.772881944446</v>
      </c>
      <c r="F51" s="71">
        <v>50</v>
      </c>
      <c r="G51" s="47"/>
      <c r="H51" s="47"/>
      <c r="I51" s="47"/>
      <c r="J51" s="72"/>
      <c r="K51" s="72"/>
      <c r="L51" s="72"/>
      <c r="M51" s="72"/>
      <c r="N51" s="72"/>
      <c r="O51" s="72"/>
      <c r="P51" s="72"/>
    </row>
    <row r="52" spans="1:21" ht="14.25" customHeight="1">
      <c r="A52" s="47" t="s">
        <v>73</v>
      </c>
      <c r="B52" s="47" t="s">
        <v>75</v>
      </c>
      <c r="C52" s="47">
        <v>1</v>
      </c>
      <c r="D52" s="73">
        <v>44308.772951388892</v>
      </c>
      <c r="E52" s="73">
        <v>44308.77306712963</v>
      </c>
      <c r="F52" s="71">
        <v>51</v>
      </c>
      <c r="G52" s="47"/>
      <c r="H52" s="47"/>
      <c r="I52" s="47"/>
      <c r="J52" s="72"/>
      <c r="K52" s="72"/>
      <c r="L52" s="72"/>
      <c r="M52" s="72"/>
      <c r="N52" s="72"/>
      <c r="O52" s="72"/>
      <c r="P52" s="72"/>
    </row>
    <row r="53" spans="1:21" ht="14.25" customHeight="1">
      <c r="A53" s="72"/>
      <c r="B53" s="72"/>
      <c r="C53" s="72"/>
      <c r="D53" s="72"/>
      <c r="E53" s="72"/>
      <c r="F53" s="72">
        <v>52</v>
      </c>
      <c r="G53" s="72"/>
      <c r="H53" s="72"/>
      <c r="I53" s="72"/>
      <c r="J53" s="72"/>
      <c r="K53" s="72"/>
      <c r="L53" s="72"/>
      <c r="M53" s="72"/>
      <c r="N53" s="72"/>
      <c r="O53" s="72"/>
      <c r="P53" s="72"/>
    </row>
    <row r="54" spans="1:21" ht="14.25" customHeight="1">
      <c r="A54" s="72" t="s">
        <v>71</v>
      </c>
      <c r="B54" s="85" t="s">
        <v>113</v>
      </c>
      <c r="C54" s="72"/>
      <c r="D54" s="73">
        <v>44308.660300925927</v>
      </c>
      <c r="E54" s="73">
        <v>44308.660312499997</v>
      </c>
      <c r="F54" s="47">
        <v>53</v>
      </c>
      <c r="G54" s="47">
        <v>3247</v>
      </c>
      <c r="H54" s="47">
        <v>3297</v>
      </c>
      <c r="I54" s="72"/>
      <c r="J54" s="72"/>
      <c r="K54" s="72"/>
      <c r="L54" s="72"/>
      <c r="M54" s="72"/>
      <c r="N54" s="72"/>
      <c r="O54" s="72"/>
      <c r="P54" s="72"/>
    </row>
    <row r="55" spans="1:21" ht="14.25" customHeight="1">
      <c r="A55" s="72" t="s">
        <v>51</v>
      </c>
      <c r="B55" s="85" t="s">
        <v>113</v>
      </c>
      <c r="C55" s="72"/>
      <c r="D55" s="73"/>
      <c r="E55" s="73"/>
      <c r="F55" s="47">
        <v>54</v>
      </c>
      <c r="G55" s="47">
        <v>300</v>
      </c>
      <c r="H55" s="47">
        <v>350</v>
      </c>
      <c r="I55" s="72"/>
      <c r="J55" s="72"/>
      <c r="K55" s="72"/>
      <c r="L55" s="72"/>
      <c r="M55" s="72"/>
      <c r="N55" s="72"/>
      <c r="O55" s="72"/>
      <c r="P55" s="72"/>
    </row>
    <row r="56" spans="1:21" ht="14.25" customHeight="1"/>
    <row r="57" spans="1:21" ht="14.25" customHeight="1"/>
    <row r="58" spans="1:21" ht="14.25" customHeight="1"/>
    <row r="59" spans="1:21" ht="14.25" customHeight="1"/>
    <row r="60" spans="1:21" ht="14.25" customHeight="1"/>
    <row r="61" spans="1:21" ht="14.25" customHeight="1"/>
    <row r="62" spans="1:21" ht="14.25" customHeight="1"/>
    <row r="63" spans="1:21" ht="14.25" customHeight="1"/>
    <row r="64" spans="1:21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8">
    <mergeCell ref="J23:L23"/>
    <mergeCell ref="J24:L24"/>
    <mergeCell ref="J25:L25"/>
    <mergeCell ref="K1:L1"/>
    <mergeCell ref="M1:N1"/>
    <mergeCell ref="K8:L8"/>
    <mergeCell ref="M8:N8"/>
    <mergeCell ref="J22:L22"/>
  </mergeCells>
  <conditionalFormatting sqref="O1">
    <cfRule type="expression" dxfId="4" priority="1">
      <formula>(CELL("col")=COLUMN())+(CELL("row")=ROW())</formula>
    </cfRule>
  </conditionalFormatting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000"/>
  <sheetViews>
    <sheetView workbookViewId="0">
      <selection activeCell="N25" sqref="N25"/>
    </sheetView>
  </sheetViews>
  <sheetFormatPr defaultColWidth="14.453125" defaultRowHeight="15" customHeight="1"/>
  <cols>
    <col min="1" max="1" width="18" customWidth="1"/>
    <col min="3" max="3" width="5.26953125" customWidth="1"/>
    <col min="4" max="5" width="16.08984375" hidden="1" customWidth="1"/>
    <col min="6" max="6" width="3.7265625" customWidth="1"/>
    <col min="7" max="8" width="7.453125" customWidth="1"/>
    <col min="9" max="9" width="9.54296875" customWidth="1"/>
    <col min="10" max="12" width="8.7265625" customWidth="1"/>
    <col min="13" max="13" width="11.453125" customWidth="1"/>
    <col min="14" max="14" width="8.7265625" customWidth="1"/>
    <col min="15" max="15" width="10.7265625" customWidth="1"/>
    <col min="16" max="25" width="8.7265625" customWidth="1"/>
  </cols>
  <sheetData>
    <row r="1" spans="1:21" ht="14.25" customHeight="1">
      <c r="A1" s="24" t="s">
        <v>118</v>
      </c>
      <c r="B1" s="24" t="s">
        <v>40</v>
      </c>
      <c r="C1" s="24" t="s">
        <v>41</v>
      </c>
      <c r="D1" s="24" t="s">
        <v>119</v>
      </c>
      <c r="E1" s="24" t="s">
        <v>120</v>
      </c>
      <c r="F1" s="24" t="s">
        <v>44</v>
      </c>
      <c r="G1" s="24" t="s">
        <v>45</v>
      </c>
      <c r="H1" s="24" t="s">
        <v>46</v>
      </c>
      <c r="I1" s="24" t="s">
        <v>47</v>
      </c>
      <c r="J1" s="29" t="s">
        <v>48</v>
      </c>
      <c r="K1" s="153" t="s">
        <v>15</v>
      </c>
      <c r="L1" s="154"/>
      <c r="M1" s="153" t="s">
        <v>49</v>
      </c>
      <c r="N1" s="155"/>
      <c r="O1" s="24" t="s">
        <v>47</v>
      </c>
      <c r="P1" s="28" t="s">
        <v>50</v>
      </c>
      <c r="Q1" s="24" t="s">
        <v>77</v>
      </c>
      <c r="R1" s="24" t="s">
        <v>78</v>
      </c>
      <c r="S1" s="24" t="s">
        <v>79</v>
      </c>
      <c r="T1" s="24" t="s">
        <v>80</v>
      </c>
      <c r="U1" s="24" t="s">
        <v>81</v>
      </c>
    </row>
    <row r="2" spans="1:21" ht="14.25" customHeight="1">
      <c r="A2" s="24" t="s">
        <v>71</v>
      </c>
      <c r="B2" s="24" t="s">
        <v>52</v>
      </c>
      <c r="C2" s="24">
        <v>1</v>
      </c>
      <c r="D2" s="30">
        <v>44325.605844907404</v>
      </c>
      <c r="E2" s="30">
        <v>44325.606215277781</v>
      </c>
      <c r="F2" s="24">
        <v>1</v>
      </c>
      <c r="G2" s="24">
        <v>17433</v>
      </c>
      <c r="H2" s="24">
        <v>19033</v>
      </c>
      <c r="I2" s="24">
        <f t="shared" ref="I2:I49" si="0">(H2-G2)/50</f>
        <v>32</v>
      </c>
      <c r="J2" s="32"/>
      <c r="K2" s="24" t="s">
        <v>53</v>
      </c>
      <c r="L2" s="24" t="s">
        <v>54</v>
      </c>
      <c r="M2" s="24" t="s">
        <v>55</v>
      </c>
      <c r="N2" s="33" t="s">
        <v>56</v>
      </c>
      <c r="O2" s="34">
        <f t="shared" ref="O2:O49" si="1">(E2-D2)*86400</f>
        <v>32.000000565312803</v>
      </c>
      <c r="P2" s="34">
        <f t="shared" ref="P2:P49" si="2">I2-O2</f>
        <v>-5.6531280279159546E-7</v>
      </c>
      <c r="Q2" s="24">
        <v>0</v>
      </c>
      <c r="R2" s="24">
        <v>0</v>
      </c>
      <c r="S2" s="24">
        <v>0</v>
      </c>
      <c r="T2" s="24">
        <v>0</v>
      </c>
      <c r="U2" s="24">
        <v>0</v>
      </c>
    </row>
    <row r="3" spans="1:21" ht="14.25" customHeight="1">
      <c r="A3" s="24" t="s">
        <v>71</v>
      </c>
      <c r="B3" s="35" t="s">
        <v>57</v>
      </c>
      <c r="C3" s="24">
        <v>1</v>
      </c>
      <c r="D3" s="30">
        <v>44325.606354166666</v>
      </c>
      <c r="E3" s="30">
        <v>44325.606481481482</v>
      </c>
      <c r="F3" s="24">
        <v>2</v>
      </c>
      <c r="G3" s="24">
        <v>19633</v>
      </c>
      <c r="H3" s="24">
        <v>20183</v>
      </c>
      <c r="I3" s="24">
        <f t="shared" si="0"/>
        <v>11</v>
      </c>
      <c r="J3" s="32" t="s">
        <v>58</v>
      </c>
      <c r="K3" s="24">
        <v>2.0143599999999999</v>
      </c>
      <c r="L3" s="24">
        <v>2.1182699999999999</v>
      </c>
      <c r="M3" s="24">
        <v>17534</v>
      </c>
      <c r="N3" s="33">
        <v>3534</v>
      </c>
      <c r="O3" s="34">
        <f t="shared" si="1"/>
        <v>11.000000056810677</v>
      </c>
      <c r="P3" s="34">
        <f t="shared" si="2"/>
        <v>-5.6810677051544189E-8</v>
      </c>
      <c r="Q3" s="24">
        <v>19682</v>
      </c>
      <c r="R3" s="24">
        <v>19751</v>
      </c>
      <c r="S3" s="24">
        <v>19837</v>
      </c>
      <c r="T3" s="24">
        <v>20005</v>
      </c>
      <c r="U3" s="24">
        <v>20090</v>
      </c>
    </row>
    <row r="4" spans="1:21" ht="14.25" customHeight="1">
      <c r="A4" s="24" t="s">
        <v>71</v>
      </c>
      <c r="B4" s="35" t="s">
        <v>57</v>
      </c>
      <c r="C4" s="24">
        <v>2</v>
      </c>
      <c r="D4" s="30">
        <v>44325.60664351852</v>
      </c>
      <c r="E4" s="30">
        <v>44325.606770833336</v>
      </c>
      <c r="F4" s="24">
        <v>3</v>
      </c>
      <c r="G4" s="24">
        <v>20883</v>
      </c>
      <c r="H4" s="24">
        <v>21433</v>
      </c>
      <c r="I4" s="24">
        <f t="shared" si="0"/>
        <v>11</v>
      </c>
      <c r="J4" s="32" t="s">
        <v>59</v>
      </c>
      <c r="K4" s="24">
        <v>18.009399999999999</v>
      </c>
      <c r="L4" s="24">
        <v>7.7377399999999996</v>
      </c>
      <c r="M4" s="24">
        <v>18334</v>
      </c>
      <c r="N4" s="33">
        <v>3815</v>
      </c>
      <c r="O4" s="34">
        <f t="shared" si="1"/>
        <v>11.000000056810677</v>
      </c>
      <c r="P4" s="34">
        <f t="shared" si="2"/>
        <v>-5.6810677051544189E-8</v>
      </c>
      <c r="Q4" s="24">
        <v>20937</v>
      </c>
      <c r="R4" s="24">
        <v>20987</v>
      </c>
      <c r="S4" s="24">
        <v>21081</v>
      </c>
      <c r="T4" s="24">
        <v>21248</v>
      </c>
      <c r="U4" s="24">
        <v>21306</v>
      </c>
    </row>
    <row r="5" spans="1:21" ht="14.25" customHeight="1">
      <c r="A5" s="24" t="s">
        <v>71</v>
      </c>
      <c r="B5" s="35" t="s">
        <v>57</v>
      </c>
      <c r="C5" s="24">
        <v>3</v>
      </c>
      <c r="D5" s="30">
        <v>44325.606909722221</v>
      </c>
      <c r="E5" s="30">
        <v>44325.607037037036</v>
      </c>
      <c r="F5" s="24">
        <v>4</v>
      </c>
      <c r="G5" s="24">
        <v>22033</v>
      </c>
      <c r="H5" s="24">
        <v>22583</v>
      </c>
      <c r="I5" s="24">
        <f t="shared" si="0"/>
        <v>11</v>
      </c>
      <c r="J5" s="32" t="s">
        <v>60</v>
      </c>
      <c r="K5" s="24">
        <v>24.756</v>
      </c>
      <c r="L5" s="24">
        <v>13.669</v>
      </c>
      <c r="M5" s="24">
        <v>18671</v>
      </c>
      <c r="N5" s="33">
        <v>4112</v>
      </c>
      <c r="O5" s="34">
        <f t="shared" si="1"/>
        <v>11.000000056810677</v>
      </c>
      <c r="P5" s="34">
        <f t="shared" si="2"/>
        <v>-5.6810677051544189E-8</v>
      </c>
      <c r="Q5" s="24">
        <v>22072</v>
      </c>
      <c r="R5" s="24">
        <v>22139</v>
      </c>
      <c r="S5" s="24">
        <v>22224</v>
      </c>
      <c r="T5" s="24">
        <v>22372</v>
      </c>
      <c r="U5" s="24">
        <v>22440</v>
      </c>
    </row>
    <row r="6" spans="1:21" ht="14.25" customHeight="1">
      <c r="A6" s="24" t="s">
        <v>71</v>
      </c>
      <c r="B6" s="35" t="s">
        <v>57</v>
      </c>
      <c r="C6" s="24">
        <v>4</v>
      </c>
      <c r="D6" s="30">
        <v>44325.607199074075</v>
      </c>
      <c r="E6" s="30">
        <v>44325.607303240744</v>
      </c>
      <c r="F6" s="24">
        <v>5</v>
      </c>
      <c r="G6" s="24">
        <v>23283</v>
      </c>
      <c r="H6" s="24">
        <v>23733</v>
      </c>
      <c r="I6" s="24">
        <f t="shared" si="0"/>
        <v>9</v>
      </c>
      <c r="J6" s="39" t="s">
        <v>61</v>
      </c>
      <c r="K6" s="43">
        <v>30.687200000000001</v>
      </c>
      <c r="L6" s="43">
        <v>19.408300000000001</v>
      </c>
      <c r="M6" s="43">
        <v>18967</v>
      </c>
      <c r="N6" s="44">
        <v>4398</v>
      </c>
      <c r="O6" s="34">
        <f t="shared" si="1"/>
        <v>9.0000002179294825</v>
      </c>
      <c r="P6" s="34">
        <f t="shared" si="2"/>
        <v>-2.1792948246002197E-7</v>
      </c>
      <c r="Q6" s="24">
        <v>23293</v>
      </c>
      <c r="R6" s="24">
        <v>23352</v>
      </c>
      <c r="S6" s="24">
        <v>23431</v>
      </c>
      <c r="T6" s="24">
        <v>23571</v>
      </c>
      <c r="U6" s="24">
        <v>23634</v>
      </c>
    </row>
    <row r="7" spans="1:21" ht="14.25" customHeight="1">
      <c r="A7" s="24" t="s">
        <v>71</v>
      </c>
      <c r="B7" s="35" t="s">
        <v>57</v>
      </c>
      <c r="C7" s="24">
        <v>5</v>
      </c>
      <c r="D7" s="30">
        <v>44325.607476851852</v>
      </c>
      <c r="E7" s="30">
        <v>44325.607604166667</v>
      </c>
      <c r="F7" s="24">
        <v>6</v>
      </c>
      <c r="G7" s="24">
        <v>24483</v>
      </c>
      <c r="H7" s="24">
        <v>25033</v>
      </c>
      <c r="I7" s="24">
        <f t="shared" si="0"/>
        <v>11</v>
      </c>
      <c r="J7" s="24"/>
      <c r="K7" s="24"/>
      <c r="L7" s="24"/>
      <c r="M7" s="24"/>
      <c r="N7" s="24"/>
      <c r="O7" s="34">
        <f t="shared" si="1"/>
        <v>11.000000056810677</v>
      </c>
      <c r="P7" s="34">
        <f t="shared" si="2"/>
        <v>-5.6810677051544189E-8</v>
      </c>
      <c r="Q7" s="24">
        <v>24569</v>
      </c>
      <c r="R7" s="24">
        <v>24616</v>
      </c>
      <c r="S7" s="24">
        <v>24676</v>
      </c>
      <c r="T7" s="24">
        <v>24857</v>
      </c>
      <c r="U7" s="24">
        <v>24920</v>
      </c>
    </row>
    <row r="8" spans="1:21" ht="14.25" customHeight="1">
      <c r="A8" s="24" t="s">
        <v>71</v>
      </c>
      <c r="B8" s="35" t="s">
        <v>69</v>
      </c>
      <c r="C8" s="24">
        <v>1</v>
      </c>
      <c r="D8" s="30">
        <v>44325.610648148147</v>
      </c>
      <c r="E8" s="30">
        <v>44325.610798611109</v>
      </c>
      <c r="F8" s="24">
        <v>7</v>
      </c>
      <c r="G8" s="24">
        <v>38183</v>
      </c>
      <c r="H8" s="24">
        <v>38833</v>
      </c>
      <c r="I8" s="24">
        <f t="shared" si="0"/>
        <v>13</v>
      </c>
      <c r="J8" s="29" t="s">
        <v>63</v>
      </c>
      <c r="K8" s="153" t="s">
        <v>53</v>
      </c>
      <c r="L8" s="154"/>
      <c r="M8" s="153" t="s">
        <v>54</v>
      </c>
      <c r="N8" s="155"/>
      <c r="O8" s="34">
        <f t="shared" si="1"/>
        <v>12.999999895691872</v>
      </c>
      <c r="P8" s="34">
        <f t="shared" si="2"/>
        <v>1.0430812835693359E-7</v>
      </c>
      <c r="Q8" s="24">
        <v>38258</v>
      </c>
      <c r="R8" s="24">
        <v>38330</v>
      </c>
      <c r="S8" s="24">
        <v>38477</v>
      </c>
      <c r="T8" s="24">
        <v>38652</v>
      </c>
      <c r="U8" s="24">
        <v>38757</v>
      </c>
    </row>
    <row r="9" spans="1:21" ht="14.25" customHeight="1">
      <c r="A9" s="24" t="s">
        <v>71</v>
      </c>
      <c r="B9" s="35" t="s">
        <v>69</v>
      </c>
      <c r="C9" s="24">
        <v>2</v>
      </c>
      <c r="D9" s="30">
        <v>44325.611666666664</v>
      </c>
      <c r="E9" s="30">
        <v>44325.611817129633</v>
      </c>
      <c r="F9" s="24">
        <v>8</v>
      </c>
      <c r="G9" s="24">
        <v>42583</v>
      </c>
      <c r="H9" s="24">
        <v>43233</v>
      </c>
      <c r="I9" s="24">
        <f t="shared" si="0"/>
        <v>13</v>
      </c>
      <c r="J9" s="32" t="s">
        <v>50</v>
      </c>
      <c r="K9" s="24" t="s">
        <v>15</v>
      </c>
      <c r="L9" s="24" t="s">
        <v>64</v>
      </c>
      <c r="M9" s="24" t="s">
        <v>15</v>
      </c>
      <c r="N9" s="33" t="s">
        <v>64</v>
      </c>
      <c r="O9" s="34">
        <f t="shared" si="1"/>
        <v>13.00000052433461</v>
      </c>
      <c r="P9" s="34">
        <f t="shared" si="2"/>
        <v>-5.243346095085144E-7</v>
      </c>
      <c r="Q9" s="24">
        <v>42610</v>
      </c>
      <c r="R9" s="24">
        <v>42707</v>
      </c>
      <c r="S9" s="24">
        <v>42812</v>
      </c>
      <c r="T9" s="24">
        <v>43020</v>
      </c>
      <c r="U9" s="24">
        <v>43098</v>
      </c>
    </row>
    <row r="10" spans="1:21" ht="14.25" customHeight="1">
      <c r="A10" s="24" t="s">
        <v>71</v>
      </c>
      <c r="B10" s="35" t="s">
        <v>69</v>
      </c>
      <c r="C10" s="24">
        <v>3</v>
      </c>
      <c r="D10" s="30">
        <v>44325.612615740742</v>
      </c>
      <c r="E10" s="30">
        <v>44325.612766203703</v>
      </c>
      <c r="F10" s="24">
        <v>9</v>
      </c>
      <c r="G10" s="24">
        <v>46683</v>
      </c>
      <c r="H10" s="24">
        <v>47333</v>
      </c>
      <c r="I10" s="24">
        <f t="shared" si="0"/>
        <v>13</v>
      </c>
      <c r="J10" s="32"/>
      <c r="K10" s="24" t="s">
        <v>65</v>
      </c>
      <c r="L10" s="24" t="s">
        <v>65</v>
      </c>
      <c r="M10" s="24" t="s">
        <v>65</v>
      </c>
      <c r="N10" s="33" t="s">
        <v>65</v>
      </c>
      <c r="O10" s="34">
        <f t="shared" si="1"/>
        <v>12.999999895691872</v>
      </c>
      <c r="P10" s="34">
        <f t="shared" si="2"/>
        <v>1.0430812835693359E-7</v>
      </c>
      <c r="Q10" s="24">
        <v>46725</v>
      </c>
      <c r="R10" s="24">
        <v>46850</v>
      </c>
      <c r="S10" s="24">
        <v>46936</v>
      </c>
      <c r="T10" s="24">
        <v>47159</v>
      </c>
      <c r="U10" s="24">
        <v>47236</v>
      </c>
    </row>
    <row r="11" spans="1:21" ht="14.25" customHeight="1">
      <c r="A11" s="24" t="s">
        <v>71</v>
      </c>
      <c r="B11" s="35" t="s">
        <v>69</v>
      </c>
      <c r="C11" s="24">
        <v>4</v>
      </c>
      <c r="D11" s="30">
        <v>44325.613622685189</v>
      </c>
      <c r="E11" s="30">
        <v>44325.61377314815</v>
      </c>
      <c r="F11" s="24">
        <v>10</v>
      </c>
      <c r="G11" s="24">
        <v>51033</v>
      </c>
      <c r="H11" s="24">
        <v>51683</v>
      </c>
      <c r="I11" s="24">
        <f t="shared" si="0"/>
        <v>13</v>
      </c>
      <c r="J11" s="32" t="s">
        <v>66</v>
      </c>
      <c r="K11" s="24">
        <f>K4-K3</f>
        <v>15.995039999999999</v>
      </c>
      <c r="L11" s="24">
        <f>(M4-M3)*0.02</f>
        <v>16</v>
      </c>
      <c r="M11" s="24">
        <f>L4-L3</f>
        <v>5.6194699999999997</v>
      </c>
      <c r="N11" s="33">
        <f>(N4-N3)*0.02</f>
        <v>5.62</v>
      </c>
      <c r="O11" s="34">
        <f t="shared" si="1"/>
        <v>12.999999895691872</v>
      </c>
      <c r="P11" s="34">
        <f t="shared" si="2"/>
        <v>1.0430812835693359E-7</v>
      </c>
      <c r="Q11" s="24">
        <v>51106</v>
      </c>
      <c r="R11" s="24">
        <v>51176</v>
      </c>
      <c r="S11" s="24">
        <v>51282</v>
      </c>
      <c r="T11" s="24">
        <v>51445</v>
      </c>
      <c r="U11" s="24">
        <v>51518</v>
      </c>
    </row>
    <row r="12" spans="1:21" ht="14.25" customHeight="1">
      <c r="A12" s="24" t="s">
        <v>71</v>
      </c>
      <c r="B12" s="35" t="s">
        <v>69</v>
      </c>
      <c r="C12" s="24">
        <v>5</v>
      </c>
      <c r="D12" s="30">
        <v>44325.614560185182</v>
      </c>
      <c r="E12" s="30">
        <v>44325.614699074074</v>
      </c>
      <c r="F12" s="24">
        <v>11</v>
      </c>
      <c r="G12" s="24">
        <v>55083</v>
      </c>
      <c r="H12" s="24">
        <v>55683</v>
      </c>
      <c r="I12" s="24">
        <f t="shared" si="0"/>
        <v>12</v>
      </c>
      <c r="J12" s="32" t="s">
        <v>67</v>
      </c>
      <c r="K12" s="24">
        <f>K5-K3</f>
        <v>22.74164</v>
      </c>
      <c r="L12" s="24">
        <f>(M5-M3)*0.02</f>
        <v>22.740000000000002</v>
      </c>
      <c r="M12" s="24">
        <f>L5-L3</f>
        <v>11.550730000000001</v>
      </c>
      <c r="N12" s="33">
        <f>(N5-N3)*0.02</f>
        <v>11.56</v>
      </c>
      <c r="O12" s="34">
        <f t="shared" si="1"/>
        <v>12.000000290572643</v>
      </c>
      <c r="P12" s="34">
        <f t="shared" si="2"/>
        <v>-2.905726432800293E-7</v>
      </c>
      <c r="Q12" s="24">
        <v>55114</v>
      </c>
      <c r="R12" s="24">
        <v>55182</v>
      </c>
      <c r="S12" s="24">
        <v>55296</v>
      </c>
      <c r="T12" s="24">
        <v>55494</v>
      </c>
      <c r="U12" s="24">
        <v>55559</v>
      </c>
    </row>
    <row r="13" spans="1:21" ht="14.25" customHeight="1">
      <c r="A13" s="24" t="s">
        <v>71</v>
      </c>
      <c r="B13" s="35" t="s">
        <v>69</v>
      </c>
      <c r="C13" s="24">
        <v>6</v>
      </c>
      <c r="D13" s="30">
        <v>44325.615428240744</v>
      </c>
      <c r="E13" s="30">
        <v>44325.615555555552</v>
      </c>
      <c r="F13" s="24">
        <v>12</v>
      </c>
      <c r="G13" s="24">
        <v>58833</v>
      </c>
      <c r="H13" s="24">
        <v>59383</v>
      </c>
      <c r="I13" s="24">
        <f t="shared" si="0"/>
        <v>11</v>
      </c>
      <c r="J13" s="39" t="s">
        <v>68</v>
      </c>
      <c r="K13" s="43">
        <f>K6-K3</f>
        <v>28.672840000000001</v>
      </c>
      <c r="L13" s="43">
        <f>(M6-M3)*0.02</f>
        <v>28.66</v>
      </c>
      <c r="M13" s="43">
        <f>L6-L3</f>
        <v>17.290030000000002</v>
      </c>
      <c r="N13" s="44">
        <f>(N6-N3)*0.02</f>
        <v>17.28</v>
      </c>
      <c r="O13" s="34">
        <f t="shared" si="1"/>
        <v>10.999999428167939</v>
      </c>
      <c r="P13" s="34">
        <f t="shared" si="2"/>
        <v>5.7183206081390381E-7</v>
      </c>
      <c r="Q13" s="24">
        <v>58847</v>
      </c>
      <c r="R13" s="24">
        <v>58971</v>
      </c>
      <c r="S13" s="24">
        <v>59059</v>
      </c>
      <c r="T13" s="24">
        <v>59255</v>
      </c>
      <c r="U13" s="24">
        <v>59312</v>
      </c>
    </row>
    <row r="14" spans="1:21" ht="14.25" customHeight="1">
      <c r="A14" s="24" t="s">
        <v>71</v>
      </c>
      <c r="B14" s="35" t="s">
        <v>70</v>
      </c>
      <c r="C14" s="24">
        <v>1</v>
      </c>
      <c r="D14" s="30">
        <v>44325.619062500002</v>
      </c>
      <c r="E14" s="30">
        <v>44325.619351851848</v>
      </c>
      <c r="F14" s="24">
        <v>13</v>
      </c>
      <c r="G14" s="24">
        <v>74533</v>
      </c>
      <c r="H14" s="24">
        <v>75783</v>
      </c>
      <c r="I14" s="24">
        <f t="shared" si="0"/>
        <v>25</v>
      </c>
      <c r="J14" s="28"/>
      <c r="K14" s="28"/>
      <c r="L14" s="28"/>
      <c r="M14" s="28"/>
      <c r="N14" s="28"/>
      <c r="O14" s="34">
        <f t="shared" si="1"/>
        <v>24.999999557621777</v>
      </c>
      <c r="P14" s="34">
        <f t="shared" si="2"/>
        <v>4.4237822294235229E-7</v>
      </c>
      <c r="Q14" s="24">
        <v>74547</v>
      </c>
      <c r="R14" s="24">
        <v>74699</v>
      </c>
      <c r="S14" s="24">
        <v>74926</v>
      </c>
      <c r="T14" s="24">
        <v>75591</v>
      </c>
      <c r="U14" s="24">
        <v>75624</v>
      </c>
    </row>
    <row r="15" spans="1:21" ht="14.25" customHeight="1">
      <c r="A15" s="24" t="s">
        <v>71</v>
      </c>
      <c r="B15" s="35" t="s">
        <v>70</v>
      </c>
      <c r="C15" s="24">
        <v>2</v>
      </c>
      <c r="D15" s="30">
        <v>44325.620937500003</v>
      </c>
      <c r="E15" s="30">
        <v>44325.621180555558</v>
      </c>
      <c r="F15" s="24">
        <v>14</v>
      </c>
      <c r="G15" s="24">
        <v>82633</v>
      </c>
      <c r="H15" s="24">
        <v>83683</v>
      </c>
      <c r="I15" s="24">
        <f t="shared" si="0"/>
        <v>21</v>
      </c>
      <c r="J15" s="57" t="s">
        <v>82</v>
      </c>
      <c r="K15" s="58"/>
      <c r="L15" s="58" t="s">
        <v>83</v>
      </c>
      <c r="M15" s="58"/>
      <c r="N15" s="59"/>
      <c r="O15" s="34">
        <f t="shared" si="1"/>
        <v>20.999999879859388</v>
      </c>
      <c r="P15" s="34">
        <f t="shared" si="2"/>
        <v>1.2014061212539673E-7</v>
      </c>
      <c r="Q15" s="24">
        <v>82634</v>
      </c>
      <c r="R15" s="24">
        <v>82750</v>
      </c>
      <c r="S15" s="24">
        <v>83035</v>
      </c>
      <c r="T15" s="24">
        <v>83485</v>
      </c>
      <c r="U15" s="24">
        <v>83486</v>
      </c>
    </row>
    <row r="16" spans="1:21" ht="14.25" customHeight="1">
      <c r="A16" s="24" t="s">
        <v>71</v>
      </c>
      <c r="B16" s="35" t="s">
        <v>70</v>
      </c>
      <c r="C16" s="24">
        <v>3</v>
      </c>
      <c r="D16" s="30">
        <v>44325.622685185182</v>
      </c>
      <c r="E16" s="30">
        <v>44325.62296296296</v>
      </c>
      <c r="F16" s="24">
        <v>15</v>
      </c>
      <c r="G16" s="24">
        <v>90183</v>
      </c>
      <c r="H16" s="24">
        <v>91383</v>
      </c>
      <c r="I16" s="24">
        <f t="shared" si="0"/>
        <v>24</v>
      </c>
      <c r="J16" s="60"/>
      <c r="K16" s="28" t="s">
        <v>84</v>
      </c>
      <c r="L16" s="28" t="s">
        <v>85</v>
      </c>
      <c r="M16" s="28" t="s">
        <v>86</v>
      </c>
      <c r="N16" s="61" t="s">
        <v>87</v>
      </c>
      <c r="O16" s="34">
        <f t="shared" si="1"/>
        <v>23.999999952502549</v>
      </c>
      <c r="P16" s="34">
        <f t="shared" si="2"/>
        <v>4.7497451305389404E-8</v>
      </c>
      <c r="Q16" s="24">
        <v>90184</v>
      </c>
      <c r="R16" s="24">
        <v>90282</v>
      </c>
      <c r="S16" s="24">
        <v>90774</v>
      </c>
      <c r="T16" s="24">
        <v>91211</v>
      </c>
      <c r="U16" s="24">
        <v>91265</v>
      </c>
    </row>
    <row r="17" spans="1:21" ht="14.25" customHeight="1">
      <c r="A17" s="24" t="s">
        <v>71</v>
      </c>
      <c r="B17" s="35" t="s">
        <v>70</v>
      </c>
      <c r="C17" s="24">
        <v>4</v>
      </c>
      <c r="D17" s="30">
        <v>44325.624861111108</v>
      </c>
      <c r="E17" s="30">
        <v>44325.625208333331</v>
      </c>
      <c r="F17" s="24">
        <v>16</v>
      </c>
      <c r="G17" s="24">
        <v>99583</v>
      </c>
      <c r="H17" s="24">
        <v>101083</v>
      </c>
      <c r="I17" s="24">
        <f t="shared" si="0"/>
        <v>30</v>
      </c>
      <c r="J17" s="60" t="s">
        <v>88</v>
      </c>
      <c r="K17" s="28">
        <v>2</v>
      </c>
      <c r="L17" s="28">
        <v>6</v>
      </c>
      <c r="M17" s="28">
        <v>26</v>
      </c>
      <c r="N17" s="61">
        <v>30</v>
      </c>
      <c r="O17" s="34">
        <f t="shared" si="1"/>
        <v>30.00000009778887</v>
      </c>
      <c r="P17" s="34">
        <f t="shared" si="2"/>
        <v>-9.7788870334625244E-8</v>
      </c>
      <c r="Q17" s="24">
        <v>99584</v>
      </c>
      <c r="R17" s="24">
        <v>99715</v>
      </c>
      <c r="S17" s="24">
        <v>100127</v>
      </c>
      <c r="T17" s="24">
        <v>100883</v>
      </c>
      <c r="U17" s="24">
        <v>101026</v>
      </c>
    </row>
    <row r="18" spans="1:21" ht="14.25" customHeight="1">
      <c r="A18" s="24" t="s">
        <v>71</v>
      </c>
      <c r="B18" s="35" t="s">
        <v>70</v>
      </c>
      <c r="C18" s="24">
        <v>5</v>
      </c>
      <c r="D18" s="30">
        <v>44325.626932870371</v>
      </c>
      <c r="E18" s="30">
        <v>44325.627187500002</v>
      </c>
      <c r="F18" s="24">
        <v>17</v>
      </c>
      <c r="G18" s="24">
        <v>108533</v>
      </c>
      <c r="H18" s="24">
        <v>109633</v>
      </c>
      <c r="I18" s="24">
        <f t="shared" si="0"/>
        <v>22</v>
      </c>
      <c r="J18" s="60" t="s">
        <v>89</v>
      </c>
      <c r="K18" s="28">
        <v>7</v>
      </c>
      <c r="L18" s="28">
        <v>12</v>
      </c>
      <c r="M18" s="28">
        <v>31</v>
      </c>
      <c r="N18" s="61">
        <v>36</v>
      </c>
      <c r="O18" s="34">
        <f t="shared" si="1"/>
        <v>22.000000113621354</v>
      </c>
      <c r="P18" s="34">
        <f t="shared" si="2"/>
        <v>-1.1362135410308838E-7</v>
      </c>
      <c r="Q18" s="24">
        <v>108624</v>
      </c>
      <c r="R18" s="24">
        <v>108687</v>
      </c>
      <c r="S18" s="24">
        <v>109049</v>
      </c>
      <c r="T18" s="24">
        <v>109462</v>
      </c>
      <c r="U18" s="24">
        <v>109515</v>
      </c>
    </row>
    <row r="19" spans="1:21" ht="14.25" customHeight="1">
      <c r="A19" s="24" t="s">
        <v>71</v>
      </c>
      <c r="B19" s="35" t="s">
        <v>70</v>
      </c>
      <c r="C19" s="24">
        <v>6</v>
      </c>
      <c r="D19" s="30">
        <v>44325.62908564815</v>
      </c>
      <c r="E19" s="30">
        <v>44325.629351851851</v>
      </c>
      <c r="F19" s="24">
        <v>18</v>
      </c>
      <c r="G19" s="24">
        <v>117833</v>
      </c>
      <c r="H19" s="24">
        <v>118983</v>
      </c>
      <c r="I19" s="24">
        <f t="shared" si="0"/>
        <v>23</v>
      </c>
      <c r="J19" s="60" t="s">
        <v>90</v>
      </c>
      <c r="K19" s="28">
        <v>19</v>
      </c>
      <c r="L19" s="28">
        <v>24</v>
      </c>
      <c r="M19" s="28">
        <v>43</v>
      </c>
      <c r="N19" s="61">
        <v>48</v>
      </c>
      <c r="O19" s="34">
        <f t="shared" si="1"/>
        <v>22.999999718740582</v>
      </c>
      <c r="P19" s="34">
        <f t="shared" si="2"/>
        <v>2.8125941753387451E-7</v>
      </c>
      <c r="Q19" s="24">
        <v>117834</v>
      </c>
      <c r="R19" s="24">
        <v>117946</v>
      </c>
      <c r="S19" s="24">
        <v>118339</v>
      </c>
      <c r="T19" s="24">
        <v>118763</v>
      </c>
      <c r="U19" s="24">
        <v>118764</v>
      </c>
    </row>
    <row r="20" spans="1:21" ht="14.25" customHeight="1">
      <c r="A20" s="24" t="s">
        <v>71</v>
      </c>
      <c r="B20" s="35" t="s">
        <v>62</v>
      </c>
      <c r="C20" s="24">
        <v>1</v>
      </c>
      <c r="D20" s="30">
        <v>44325.631481481483</v>
      </c>
      <c r="E20" s="30">
        <v>44325.631631944445</v>
      </c>
      <c r="F20" s="24">
        <v>19</v>
      </c>
      <c r="G20" s="24">
        <v>128183</v>
      </c>
      <c r="H20" s="24">
        <v>128833</v>
      </c>
      <c r="I20" s="24">
        <f t="shared" si="0"/>
        <v>13</v>
      </c>
      <c r="J20" s="62" t="s">
        <v>91</v>
      </c>
      <c r="K20" s="63">
        <v>13</v>
      </c>
      <c r="L20" s="63">
        <v>18</v>
      </c>
      <c r="M20" s="63">
        <v>37</v>
      </c>
      <c r="N20" s="64">
        <v>42</v>
      </c>
      <c r="O20" s="34">
        <f t="shared" si="1"/>
        <v>12.999999895691872</v>
      </c>
      <c r="P20" s="34">
        <f t="shared" si="2"/>
        <v>1.0430812835693359E-7</v>
      </c>
      <c r="Q20" s="24">
        <v>128232</v>
      </c>
      <c r="R20" s="24">
        <v>128323</v>
      </c>
      <c r="S20" s="24">
        <v>128452</v>
      </c>
      <c r="T20" s="24">
        <v>128659</v>
      </c>
      <c r="U20" s="24">
        <v>128728</v>
      </c>
    </row>
    <row r="21" spans="1:21" ht="14.25" customHeight="1">
      <c r="A21" s="24" t="s">
        <v>71</v>
      </c>
      <c r="B21" s="35" t="s">
        <v>62</v>
      </c>
      <c r="C21" s="24">
        <v>2</v>
      </c>
      <c r="D21" s="30">
        <v>44325.633136574077</v>
      </c>
      <c r="E21" s="30">
        <v>44325.633275462962</v>
      </c>
      <c r="F21" s="24">
        <v>20</v>
      </c>
      <c r="G21" s="24">
        <v>135333</v>
      </c>
      <c r="H21" s="24">
        <v>135933</v>
      </c>
      <c r="I21" s="24">
        <f t="shared" si="0"/>
        <v>12</v>
      </c>
      <c r="J21" s="28"/>
      <c r="K21" s="28"/>
      <c r="L21" s="28"/>
      <c r="M21" s="28"/>
      <c r="N21" s="28"/>
      <c r="O21" s="34">
        <f t="shared" si="1"/>
        <v>11.999999661929905</v>
      </c>
      <c r="P21" s="34">
        <f t="shared" si="2"/>
        <v>3.380700945854187E-7</v>
      </c>
      <c r="Q21" s="24">
        <v>135351</v>
      </c>
      <c r="R21" s="24">
        <v>135464</v>
      </c>
      <c r="S21" s="24">
        <v>135579</v>
      </c>
      <c r="T21" s="24">
        <v>135740</v>
      </c>
      <c r="U21" s="24">
        <v>135818</v>
      </c>
    </row>
    <row r="22" spans="1:21" ht="14.25" customHeight="1">
      <c r="A22" s="24" t="s">
        <v>71</v>
      </c>
      <c r="B22" s="35" t="s">
        <v>62</v>
      </c>
      <c r="C22" s="24">
        <v>3</v>
      </c>
      <c r="D22" s="30">
        <v>44325.634872685187</v>
      </c>
      <c r="E22" s="30">
        <v>44325.635034722225</v>
      </c>
      <c r="F22" s="24">
        <v>21</v>
      </c>
      <c r="G22" s="24">
        <v>142833</v>
      </c>
      <c r="H22" s="24">
        <v>143533</v>
      </c>
      <c r="I22" s="24">
        <f t="shared" si="0"/>
        <v>14</v>
      </c>
      <c r="J22" s="160" t="s">
        <v>92</v>
      </c>
      <c r="K22" s="154"/>
      <c r="L22" s="154"/>
      <c r="M22" s="58"/>
      <c r="N22" s="59">
        <f>'Experiment Design'!$D$4</f>
        <v>524.29999999999995</v>
      </c>
      <c r="O22" s="34">
        <f t="shared" si="1"/>
        <v>14.000000129453838</v>
      </c>
      <c r="P22" s="34">
        <f t="shared" si="2"/>
        <v>-1.2945383787155151E-7</v>
      </c>
      <c r="Q22" s="24">
        <v>142888</v>
      </c>
      <c r="R22" s="24">
        <v>143020</v>
      </c>
      <c r="S22" s="24">
        <v>143162</v>
      </c>
      <c r="T22" s="24">
        <v>143322</v>
      </c>
      <c r="U22" s="24">
        <v>143397</v>
      </c>
    </row>
    <row r="23" spans="1:21" ht="14.25" customHeight="1">
      <c r="A23" s="24" t="s">
        <v>71</v>
      </c>
      <c r="B23" s="35" t="s">
        <v>62</v>
      </c>
      <c r="C23" s="24">
        <v>4</v>
      </c>
      <c r="D23" s="30">
        <v>44325.636712962965</v>
      </c>
      <c r="E23" s="30">
        <v>44325.636863425927</v>
      </c>
      <c r="F23" s="24">
        <v>22</v>
      </c>
      <c r="G23" s="24">
        <v>150783</v>
      </c>
      <c r="H23" s="24">
        <v>151433</v>
      </c>
      <c r="I23" s="24">
        <f t="shared" si="0"/>
        <v>13</v>
      </c>
      <c r="J23" s="159" t="s">
        <v>93</v>
      </c>
      <c r="K23" s="152"/>
      <c r="L23" s="152"/>
      <c r="M23" s="28"/>
      <c r="N23" s="61">
        <f>N22+N25</f>
        <v>543.29999999999995</v>
      </c>
      <c r="O23" s="34">
        <f t="shared" si="1"/>
        <v>12.999999895691872</v>
      </c>
      <c r="P23" s="34">
        <f t="shared" si="2"/>
        <v>1.0430812835693359E-7</v>
      </c>
      <c r="Q23" s="24">
        <v>150854</v>
      </c>
      <c r="R23" s="24">
        <v>150994</v>
      </c>
      <c r="S23" s="24">
        <v>151047</v>
      </c>
      <c r="T23" s="24">
        <v>151257</v>
      </c>
      <c r="U23" s="24">
        <v>151290</v>
      </c>
    </row>
    <row r="24" spans="1:21" ht="14.25" customHeight="1">
      <c r="A24" s="24" t="s">
        <v>71</v>
      </c>
      <c r="B24" s="35" t="s">
        <v>62</v>
      </c>
      <c r="C24" s="24">
        <v>5</v>
      </c>
      <c r="D24" s="30">
        <v>44325.638344907406</v>
      </c>
      <c r="E24" s="30">
        <v>44325.638495370367</v>
      </c>
      <c r="F24" s="24">
        <v>23</v>
      </c>
      <c r="G24" s="24">
        <v>157833</v>
      </c>
      <c r="H24" s="24">
        <v>158483</v>
      </c>
      <c r="I24" s="24">
        <f t="shared" si="0"/>
        <v>13</v>
      </c>
      <c r="J24" s="159" t="s">
        <v>94</v>
      </c>
      <c r="K24" s="152"/>
      <c r="L24" s="152"/>
      <c r="M24" s="28"/>
      <c r="N24" s="61">
        <v>58</v>
      </c>
      <c r="O24" s="34">
        <f t="shared" si="1"/>
        <v>12.999999895691872</v>
      </c>
      <c r="P24" s="34">
        <f t="shared" si="2"/>
        <v>1.0430812835693359E-7</v>
      </c>
      <c r="Q24" s="24">
        <v>157859</v>
      </c>
      <c r="R24" s="24">
        <v>158001</v>
      </c>
      <c r="S24" s="24">
        <v>158092</v>
      </c>
      <c r="T24" s="24">
        <v>158243</v>
      </c>
      <c r="U24" s="24">
        <v>158295</v>
      </c>
    </row>
    <row r="25" spans="1:21" ht="14.25" customHeight="1">
      <c r="A25" s="24" t="s">
        <v>71</v>
      </c>
      <c r="B25" s="35" t="s">
        <v>62</v>
      </c>
      <c r="C25" s="24">
        <v>6</v>
      </c>
      <c r="D25" s="30">
        <v>44325.640023148146</v>
      </c>
      <c r="E25" s="30">
        <v>44325.640162037038</v>
      </c>
      <c r="F25" s="24">
        <v>24</v>
      </c>
      <c r="G25" s="24">
        <v>165083</v>
      </c>
      <c r="H25" s="24">
        <v>165683</v>
      </c>
      <c r="I25" s="24">
        <f t="shared" si="0"/>
        <v>12</v>
      </c>
      <c r="J25" s="157" t="s">
        <v>96</v>
      </c>
      <c r="K25" s="158"/>
      <c r="L25" s="158"/>
      <c r="M25" s="63" t="s">
        <v>117</v>
      </c>
      <c r="N25" s="64">
        <v>19</v>
      </c>
      <c r="O25" s="34">
        <f t="shared" si="1"/>
        <v>12.000000290572643</v>
      </c>
      <c r="P25" s="34">
        <f t="shared" si="2"/>
        <v>-2.905726432800293E-7</v>
      </c>
      <c r="Q25" s="24">
        <v>165090</v>
      </c>
      <c r="R25" s="24">
        <v>165227</v>
      </c>
      <c r="S25" s="24">
        <v>165322</v>
      </c>
      <c r="T25" s="24">
        <v>165607</v>
      </c>
      <c r="U25" s="24">
        <v>165638</v>
      </c>
    </row>
    <row r="26" spans="1:21" ht="14.25" customHeight="1">
      <c r="A26" s="24" t="s">
        <v>51</v>
      </c>
      <c r="B26" s="24" t="s">
        <v>52</v>
      </c>
      <c r="C26" s="24">
        <v>1</v>
      </c>
      <c r="D26" s="30">
        <v>44325.67765046296</v>
      </c>
      <c r="E26" s="30">
        <v>44325.677893518521</v>
      </c>
      <c r="F26" s="24">
        <v>25</v>
      </c>
      <c r="G26" s="24">
        <v>3428</v>
      </c>
      <c r="H26" s="24">
        <v>4478</v>
      </c>
      <c r="I26" s="24">
        <f t="shared" si="0"/>
        <v>21</v>
      </c>
      <c r="J26" s="60"/>
      <c r="K26" s="28"/>
      <c r="L26" s="28"/>
      <c r="M26" s="65"/>
      <c r="N26" s="61"/>
      <c r="O26" s="34">
        <f t="shared" si="1"/>
        <v>21.000000508502126</v>
      </c>
      <c r="P26" s="34">
        <f t="shared" si="2"/>
        <v>-5.0850212574005127E-7</v>
      </c>
      <c r="Q26" s="24">
        <v>0</v>
      </c>
      <c r="R26" s="24">
        <v>0</v>
      </c>
      <c r="S26" s="24">
        <v>0</v>
      </c>
      <c r="T26" s="24">
        <v>0</v>
      </c>
      <c r="U26" s="24">
        <v>0</v>
      </c>
    </row>
    <row r="27" spans="1:21" ht="14.25" customHeight="1">
      <c r="A27" s="24" t="s">
        <v>51</v>
      </c>
      <c r="B27" s="35" t="s">
        <v>57</v>
      </c>
      <c r="C27" s="24">
        <v>1</v>
      </c>
      <c r="D27" s="30">
        <v>44325.678981481484</v>
      </c>
      <c r="E27" s="30">
        <v>44325.679108796299</v>
      </c>
      <c r="F27" s="24">
        <v>26</v>
      </c>
      <c r="G27" s="24">
        <v>9178</v>
      </c>
      <c r="H27" s="24">
        <v>9728</v>
      </c>
      <c r="I27" s="24">
        <f t="shared" si="0"/>
        <v>11</v>
      </c>
      <c r="J27" s="60" t="s">
        <v>97</v>
      </c>
      <c r="K27" s="28"/>
      <c r="L27" s="28"/>
      <c r="M27" s="24" t="s">
        <v>98</v>
      </c>
      <c r="N27" s="33" t="s">
        <v>99</v>
      </c>
      <c r="O27" s="34">
        <f t="shared" si="1"/>
        <v>11.000000056810677</v>
      </c>
      <c r="P27" s="34">
        <f t="shared" si="2"/>
        <v>-5.6810677051544189E-8</v>
      </c>
      <c r="Q27" s="24">
        <v>9260</v>
      </c>
      <c r="R27" s="24">
        <v>9311</v>
      </c>
      <c r="S27" s="24">
        <v>9374</v>
      </c>
      <c r="T27" s="24">
        <v>9561</v>
      </c>
      <c r="U27" s="24">
        <v>9637</v>
      </c>
    </row>
    <row r="28" spans="1:21" ht="14.25" customHeight="1">
      <c r="A28" s="24" t="s">
        <v>51</v>
      </c>
      <c r="B28" s="35" t="s">
        <v>57</v>
      </c>
      <c r="C28" s="24">
        <v>2</v>
      </c>
      <c r="D28" s="30">
        <v>44325.679270833331</v>
      </c>
      <c r="E28" s="30">
        <v>44325.679398148146</v>
      </c>
      <c r="F28" s="24">
        <v>27</v>
      </c>
      <c r="G28" s="24">
        <v>10428</v>
      </c>
      <c r="H28" s="24">
        <v>10978</v>
      </c>
      <c r="I28" s="24">
        <f t="shared" si="0"/>
        <v>11</v>
      </c>
      <c r="J28" s="60" t="s">
        <v>100</v>
      </c>
      <c r="K28" s="28"/>
      <c r="L28" s="28"/>
      <c r="M28" s="83">
        <v>0.5</v>
      </c>
      <c r="N28" s="66">
        <f>M28*N22/100</f>
        <v>2.6214999999999997</v>
      </c>
      <c r="O28" s="34">
        <f t="shared" si="1"/>
        <v>11.000000056810677</v>
      </c>
      <c r="P28" s="34">
        <f t="shared" si="2"/>
        <v>-5.6810677051544189E-8</v>
      </c>
      <c r="Q28" s="24">
        <v>10520</v>
      </c>
      <c r="R28" s="24">
        <v>10568</v>
      </c>
      <c r="S28" s="24">
        <v>10639</v>
      </c>
      <c r="T28" s="24">
        <v>10778</v>
      </c>
      <c r="U28" s="24">
        <v>10862</v>
      </c>
    </row>
    <row r="29" spans="1:21" ht="14.25" customHeight="1">
      <c r="A29" s="24" t="s">
        <v>51</v>
      </c>
      <c r="B29" s="35" t="s">
        <v>57</v>
      </c>
      <c r="C29" s="24">
        <v>3</v>
      </c>
      <c r="D29" s="30">
        <v>44325.679548611108</v>
      </c>
      <c r="E29" s="30">
        <v>44325.679675925923</v>
      </c>
      <c r="F29" s="24">
        <v>28</v>
      </c>
      <c r="G29" s="24">
        <v>11628</v>
      </c>
      <c r="H29" s="24">
        <v>12178</v>
      </c>
      <c r="I29" s="24">
        <f t="shared" si="0"/>
        <v>11</v>
      </c>
      <c r="J29" s="60" t="s">
        <v>101</v>
      </c>
      <c r="K29" s="28"/>
      <c r="L29" s="28"/>
      <c r="M29" s="83">
        <v>1.57</v>
      </c>
      <c r="N29" s="66">
        <f>M29*N22/100</f>
        <v>8.2315100000000001</v>
      </c>
      <c r="O29" s="34">
        <f t="shared" si="1"/>
        <v>11.000000056810677</v>
      </c>
      <c r="P29" s="34">
        <f t="shared" si="2"/>
        <v>-5.6810677051544189E-8</v>
      </c>
      <c r="Q29" s="24">
        <v>11676</v>
      </c>
      <c r="R29" s="24">
        <v>11727</v>
      </c>
      <c r="S29" s="24">
        <v>11797</v>
      </c>
      <c r="T29" s="24">
        <v>11971</v>
      </c>
      <c r="U29" s="24">
        <v>12058</v>
      </c>
    </row>
    <row r="30" spans="1:21" ht="14.25" customHeight="1">
      <c r="A30" s="24" t="s">
        <v>51</v>
      </c>
      <c r="B30" s="35" t="s">
        <v>57</v>
      </c>
      <c r="C30" s="24">
        <v>4</v>
      </c>
      <c r="D30" s="30">
        <v>44325.679814814815</v>
      </c>
      <c r="E30" s="30">
        <v>44325.679930555554</v>
      </c>
      <c r="F30" s="24">
        <v>29</v>
      </c>
      <c r="G30" s="24">
        <v>12778</v>
      </c>
      <c r="H30" s="24">
        <v>13278</v>
      </c>
      <c r="I30" s="24">
        <f t="shared" si="0"/>
        <v>10</v>
      </c>
      <c r="J30" s="60" t="s">
        <v>102</v>
      </c>
      <c r="K30" s="28"/>
      <c r="L30" s="28"/>
      <c r="M30" s="83">
        <v>2.9</v>
      </c>
      <c r="N30" s="66">
        <f>M30*N22/100</f>
        <v>15.204699999999997</v>
      </c>
      <c r="O30" s="34">
        <f t="shared" si="1"/>
        <v>9.9999998230487108</v>
      </c>
      <c r="P30" s="34">
        <f t="shared" si="2"/>
        <v>1.7695128917694092E-7</v>
      </c>
      <c r="Q30" s="24">
        <v>12860</v>
      </c>
      <c r="R30" s="24">
        <v>12909</v>
      </c>
      <c r="S30" s="24">
        <v>12969</v>
      </c>
      <c r="T30" s="24">
        <v>13122</v>
      </c>
      <c r="U30" s="24">
        <v>13205</v>
      </c>
    </row>
    <row r="31" spans="1:21" ht="14.25" customHeight="1">
      <c r="A31" s="24" t="s">
        <v>51</v>
      </c>
      <c r="B31" s="35" t="s">
        <v>57</v>
      </c>
      <c r="C31" s="24">
        <v>5</v>
      </c>
      <c r="D31" s="30">
        <v>44325.680081018516</v>
      </c>
      <c r="E31" s="30">
        <v>44325.680208333331</v>
      </c>
      <c r="F31" s="24">
        <v>30</v>
      </c>
      <c r="G31" s="24">
        <v>13928</v>
      </c>
      <c r="H31" s="24">
        <v>14478</v>
      </c>
      <c r="I31" s="24">
        <f t="shared" si="0"/>
        <v>11</v>
      </c>
      <c r="J31" s="60" t="s">
        <v>103</v>
      </c>
      <c r="K31" s="28"/>
      <c r="L31" s="28"/>
      <c r="M31" s="83">
        <v>1.33</v>
      </c>
      <c r="N31" s="66">
        <f>M31*N22/100</f>
        <v>6.9731899999999998</v>
      </c>
      <c r="O31" s="34">
        <f t="shared" si="1"/>
        <v>11.000000056810677</v>
      </c>
      <c r="P31" s="34">
        <f t="shared" si="2"/>
        <v>-5.6810677051544189E-8</v>
      </c>
      <c r="Q31" s="24">
        <v>13999</v>
      </c>
      <c r="R31" s="24">
        <v>14045</v>
      </c>
      <c r="S31" s="24">
        <v>14118</v>
      </c>
      <c r="T31" s="24">
        <v>14237</v>
      </c>
      <c r="U31" s="24">
        <v>14361</v>
      </c>
    </row>
    <row r="32" spans="1:21" ht="14.25" customHeight="1">
      <c r="A32" s="24" t="s">
        <v>51</v>
      </c>
      <c r="B32" s="35" t="s">
        <v>69</v>
      </c>
      <c r="C32" s="24">
        <v>1</v>
      </c>
      <c r="D32" s="30">
        <v>44325.681689814817</v>
      </c>
      <c r="E32" s="30">
        <v>44325.681828703702</v>
      </c>
      <c r="F32" s="24">
        <v>31</v>
      </c>
      <c r="G32" s="24">
        <v>20878</v>
      </c>
      <c r="H32" s="24">
        <v>21478</v>
      </c>
      <c r="I32" s="24">
        <f t="shared" si="0"/>
        <v>12</v>
      </c>
      <c r="J32" s="60" t="s">
        <v>104</v>
      </c>
      <c r="K32" s="28"/>
      <c r="L32" s="28"/>
      <c r="M32" s="83">
        <v>5.35</v>
      </c>
      <c r="N32" s="66">
        <f>M32*N22/100</f>
        <v>28.050049999999995</v>
      </c>
      <c r="O32" s="34">
        <f t="shared" si="1"/>
        <v>11.999999661929905</v>
      </c>
      <c r="P32" s="34">
        <f t="shared" si="2"/>
        <v>3.380700945854187E-7</v>
      </c>
      <c r="Q32" s="24">
        <v>20932</v>
      </c>
      <c r="R32" s="24">
        <v>21032</v>
      </c>
      <c r="S32" s="24">
        <v>21100</v>
      </c>
      <c r="T32" s="24">
        <v>21301</v>
      </c>
      <c r="U32" s="24">
        <v>21360</v>
      </c>
    </row>
    <row r="33" spans="1:21" ht="14.25" customHeight="1">
      <c r="A33" s="24" t="s">
        <v>51</v>
      </c>
      <c r="B33" s="35" t="s">
        <v>69</v>
      </c>
      <c r="C33" s="24">
        <v>2</v>
      </c>
      <c r="D33" s="30">
        <v>44325.682835648149</v>
      </c>
      <c r="E33" s="30">
        <v>44325.682974537034</v>
      </c>
      <c r="F33" s="24">
        <v>32</v>
      </c>
      <c r="G33" s="24">
        <v>25828</v>
      </c>
      <c r="H33" s="24">
        <v>26428</v>
      </c>
      <c r="I33" s="24">
        <f t="shared" si="0"/>
        <v>12</v>
      </c>
      <c r="J33" s="60" t="s">
        <v>105</v>
      </c>
      <c r="K33" s="28"/>
      <c r="L33" s="28"/>
      <c r="M33" s="83">
        <v>11.75</v>
      </c>
      <c r="N33" s="66">
        <f>M33*N22/100</f>
        <v>61.605249999999998</v>
      </c>
      <c r="O33" s="34">
        <f t="shared" si="1"/>
        <v>11.999999661929905</v>
      </c>
      <c r="P33" s="34">
        <f t="shared" si="2"/>
        <v>3.380700945854187E-7</v>
      </c>
      <c r="Q33" s="24">
        <v>25903</v>
      </c>
      <c r="R33" s="24">
        <v>25973</v>
      </c>
      <c r="S33" s="24">
        <v>26058</v>
      </c>
      <c r="T33" s="24">
        <v>26254</v>
      </c>
      <c r="U33" s="24">
        <v>26309</v>
      </c>
    </row>
    <row r="34" spans="1:21" ht="14.25" customHeight="1">
      <c r="A34" s="24" t="s">
        <v>51</v>
      </c>
      <c r="B34" s="35" t="s">
        <v>69</v>
      </c>
      <c r="C34" s="24">
        <v>3</v>
      </c>
      <c r="D34" s="30">
        <v>44325.683842592596</v>
      </c>
      <c r="E34" s="30">
        <v>44325.683981481481</v>
      </c>
      <c r="F34" s="24">
        <v>33</v>
      </c>
      <c r="G34" s="24">
        <v>30178</v>
      </c>
      <c r="H34" s="24">
        <v>30778</v>
      </c>
      <c r="I34" s="24">
        <f t="shared" si="0"/>
        <v>12</v>
      </c>
      <c r="J34" s="60" t="s">
        <v>106</v>
      </c>
      <c r="K34" s="28"/>
      <c r="L34" s="28"/>
      <c r="M34" s="83">
        <v>53.2</v>
      </c>
      <c r="N34" s="66">
        <f>M34*N22/100</f>
        <v>278.92759999999998</v>
      </c>
      <c r="O34" s="34">
        <f t="shared" si="1"/>
        <v>11.999999661929905</v>
      </c>
      <c r="P34" s="34">
        <f t="shared" si="2"/>
        <v>3.380700945854187E-7</v>
      </c>
      <c r="Q34" s="24">
        <v>30179</v>
      </c>
      <c r="R34" s="24">
        <v>30273</v>
      </c>
      <c r="S34" s="24">
        <v>30358</v>
      </c>
      <c r="T34" s="24">
        <v>30578</v>
      </c>
      <c r="U34" s="24">
        <v>30645</v>
      </c>
    </row>
    <row r="35" spans="1:21" ht="14.25" customHeight="1">
      <c r="A35" s="24" t="s">
        <v>51</v>
      </c>
      <c r="B35" s="35" t="s">
        <v>69</v>
      </c>
      <c r="C35" s="24">
        <v>4</v>
      </c>
      <c r="D35" s="86">
        <v>44325.684837962966</v>
      </c>
      <c r="E35" s="86">
        <v>44325.684976851851</v>
      </c>
      <c r="F35" s="24">
        <v>34</v>
      </c>
      <c r="G35" s="24">
        <v>34478</v>
      </c>
      <c r="H35" s="24">
        <v>35078</v>
      </c>
      <c r="I35" s="24">
        <f t="shared" si="0"/>
        <v>12</v>
      </c>
      <c r="J35" s="67"/>
      <c r="K35" s="65"/>
      <c r="L35" s="28" t="s">
        <v>107</v>
      </c>
      <c r="M35" s="83">
        <f t="shared" ref="M35:N35" si="3">SUM(M28*2+M29*2+M30*2+M31*2+M32*2+M33*2+M34)</f>
        <v>100</v>
      </c>
      <c r="N35" s="66">
        <f t="shared" si="3"/>
        <v>524.29999999999995</v>
      </c>
      <c r="O35" s="34">
        <f t="shared" si="1"/>
        <v>11.999999661929905</v>
      </c>
      <c r="P35" s="34">
        <f t="shared" si="2"/>
        <v>3.380700945854187E-7</v>
      </c>
      <c r="Q35" s="24">
        <v>34495</v>
      </c>
      <c r="R35" s="24">
        <v>34579</v>
      </c>
      <c r="S35" s="24">
        <v>34654</v>
      </c>
      <c r="T35" s="24">
        <v>34872</v>
      </c>
      <c r="U35" s="24">
        <v>34924</v>
      </c>
    </row>
    <row r="36" spans="1:21" ht="14.25" customHeight="1">
      <c r="A36" s="24" t="s">
        <v>51</v>
      </c>
      <c r="B36" s="35" t="s">
        <v>69</v>
      </c>
      <c r="C36" s="24">
        <v>5</v>
      </c>
      <c r="D36" s="30">
        <v>44325.686041666668</v>
      </c>
      <c r="E36" s="30">
        <v>44325.686180555553</v>
      </c>
      <c r="F36" s="24">
        <v>35</v>
      </c>
      <c r="G36" s="24">
        <v>39678</v>
      </c>
      <c r="H36" s="24">
        <v>40278</v>
      </c>
      <c r="I36" s="24">
        <f t="shared" si="0"/>
        <v>12</v>
      </c>
      <c r="J36" s="60"/>
      <c r="K36" s="28" t="s">
        <v>108</v>
      </c>
      <c r="L36" s="28"/>
      <c r="M36" s="83">
        <v>8.1999999999999993</v>
      </c>
      <c r="N36" s="66">
        <f>M36*N22/100</f>
        <v>42.992599999999996</v>
      </c>
      <c r="O36" s="34">
        <f t="shared" si="1"/>
        <v>11.999999661929905</v>
      </c>
      <c r="P36" s="34">
        <f t="shared" si="2"/>
        <v>3.380700945854187E-7</v>
      </c>
      <c r="Q36" s="24">
        <v>39708</v>
      </c>
      <c r="R36" s="24">
        <v>39798</v>
      </c>
      <c r="S36" s="24">
        <v>39868</v>
      </c>
      <c r="T36" s="24">
        <v>40066</v>
      </c>
      <c r="U36" s="24">
        <v>40124</v>
      </c>
    </row>
    <row r="37" spans="1:21" ht="14.25" customHeight="1">
      <c r="A37" s="24" t="s">
        <v>51</v>
      </c>
      <c r="B37" s="35" t="s">
        <v>69</v>
      </c>
      <c r="C37" s="24">
        <v>6</v>
      </c>
      <c r="D37" s="30">
        <v>44325.687141203707</v>
      </c>
      <c r="E37" s="30">
        <v>44325.687280092592</v>
      </c>
      <c r="F37" s="24">
        <v>36</v>
      </c>
      <c r="G37" s="24">
        <v>44428</v>
      </c>
      <c r="H37" s="24">
        <v>45028</v>
      </c>
      <c r="I37" s="24">
        <f t="shared" si="0"/>
        <v>12</v>
      </c>
      <c r="J37" s="60"/>
      <c r="K37" s="28" t="s">
        <v>109</v>
      </c>
      <c r="L37" s="28"/>
      <c r="M37" s="83">
        <v>17.02</v>
      </c>
      <c r="N37" s="66">
        <f>M37*N22/100</f>
        <v>89.235859999999988</v>
      </c>
      <c r="O37" s="34">
        <f t="shared" si="1"/>
        <v>11.999999661929905</v>
      </c>
      <c r="P37" s="34">
        <f t="shared" si="2"/>
        <v>3.380700945854187E-7</v>
      </c>
      <c r="Q37" s="24">
        <v>44452</v>
      </c>
      <c r="R37" s="24">
        <v>44542</v>
      </c>
      <c r="S37" s="24">
        <v>44595</v>
      </c>
      <c r="T37" s="24">
        <v>44788</v>
      </c>
      <c r="U37" s="24">
        <v>44860</v>
      </c>
    </row>
    <row r="38" spans="1:21" ht="14.25" customHeight="1">
      <c r="A38" s="24" t="s">
        <v>51</v>
      </c>
      <c r="B38" s="35" t="s">
        <v>70</v>
      </c>
      <c r="C38" s="24">
        <v>1</v>
      </c>
      <c r="D38" s="30">
        <v>44325.688807870371</v>
      </c>
      <c r="E38" s="30">
        <v>44325.689039351855</v>
      </c>
      <c r="F38" s="24">
        <v>37</v>
      </c>
      <c r="G38" s="24">
        <v>51628</v>
      </c>
      <c r="H38" s="24">
        <v>52628</v>
      </c>
      <c r="I38" s="24">
        <f t="shared" si="0"/>
        <v>20</v>
      </c>
      <c r="J38" s="60"/>
      <c r="K38" s="28" t="s">
        <v>110</v>
      </c>
      <c r="L38" s="28"/>
      <c r="M38" s="83">
        <v>12.13</v>
      </c>
      <c r="N38" s="66">
        <f>M38*N22/100</f>
        <v>63.597589999999997</v>
      </c>
      <c r="O38" s="34">
        <f t="shared" si="1"/>
        <v>20.00000027474016</v>
      </c>
      <c r="P38" s="34">
        <f t="shared" si="2"/>
        <v>-2.7474015951156616E-7</v>
      </c>
      <c r="Q38" s="24">
        <v>51671</v>
      </c>
      <c r="R38" s="24">
        <v>51812</v>
      </c>
      <c r="S38" s="24">
        <v>52033</v>
      </c>
      <c r="T38" s="24">
        <v>52349</v>
      </c>
      <c r="U38" s="24">
        <v>52424</v>
      </c>
    </row>
    <row r="39" spans="1:21" ht="14.25" customHeight="1">
      <c r="A39" s="24" t="s">
        <v>51</v>
      </c>
      <c r="B39" s="35" t="s">
        <v>70</v>
      </c>
      <c r="C39" s="24">
        <v>2</v>
      </c>
      <c r="D39" s="30">
        <v>44325.690833333334</v>
      </c>
      <c r="E39" s="30">
        <v>44325.691064814811</v>
      </c>
      <c r="F39" s="24">
        <v>38</v>
      </c>
      <c r="G39" s="24">
        <v>60378</v>
      </c>
      <c r="H39" s="24">
        <v>61378</v>
      </c>
      <c r="I39" s="24">
        <f t="shared" si="0"/>
        <v>20</v>
      </c>
      <c r="J39" s="60"/>
      <c r="K39" s="28" t="s">
        <v>111</v>
      </c>
      <c r="L39" s="28"/>
      <c r="M39" s="83">
        <v>15.85</v>
      </c>
      <c r="N39" s="66">
        <f>M39*N22/100</f>
        <v>83.101549999999989</v>
      </c>
      <c r="O39" s="34">
        <f t="shared" si="1"/>
        <v>19.999999646097422</v>
      </c>
      <c r="P39" s="34">
        <f t="shared" si="2"/>
        <v>3.5390257835388184E-7</v>
      </c>
      <c r="Q39" s="24">
        <v>60380</v>
      </c>
      <c r="R39" s="24">
        <v>60538</v>
      </c>
      <c r="S39" s="24">
        <v>60739</v>
      </c>
      <c r="T39" s="24">
        <v>61154</v>
      </c>
      <c r="U39" s="24">
        <v>61221</v>
      </c>
    </row>
    <row r="40" spans="1:21" ht="14.25" customHeight="1">
      <c r="A40" s="24" t="s">
        <v>51</v>
      </c>
      <c r="B40" s="35" t="s">
        <v>70</v>
      </c>
      <c r="C40" s="24">
        <v>3</v>
      </c>
      <c r="D40" s="30">
        <v>44325.692777777775</v>
      </c>
      <c r="E40" s="30">
        <v>44325.693020833336</v>
      </c>
      <c r="F40" s="24">
        <v>39</v>
      </c>
      <c r="G40" s="24">
        <v>68778</v>
      </c>
      <c r="H40" s="24">
        <v>69828</v>
      </c>
      <c r="I40" s="24">
        <f t="shared" si="0"/>
        <v>21</v>
      </c>
      <c r="J40" s="62"/>
      <c r="K40" s="63"/>
      <c r="L40" s="63" t="s">
        <v>107</v>
      </c>
      <c r="M40" s="84">
        <f t="shared" ref="M40:N40" si="4">SUM(M36:M39)</f>
        <v>53.2</v>
      </c>
      <c r="N40" s="68">
        <f t="shared" si="4"/>
        <v>278.92759999999998</v>
      </c>
      <c r="O40" s="34">
        <f t="shared" si="1"/>
        <v>21.000000508502126</v>
      </c>
      <c r="P40" s="34">
        <f t="shared" si="2"/>
        <v>-5.0850212574005127E-7</v>
      </c>
      <c r="Q40" s="24">
        <v>68833</v>
      </c>
      <c r="R40" s="24">
        <v>68987</v>
      </c>
      <c r="S40" s="24">
        <v>69236</v>
      </c>
      <c r="T40" s="24">
        <v>69596</v>
      </c>
      <c r="U40" s="24">
        <v>69765</v>
      </c>
    </row>
    <row r="41" spans="1:21" ht="14.25" customHeight="1">
      <c r="A41" s="24" t="s">
        <v>51</v>
      </c>
      <c r="B41" s="35" t="s">
        <v>70</v>
      </c>
      <c r="C41" s="24">
        <v>4</v>
      </c>
      <c r="D41" s="30">
        <v>44325.694733796299</v>
      </c>
      <c r="E41" s="30">
        <v>44325.694976851853</v>
      </c>
      <c r="F41" s="24">
        <v>40</v>
      </c>
      <c r="G41" s="24">
        <v>77228</v>
      </c>
      <c r="H41" s="24">
        <v>78278</v>
      </c>
      <c r="I41" s="24">
        <f t="shared" si="0"/>
        <v>21</v>
      </c>
      <c r="J41" s="72"/>
      <c r="K41" s="28" t="s">
        <v>112</v>
      </c>
      <c r="L41" s="28"/>
      <c r="M41" s="83">
        <f>M34-M39</f>
        <v>37.35</v>
      </c>
      <c r="N41" s="28">
        <f>M41*N22/100</f>
        <v>195.82605000000001</v>
      </c>
      <c r="O41" s="34">
        <f t="shared" si="1"/>
        <v>20.999999879859388</v>
      </c>
      <c r="P41" s="34">
        <f t="shared" si="2"/>
        <v>1.2014061212539673E-7</v>
      </c>
      <c r="Q41" s="24">
        <v>77293</v>
      </c>
      <c r="R41" s="24">
        <v>77376</v>
      </c>
      <c r="S41" s="24">
        <v>77654</v>
      </c>
      <c r="T41" s="24">
        <v>78042</v>
      </c>
      <c r="U41" s="24">
        <v>78075</v>
      </c>
    </row>
    <row r="42" spans="1:21" ht="14.25" customHeight="1">
      <c r="A42" s="24" t="s">
        <v>51</v>
      </c>
      <c r="B42" s="35" t="s">
        <v>70</v>
      </c>
      <c r="C42" s="24">
        <v>5</v>
      </c>
      <c r="D42" s="30">
        <v>44325.696446759262</v>
      </c>
      <c r="E42" s="30">
        <v>44325.696689814817</v>
      </c>
      <c r="F42" s="24">
        <v>41</v>
      </c>
      <c r="G42" s="24">
        <v>84628</v>
      </c>
      <c r="H42" s="24">
        <v>85678</v>
      </c>
      <c r="I42" s="24">
        <f t="shared" si="0"/>
        <v>21</v>
      </c>
      <c r="J42" s="28"/>
      <c r="K42" s="28"/>
      <c r="L42" s="28"/>
      <c r="M42" s="28"/>
      <c r="N42" s="28"/>
      <c r="O42" s="34">
        <f t="shared" si="1"/>
        <v>20.999999879859388</v>
      </c>
      <c r="P42" s="34">
        <f t="shared" si="2"/>
        <v>1.2014061212539673E-7</v>
      </c>
      <c r="Q42" s="24">
        <v>84710</v>
      </c>
      <c r="R42" s="24">
        <v>84823</v>
      </c>
      <c r="S42" s="24">
        <v>85138</v>
      </c>
      <c r="T42" s="24">
        <v>85393</v>
      </c>
      <c r="U42" s="24">
        <v>85444</v>
      </c>
    </row>
    <row r="43" spans="1:21" ht="14.25" customHeight="1">
      <c r="A43" s="24" t="s">
        <v>51</v>
      </c>
      <c r="B43" s="35" t="s">
        <v>70</v>
      </c>
      <c r="C43" s="24">
        <v>6</v>
      </c>
      <c r="D43" s="30">
        <v>44325.698368055557</v>
      </c>
      <c r="E43" s="30">
        <v>44325.698611111111</v>
      </c>
      <c r="F43" s="24">
        <v>42</v>
      </c>
      <c r="G43" s="24">
        <v>92928</v>
      </c>
      <c r="H43" s="24">
        <v>93978</v>
      </c>
      <c r="I43" s="24">
        <f t="shared" si="0"/>
        <v>21</v>
      </c>
      <c r="J43" s="28"/>
      <c r="K43" s="28"/>
      <c r="L43" s="28"/>
      <c r="M43" s="28"/>
      <c r="N43" s="28"/>
      <c r="O43" s="34">
        <f t="shared" si="1"/>
        <v>20.999999879859388</v>
      </c>
      <c r="P43" s="34">
        <f t="shared" si="2"/>
        <v>1.2014061212539673E-7</v>
      </c>
      <c r="Q43" s="24">
        <v>93010</v>
      </c>
      <c r="R43" s="24">
        <v>93101</v>
      </c>
      <c r="S43" s="24">
        <v>93440</v>
      </c>
      <c r="T43" s="24">
        <v>93779</v>
      </c>
      <c r="U43" s="24">
        <v>93780</v>
      </c>
    </row>
    <row r="44" spans="1:21" ht="14.25" customHeight="1">
      <c r="A44" s="24" t="s">
        <v>51</v>
      </c>
      <c r="B44" s="35" t="s">
        <v>62</v>
      </c>
      <c r="C44" s="24">
        <v>1</v>
      </c>
      <c r="D44" s="30">
        <v>44325.700243055559</v>
      </c>
      <c r="E44" s="30">
        <v>44325.700370370374</v>
      </c>
      <c r="F44" s="24">
        <v>43</v>
      </c>
      <c r="G44" s="24">
        <v>101028</v>
      </c>
      <c r="H44" s="24">
        <v>101578</v>
      </c>
      <c r="I44" s="24">
        <f t="shared" si="0"/>
        <v>11</v>
      </c>
      <c r="J44" s="28"/>
      <c r="K44" s="28"/>
      <c r="L44" s="28"/>
      <c r="M44" s="28"/>
      <c r="N44" s="28"/>
      <c r="O44" s="34">
        <f t="shared" si="1"/>
        <v>11.000000056810677</v>
      </c>
      <c r="P44" s="34">
        <f t="shared" si="2"/>
        <v>-5.6810677051544189E-8</v>
      </c>
      <c r="Q44" s="24">
        <v>101031</v>
      </c>
      <c r="R44" s="24">
        <v>101156</v>
      </c>
      <c r="S44" s="24">
        <v>101205</v>
      </c>
      <c r="T44" s="24">
        <v>101418</v>
      </c>
      <c r="U44" s="24">
        <v>101490</v>
      </c>
    </row>
    <row r="45" spans="1:21" ht="14.25" customHeight="1">
      <c r="A45" s="24" t="s">
        <v>51</v>
      </c>
      <c r="B45" s="35" t="s">
        <v>62</v>
      </c>
      <c r="C45" s="24">
        <v>2</v>
      </c>
      <c r="D45" s="30">
        <v>44325.701979166668</v>
      </c>
      <c r="E45" s="30">
        <v>44325.702118055553</v>
      </c>
      <c r="F45" s="24">
        <v>44</v>
      </c>
      <c r="G45" s="24">
        <v>108528</v>
      </c>
      <c r="H45" s="24">
        <v>109128</v>
      </c>
      <c r="I45" s="24">
        <f t="shared" si="0"/>
        <v>12</v>
      </c>
      <c r="J45" s="28"/>
      <c r="K45" s="28"/>
      <c r="L45" s="28"/>
      <c r="M45" s="28"/>
      <c r="N45" s="28"/>
      <c r="O45" s="34">
        <f t="shared" si="1"/>
        <v>11.999999661929905</v>
      </c>
      <c r="P45" s="34">
        <f t="shared" si="2"/>
        <v>3.380700945854187E-7</v>
      </c>
      <c r="Q45" s="24">
        <v>108551</v>
      </c>
      <c r="R45" s="24">
        <v>108657</v>
      </c>
      <c r="S45" s="24">
        <v>108758</v>
      </c>
      <c r="T45" s="24">
        <v>108927</v>
      </c>
      <c r="U45" s="24">
        <v>108966</v>
      </c>
    </row>
    <row r="46" spans="1:21" ht="14.25" customHeight="1">
      <c r="A46" s="24" t="s">
        <v>51</v>
      </c>
      <c r="B46" s="35" t="s">
        <v>62</v>
      </c>
      <c r="C46" s="24">
        <v>3</v>
      </c>
      <c r="D46" s="30">
        <v>44325.703750000001</v>
      </c>
      <c r="E46" s="30">
        <v>44325.703912037039</v>
      </c>
      <c r="F46" s="24">
        <v>45</v>
      </c>
      <c r="G46" s="24">
        <v>116178</v>
      </c>
      <c r="H46" s="24">
        <v>116878</v>
      </c>
      <c r="I46" s="24">
        <f t="shared" si="0"/>
        <v>14</v>
      </c>
      <c r="J46" s="28"/>
      <c r="K46" s="28"/>
      <c r="L46" s="28"/>
      <c r="M46" s="28"/>
      <c r="N46" s="28"/>
      <c r="O46" s="34">
        <f t="shared" si="1"/>
        <v>14.000000129453838</v>
      </c>
      <c r="P46" s="34">
        <f t="shared" si="2"/>
        <v>-1.2945383787155151E-7</v>
      </c>
      <c r="Q46" s="24">
        <v>116193</v>
      </c>
      <c r="R46" s="24">
        <v>116324</v>
      </c>
      <c r="S46" s="24">
        <v>116463</v>
      </c>
      <c r="T46" s="24">
        <v>116711</v>
      </c>
      <c r="U46" s="24">
        <v>116767</v>
      </c>
    </row>
    <row r="47" spans="1:21" ht="14.25" customHeight="1">
      <c r="A47" s="24" t="s">
        <v>51</v>
      </c>
      <c r="B47" s="35" t="s">
        <v>62</v>
      </c>
      <c r="C47" s="24">
        <v>4</v>
      </c>
      <c r="D47" s="30">
        <v>44325.705451388887</v>
      </c>
      <c r="E47" s="30">
        <v>44325.705590277779</v>
      </c>
      <c r="F47" s="24">
        <v>46</v>
      </c>
      <c r="G47" s="24">
        <v>123528</v>
      </c>
      <c r="H47" s="24">
        <v>124128</v>
      </c>
      <c r="I47" s="24">
        <f t="shared" si="0"/>
        <v>12</v>
      </c>
      <c r="J47" s="28"/>
      <c r="K47" s="28"/>
      <c r="L47" s="28"/>
      <c r="M47" s="28"/>
      <c r="N47" s="28"/>
      <c r="O47" s="34">
        <f t="shared" si="1"/>
        <v>12.000000290572643</v>
      </c>
      <c r="P47" s="34">
        <f t="shared" si="2"/>
        <v>-2.905726432800293E-7</v>
      </c>
      <c r="Q47" s="24">
        <v>123601</v>
      </c>
      <c r="R47" s="24">
        <v>123672</v>
      </c>
      <c r="S47" s="24">
        <v>123745</v>
      </c>
      <c r="T47" s="24">
        <v>123929</v>
      </c>
      <c r="U47" s="24">
        <v>123981</v>
      </c>
    </row>
    <row r="48" spans="1:21" ht="14.25" customHeight="1">
      <c r="A48" s="24" t="s">
        <v>51</v>
      </c>
      <c r="B48" s="35" t="s">
        <v>62</v>
      </c>
      <c r="C48" s="24">
        <v>5</v>
      </c>
      <c r="D48" s="30">
        <v>44325.708101851851</v>
      </c>
      <c r="E48" s="30">
        <v>44325.708252314813</v>
      </c>
      <c r="F48" s="24">
        <v>47</v>
      </c>
      <c r="G48" s="24">
        <v>134978</v>
      </c>
      <c r="H48" s="24">
        <v>135628</v>
      </c>
      <c r="I48" s="24">
        <f t="shared" si="0"/>
        <v>13</v>
      </c>
      <c r="J48" s="28"/>
      <c r="K48" s="28"/>
      <c r="L48" s="28"/>
      <c r="M48" s="28"/>
      <c r="N48" s="28"/>
      <c r="O48" s="34">
        <f t="shared" si="1"/>
        <v>12.999999895691872</v>
      </c>
      <c r="P48" s="34">
        <f t="shared" si="2"/>
        <v>1.0430812835693359E-7</v>
      </c>
      <c r="Q48" s="24">
        <v>134979</v>
      </c>
      <c r="R48" s="24">
        <v>135073</v>
      </c>
      <c r="S48" s="24">
        <v>135191</v>
      </c>
      <c r="T48" s="24">
        <v>135373</v>
      </c>
      <c r="U48" s="24">
        <v>135426</v>
      </c>
    </row>
    <row r="49" spans="1:21" ht="14.25" customHeight="1">
      <c r="A49" s="24" t="s">
        <v>51</v>
      </c>
      <c r="B49" s="35" t="s">
        <v>62</v>
      </c>
      <c r="C49" s="24">
        <v>6</v>
      </c>
      <c r="D49" s="30">
        <v>44325.710046296299</v>
      </c>
      <c r="E49" s="30">
        <v>44325.710196759261</v>
      </c>
      <c r="F49" s="24">
        <v>48</v>
      </c>
      <c r="G49" s="24">
        <v>143378</v>
      </c>
      <c r="H49" s="24">
        <v>144028</v>
      </c>
      <c r="I49" s="24">
        <f t="shared" si="0"/>
        <v>13</v>
      </c>
      <c r="J49" s="28"/>
      <c r="K49" s="28"/>
      <c r="L49" s="28"/>
      <c r="M49" s="28"/>
      <c r="N49" s="28"/>
      <c r="O49" s="34">
        <f t="shared" si="1"/>
        <v>12.999999895691872</v>
      </c>
      <c r="P49" s="34">
        <f t="shared" si="2"/>
        <v>1.0430812835693359E-7</v>
      </c>
      <c r="Q49" s="24">
        <v>143452</v>
      </c>
      <c r="R49" s="24">
        <v>143521</v>
      </c>
      <c r="S49" s="24">
        <v>143625</v>
      </c>
      <c r="T49" s="24">
        <v>143790</v>
      </c>
      <c r="U49" s="24">
        <v>143848</v>
      </c>
    </row>
    <row r="50" spans="1:21" ht="14.25" customHeight="1">
      <c r="A50" s="24" t="s">
        <v>51</v>
      </c>
      <c r="B50" s="24" t="s">
        <v>72</v>
      </c>
      <c r="C50" s="24">
        <v>1</v>
      </c>
      <c r="D50" s="30">
        <v>44325.711412037039</v>
      </c>
      <c r="E50" s="30">
        <v>44325.711481481485</v>
      </c>
      <c r="F50" s="24">
        <v>49</v>
      </c>
      <c r="G50" s="24">
        <v>350</v>
      </c>
      <c r="H50" s="24">
        <v>550</v>
      </c>
      <c r="I50" s="24"/>
      <c r="J50" s="28"/>
      <c r="K50" s="28"/>
      <c r="L50" s="28"/>
      <c r="M50" s="28"/>
      <c r="N50" s="28"/>
      <c r="Q50" s="24"/>
      <c r="R50" s="24"/>
      <c r="S50" s="24"/>
      <c r="T50" s="24"/>
      <c r="U50" s="24"/>
    </row>
    <row r="51" spans="1:21" ht="14.25" customHeight="1">
      <c r="A51" s="24" t="s">
        <v>73</v>
      </c>
      <c r="B51" s="24" t="s">
        <v>74</v>
      </c>
      <c r="C51" s="24">
        <v>1</v>
      </c>
      <c r="D51" s="30">
        <v>44325.712268518517</v>
      </c>
      <c r="E51" s="30">
        <v>44325.712395833332</v>
      </c>
      <c r="F51" s="24">
        <v>50</v>
      </c>
      <c r="G51" s="24"/>
      <c r="H51" s="24"/>
      <c r="I51" s="24"/>
      <c r="J51" s="28"/>
      <c r="K51" s="28"/>
      <c r="L51" s="28"/>
      <c r="M51" s="28"/>
      <c r="N51" s="28"/>
      <c r="Q51" s="24"/>
      <c r="R51" s="24"/>
      <c r="S51" s="24"/>
      <c r="T51" s="24"/>
      <c r="U51" s="24"/>
    </row>
    <row r="52" spans="1:21" ht="14.25" customHeight="1">
      <c r="A52" s="24" t="s">
        <v>73</v>
      </c>
      <c r="B52" s="24" t="s">
        <v>75</v>
      </c>
      <c r="C52" s="24">
        <v>1</v>
      </c>
      <c r="D52" s="30">
        <v>44325.712476851855</v>
      </c>
      <c r="E52" s="30">
        <v>44325.712592592594</v>
      </c>
      <c r="F52" s="24">
        <v>51</v>
      </c>
      <c r="G52" s="24"/>
      <c r="H52" s="24"/>
      <c r="I52" s="24"/>
      <c r="J52" s="28"/>
      <c r="K52" s="28"/>
      <c r="L52" s="28"/>
      <c r="M52" s="28"/>
      <c r="N52" s="28"/>
      <c r="Q52" s="24"/>
      <c r="R52" s="24"/>
      <c r="S52" s="24"/>
      <c r="T52" s="24"/>
      <c r="U52" s="24"/>
    </row>
    <row r="53" spans="1:21" ht="14.25" customHeight="1">
      <c r="Q53" s="24"/>
      <c r="R53" s="24"/>
      <c r="S53" s="24"/>
      <c r="T53" s="24"/>
      <c r="U53" s="24"/>
    </row>
    <row r="54" spans="1:21" ht="14.25" customHeight="1">
      <c r="Q54" s="24"/>
      <c r="R54" s="24"/>
      <c r="S54" s="24"/>
      <c r="T54" s="24"/>
      <c r="U54" s="24"/>
    </row>
    <row r="55" spans="1:21" ht="14.25" customHeight="1">
      <c r="Q55" s="24"/>
      <c r="R55" s="24"/>
      <c r="S55" s="24"/>
      <c r="T55" s="24"/>
      <c r="U55" s="24"/>
    </row>
    <row r="56" spans="1:21" ht="14.25" customHeight="1">
      <c r="Q56" s="24"/>
      <c r="R56" s="24"/>
      <c r="S56" s="24"/>
      <c r="T56" s="24"/>
      <c r="U56" s="24"/>
    </row>
    <row r="57" spans="1:21" ht="14.25" customHeight="1">
      <c r="Q57" s="24"/>
      <c r="R57" s="24"/>
      <c r="S57" s="24"/>
      <c r="T57" s="24"/>
      <c r="U57" s="24"/>
    </row>
    <row r="58" spans="1:21" ht="14.25" customHeight="1">
      <c r="Q58" s="24"/>
      <c r="R58" s="24"/>
      <c r="S58" s="24"/>
      <c r="T58" s="24"/>
      <c r="U58" s="24"/>
    </row>
    <row r="59" spans="1:21" ht="14.25" customHeight="1">
      <c r="Q59" s="24"/>
      <c r="R59" s="24"/>
      <c r="S59" s="24"/>
      <c r="T59" s="24"/>
      <c r="U59" s="24"/>
    </row>
    <row r="60" spans="1:21" ht="14.25" customHeight="1">
      <c r="Q60" s="24"/>
      <c r="R60" s="24"/>
      <c r="S60" s="24"/>
      <c r="T60" s="24"/>
      <c r="U60" s="24"/>
    </row>
    <row r="61" spans="1:21" ht="14.25" customHeight="1">
      <c r="Q61" s="24"/>
      <c r="R61" s="24"/>
      <c r="S61" s="24"/>
      <c r="T61" s="24"/>
      <c r="U61" s="24"/>
    </row>
    <row r="62" spans="1:21" ht="14.25" customHeight="1">
      <c r="Q62" s="24"/>
      <c r="R62" s="24"/>
      <c r="S62" s="24"/>
      <c r="T62" s="24"/>
      <c r="U62" s="24"/>
    </row>
    <row r="63" spans="1:21" ht="14.25" customHeight="1">
      <c r="Q63" s="24"/>
      <c r="R63" s="24"/>
      <c r="S63" s="24"/>
      <c r="T63" s="24"/>
      <c r="U63" s="24"/>
    </row>
    <row r="64" spans="1:21" ht="14.25" customHeight="1">
      <c r="Q64" s="24"/>
      <c r="R64" s="24"/>
      <c r="S64" s="24"/>
      <c r="T64" s="24"/>
      <c r="U64" s="24"/>
    </row>
    <row r="65" spans="17:21" ht="14.25" customHeight="1">
      <c r="Q65" s="24"/>
      <c r="R65" s="24"/>
      <c r="S65" s="24"/>
      <c r="T65" s="24"/>
      <c r="U65" s="24"/>
    </row>
    <row r="66" spans="17:21" ht="14.25" customHeight="1">
      <c r="Q66" s="24"/>
      <c r="R66" s="24"/>
      <c r="S66" s="24"/>
      <c r="T66" s="24"/>
      <c r="U66" s="24"/>
    </row>
    <row r="67" spans="17:21" ht="14.25" customHeight="1">
      <c r="Q67" s="24"/>
      <c r="R67" s="24"/>
      <c r="S67" s="24"/>
      <c r="T67" s="24"/>
      <c r="U67" s="24"/>
    </row>
    <row r="68" spans="17:21" ht="14.25" customHeight="1">
      <c r="Q68" s="24"/>
      <c r="R68" s="24"/>
      <c r="S68" s="24"/>
      <c r="T68" s="24"/>
      <c r="U68" s="24"/>
    </row>
    <row r="69" spans="17:21" ht="14.25" customHeight="1">
      <c r="Q69" s="24"/>
      <c r="R69" s="24"/>
      <c r="S69" s="24"/>
      <c r="T69" s="24"/>
      <c r="U69" s="24"/>
    </row>
    <row r="70" spans="17:21" ht="14.25" customHeight="1">
      <c r="Q70" s="24"/>
      <c r="R70" s="24"/>
      <c r="S70" s="24"/>
      <c r="T70" s="24"/>
      <c r="U70" s="24"/>
    </row>
    <row r="71" spans="17:21" ht="14.25" customHeight="1">
      <c r="Q71" s="24"/>
      <c r="R71" s="24"/>
      <c r="S71" s="24"/>
      <c r="T71" s="24"/>
      <c r="U71" s="24"/>
    </row>
    <row r="72" spans="17:21" ht="14.25" customHeight="1">
      <c r="Q72" s="24"/>
      <c r="R72" s="24"/>
      <c r="S72" s="24"/>
      <c r="T72" s="24"/>
      <c r="U72" s="24"/>
    </row>
    <row r="73" spans="17:21" ht="14.25" customHeight="1">
      <c r="Q73" s="24"/>
      <c r="R73" s="24"/>
      <c r="S73" s="24"/>
      <c r="T73" s="24"/>
      <c r="U73" s="24"/>
    </row>
    <row r="74" spans="17:21" ht="14.25" customHeight="1">
      <c r="Q74" s="24"/>
      <c r="R74" s="24"/>
      <c r="S74" s="24"/>
      <c r="T74" s="24"/>
      <c r="U74" s="24"/>
    </row>
    <row r="75" spans="17:21" ht="14.25" customHeight="1">
      <c r="Q75" s="24"/>
      <c r="R75" s="24"/>
      <c r="S75" s="24"/>
      <c r="T75" s="24"/>
      <c r="U75" s="24"/>
    </row>
    <row r="76" spans="17:21" ht="14.25" customHeight="1">
      <c r="Q76" s="24"/>
      <c r="R76" s="24"/>
      <c r="S76" s="24"/>
      <c r="T76" s="24"/>
      <c r="U76" s="24"/>
    </row>
    <row r="77" spans="17:21" ht="14.25" customHeight="1">
      <c r="Q77" s="24"/>
      <c r="R77" s="24"/>
      <c r="S77" s="24"/>
      <c r="T77" s="24"/>
      <c r="U77" s="24"/>
    </row>
    <row r="78" spans="17:21" ht="14.25" customHeight="1">
      <c r="Q78" s="24"/>
      <c r="R78" s="24"/>
      <c r="S78" s="24"/>
      <c r="T78" s="24"/>
      <c r="U78" s="24"/>
    </row>
    <row r="79" spans="17:21" ht="14.25" customHeight="1">
      <c r="Q79" s="24"/>
      <c r="R79" s="24"/>
      <c r="S79" s="24"/>
      <c r="T79" s="24"/>
      <c r="U79" s="24"/>
    </row>
    <row r="80" spans="17:21" ht="14.25" customHeight="1">
      <c r="Q80" s="24"/>
      <c r="R80" s="24"/>
      <c r="S80" s="24"/>
      <c r="T80" s="24"/>
      <c r="U80" s="24"/>
    </row>
    <row r="81" spans="17:21" ht="14.25" customHeight="1">
      <c r="Q81" s="24"/>
      <c r="R81" s="24"/>
      <c r="S81" s="24"/>
      <c r="T81" s="24"/>
      <c r="U81" s="24"/>
    </row>
    <row r="82" spans="17:21" ht="14.25" customHeight="1">
      <c r="Q82" s="24"/>
      <c r="R82" s="24"/>
      <c r="S82" s="24"/>
      <c r="T82" s="24"/>
      <c r="U82" s="24"/>
    </row>
    <row r="83" spans="17:21" ht="14.25" customHeight="1">
      <c r="Q83" s="24"/>
      <c r="R83" s="24"/>
      <c r="S83" s="24"/>
      <c r="T83" s="24"/>
      <c r="U83" s="24"/>
    </row>
    <row r="84" spans="17:21" ht="14.25" customHeight="1">
      <c r="Q84" s="24"/>
      <c r="R84" s="24"/>
      <c r="S84" s="24"/>
      <c r="T84" s="24"/>
      <c r="U84" s="24"/>
    </row>
    <row r="85" spans="17:21" ht="14.25" customHeight="1">
      <c r="Q85" s="24"/>
      <c r="R85" s="24"/>
      <c r="S85" s="24"/>
      <c r="T85" s="24"/>
      <c r="U85" s="24"/>
    </row>
    <row r="86" spans="17:21" ht="14.25" customHeight="1">
      <c r="Q86" s="24"/>
      <c r="R86" s="24"/>
      <c r="S86" s="24"/>
      <c r="T86" s="24"/>
      <c r="U86" s="24"/>
    </row>
    <row r="87" spans="17:21" ht="14.25" customHeight="1">
      <c r="Q87" s="24"/>
      <c r="R87" s="24"/>
      <c r="S87" s="24"/>
      <c r="T87" s="24"/>
      <c r="U87" s="24"/>
    </row>
    <row r="88" spans="17:21" ht="14.25" customHeight="1">
      <c r="Q88" s="24"/>
      <c r="R88" s="24"/>
      <c r="S88" s="24"/>
      <c r="T88" s="24"/>
      <c r="U88" s="24"/>
    </row>
    <row r="89" spans="17:21" ht="14.25" customHeight="1">
      <c r="Q89" s="24"/>
      <c r="R89" s="24"/>
      <c r="S89" s="24"/>
      <c r="T89" s="24"/>
      <c r="U89" s="24"/>
    </row>
    <row r="90" spans="17:21" ht="14.25" customHeight="1">
      <c r="Q90" s="24"/>
      <c r="R90" s="24"/>
      <c r="S90" s="24"/>
      <c r="T90" s="24"/>
      <c r="U90" s="24"/>
    </row>
    <row r="91" spans="17:21" ht="14.25" customHeight="1">
      <c r="Q91" s="24"/>
      <c r="R91" s="24"/>
      <c r="S91" s="24"/>
      <c r="T91" s="24"/>
      <c r="U91" s="24"/>
    </row>
    <row r="92" spans="17:21" ht="14.25" customHeight="1">
      <c r="Q92" s="24"/>
      <c r="R92" s="24"/>
      <c r="S92" s="24"/>
      <c r="T92" s="24"/>
      <c r="U92" s="24"/>
    </row>
    <row r="93" spans="17:21" ht="14.25" customHeight="1">
      <c r="Q93" s="24"/>
      <c r="R93" s="24"/>
      <c r="S93" s="24"/>
      <c r="T93" s="24"/>
      <c r="U93" s="24"/>
    </row>
    <row r="94" spans="17:21" ht="14.25" customHeight="1">
      <c r="Q94" s="24"/>
      <c r="R94" s="24"/>
      <c r="S94" s="24"/>
      <c r="T94" s="24"/>
      <c r="U94" s="24"/>
    </row>
    <row r="95" spans="17:21" ht="14.25" customHeight="1">
      <c r="Q95" s="24"/>
      <c r="R95" s="24"/>
      <c r="S95" s="24"/>
      <c r="T95" s="24"/>
      <c r="U95" s="24"/>
    </row>
    <row r="96" spans="17:21" ht="14.25" customHeight="1">
      <c r="Q96" s="24"/>
      <c r="R96" s="24"/>
      <c r="S96" s="24"/>
      <c r="T96" s="24"/>
      <c r="U96" s="24"/>
    </row>
    <row r="97" spans="17:21" ht="14.25" customHeight="1">
      <c r="Q97" s="24"/>
      <c r="R97" s="24"/>
      <c r="S97" s="24"/>
      <c r="T97" s="24"/>
      <c r="U97" s="24"/>
    </row>
    <row r="98" spans="17:21" ht="14.25" customHeight="1">
      <c r="Q98" s="24"/>
      <c r="R98" s="24"/>
      <c r="S98" s="24"/>
      <c r="T98" s="24"/>
      <c r="U98" s="24"/>
    </row>
    <row r="99" spans="17:21" ht="14.25" customHeight="1">
      <c r="Q99" s="24"/>
      <c r="R99" s="24"/>
      <c r="S99" s="24"/>
      <c r="T99" s="24"/>
      <c r="U99" s="24"/>
    </row>
    <row r="100" spans="17:21" ht="14.25" customHeight="1">
      <c r="Q100" s="24"/>
      <c r="R100" s="24"/>
      <c r="S100" s="24"/>
      <c r="T100" s="24"/>
      <c r="U100" s="24"/>
    </row>
    <row r="101" spans="17:21" ht="14.25" customHeight="1">
      <c r="Q101" s="24"/>
      <c r="R101" s="24"/>
      <c r="S101" s="24"/>
      <c r="T101" s="24"/>
      <c r="U101" s="24"/>
    </row>
    <row r="102" spans="17:21" ht="14.25" customHeight="1">
      <c r="Q102" s="24"/>
      <c r="R102" s="24"/>
      <c r="S102" s="24"/>
      <c r="T102" s="24"/>
      <c r="U102" s="24"/>
    </row>
    <row r="103" spans="17:21" ht="14.25" customHeight="1">
      <c r="Q103" s="24"/>
      <c r="R103" s="24"/>
      <c r="S103" s="24"/>
      <c r="T103" s="24"/>
      <c r="U103" s="24"/>
    </row>
    <row r="104" spans="17:21" ht="14.25" customHeight="1">
      <c r="Q104" s="24"/>
      <c r="R104" s="24"/>
      <c r="S104" s="24"/>
      <c r="T104" s="24"/>
      <c r="U104" s="24"/>
    </row>
    <row r="105" spans="17:21" ht="14.25" customHeight="1">
      <c r="Q105" s="24"/>
      <c r="R105" s="24"/>
      <c r="S105" s="24"/>
      <c r="T105" s="24"/>
      <c r="U105" s="24"/>
    </row>
    <row r="106" spans="17:21" ht="14.25" customHeight="1">
      <c r="Q106" s="24"/>
      <c r="R106" s="24"/>
      <c r="S106" s="24"/>
      <c r="T106" s="24"/>
      <c r="U106" s="24"/>
    </row>
    <row r="107" spans="17:21" ht="14.25" customHeight="1">
      <c r="Q107" s="24"/>
      <c r="R107" s="24"/>
      <c r="S107" s="24"/>
      <c r="T107" s="24"/>
      <c r="U107" s="24"/>
    </row>
    <row r="108" spans="17:21" ht="14.25" customHeight="1">
      <c r="Q108" s="24"/>
      <c r="R108" s="24"/>
      <c r="S108" s="24"/>
      <c r="T108" s="24"/>
      <c r="U108" s="24"/>
    </row>
    <row r="109" spans="17:21" ht="14.25" customHeight="1">
      <c r="Q109" s="24"/>
      <c r="R109" s="24"/>
      <c r="S109" s="24"/>
      <c r="T109" s="24"/>
      <c r="U109" s="24"/>
    </row>
    <row r="110" spans="17:21" ht="14.25" customHeight="1">
      <c r="Q110" s="24"/>
      <c r="R110" s="24"/>
      <c r="S110" s="24"/>
      <c r="T110" s="24"/>
      <c r="U110" s="24"/>
    </row>
    <row r="111" spans="17:21" ht="14.25" customHeight="1">
      <c r="Q111" s="24"/>
      <c r="R111" s="24"/>
      <c r="S111" s="24"/>
      <c r="T111" s="24"/>
      <c r="U111" s="24"/>
    </row>
    <row r="112" spans="17:21" ht="14.25" customHeight="1">
      <c r="Q112" s="24"/>
      <c r="R112" s="24"/>
      <c r="S112" s="24"/>
      <c r="T112" s="24"/>
      <c r="U112" s="24"/>
    </row>
    <row r="113" spans="17:21" ht="14.25" customHeight="1">
      <c r="Q113" s="24"/>
      <c r="R113" s="24"/>
      <c r="S113" s="24"/>
      <c r="T113" s="24"/>
      <c r="U113" s="24"/>
    </row>
    <row r="114" spans="17:21" ht="14.25" customHeight="1">
      <c r="Q114" s="24"/>
      <c r="R114" s="24"/>
      <c r="S114" s="24"/>
      <c r="T114" s="24"/>
      <c r="U114" s="24"/>
    </row>
    <row r="115" spans="17:21" ht="14.25" customHeight="1">
      <c r="Q115" s="24"/>
      <c r="R115" s="24"/>
      <c r="S115" s="24"/>
      <c r="T115" s="24"/>
      <c r="U115" s="24"/>
    </row>
    <row r="116" spans="17:21" ht="14.25" customHeight="1">
      <c r="Q116" s="24"/>
      <c r="R116" s="24"/>
      <c r="S116" s="24"/>
      <c r="T116" s="24"/>
      <c r="U116" s="24"/>
    </row>
    <row r="117" spans="17:21" ht="14.25" customHeight="1">
      <c r="Q117" s="24"/>
      <c r="R117" s="24"/>
      <c r="S117" s="24"/>
      <c r="T117" s="24"/>
      <c r="U117" s="24"/>
    </row>
    <row r="118" spans="17:21" ht="14.25" customHeight="1">
      <c r="Q118" s="24"/>
      <c r="R118" s="24"/>
      <c r="S118" s="24"/>
      <c r="T118" s="24"/>
      <c r="U118" s="24"/>
    </row>
    <row r="119" spans="17:21" ht="14.25" customHeight="1">
      <c r="Q119" s="24"/>
      <c r="R119" s="24"/>
      <c r="S119" s="24"/>
      <c r="T119" s="24"/>
      <c r="U119" s="24"/>
    </row>
    <row r="120" spans="17:21" ht="14.25" customHeight="1">
      <c r="Q120" s="24"/>
      <c r="R120" s="24"/>
      <c r="S120" s="24"/>
      <c r="T120" s="24"/>
      <c r="U120" s="24"/>
    </row>
    <row r="121" spans="17:21" ht="14.25" customHeight="1">
      <c r="Q121" s="24"/>
      <c r="R121" s="24"/>
      <c r="S121" s="24"/>
      <c r="T121" s="24"/>
      <c r="U121" s="24"/>
    </row>
    <row r="122" spans="17:21" ht="14.25" customHeight="1">
      <c r="Q122" s="24"/>
      <c r="R122" s="24"/>
      <c r="S122" s="24"/>
      <c r="T122" s="24"/>
      <c r="U122" s="24"/>
    </row>
    <row r="123" spans="17:21" ht="14.25" customHeight="1">
      <c r="Q123" s="24"/>
      <c r="R123" s="24"/>
      <c r="S123" s="24"/>
      <c r="T123" s="24"/>
      <c r="U123" s="24"/>
    </row>
    <row r="124" spans="17:21" ht="14.25" customHeight="1">
      <c r="Q124" s="24"/>
      <c r="R124" s="24"/>
      <c r="S124" s="24"/>
      <c r="T124" s="24"/>
      <c r="U124" s="24"/>
    </row>
    <row r="125" spans="17:21" ht="14.25" customHeight="1">
      <c r="Q125" s="24"/>
      <c r="R125" s="24"/>
      <c r="S125" s="24"/>
      <c r="T125" s="24"/>
      <c r="U125" s="24"/>
    </row>
    <row r="126" spans="17:21" ht="14.25" customHeight="1">
      <c r="Q126" s="24"/>
      <c r="R126" s="24"/>
      <c r="S126" s="24"/>
      <c r="T126" s="24"/>
      <c r="U126" s="24"/>
    </row>
    <row r="127" spans="17:21" ht="14.25" customHeight="1">
      <c r="Q127" s="24"/>
      <c r="R127" s="24"/>
      <c r="S127" s="24"/>
      <c r="T127" s="24"/>
      <c r="U127" s="24"/>
    </row>
    <row r="128" spans="17:21" ht="14.25" customHeight="1">
      <c r="Q128" s="24"/>
      <c r="R128" s="24"/>
      <c r="S128" s="24"/>
      <c r="T128" s="24"/>
      <c r="U128" s="24"/>
    </row>
    <row r="129" spans="17:21" ht="14.25" customHeight="1">
      <c r="Q129" s="24"/>
      <c r="R129" s="24"/>
      <c r="S129" s="24"/>
      <c r="T129" s="24"/>
      <c r="U129" s="24"/>
    </row>
    <row r="130" spans="17:21" ht="14.25" customHeight="1">
      <c r="Q130" s="24"/>
      <c r="R130" s="24"/>
      <c r="S130" s="24"/>
      <c r="T130" s="24"/>
      <c r="U130" s="24"/>
    </row>
    <row r="131" spans="17:21" ht="14.25" customHeight="1">
      <c r="Q131" s="24"/>
      <c r="R131" s="24"/>
      <c r="S131" s="24"/>
      <c r="T131" s="24"/>
      <c r="U131" s="24"/>
    </row>
    <row r="132" spans="17:21" ht="14.25" customHeight="1">
      <c r="Q132" s="24"/>
      <c r="R132" s="24"/>
      <c r="S132" s="24"/>
      <c r="T132" s="24"/>
      <c r="U132" s="24"/>
    </row>
    <row r="133" spans="17:21" ht="14.25" customHeight="1">
      <c r="Q133" s="24"/>
      <c r="R133" s="24"/>
      <c r="S133" s="24"/>
      <c r="T133" s="24"/>
      <c r="U133" s="24"/>
    </row>
    <row r="134" spans="17:21" ht="14.25" customHeight="1">
      <c r="Q134" s="24"/>
      <c r="R134" s="24"/>
      <c r="S134" s="24"/>
      <c r="T134" s="24"/>
      <c r="U134" s="24"/>
    </row>
    <row r="135" spans="17:21" ht="14.25" customHeight="1">
      <c r="Q135" s="24"/>
      <c r="R135" s="24"/>
      <c r="S135" s="24"/>
      <c r="T135" s="24"/>
      <c r="U135" s="24"/>
    </row>
    <row r="136" spans="17:21" ht="14.25" customHeight="1">
      <c r="Q136" s="24"/>
      <c r="R136" s="24"/>
      <c r="S136" s="24"/>
      <c r="T136" s="24"/>
      <c r="U136" s="24"/>
    </row>
    <row r="137" spans="17:21" ht="14.25" customHeight="1">
      <c r="Q137" s="24"/>
      <c r="R137" s="24"/>
      <c r="S137" s="24"/>
      <c r="T137" s="24"/>
      <c r="U137" s="24"/>
    </row>
    <row r="138" spans="17:21" ht="14.25" customHeight="1">
      <c r="Q138" s="24"/>
      <c r="R138" s="24"/>
      <c r="S138" s="24"/>
      <c r="T138" s="24"/>
      <c r="U138" s="24"/>
    </row>
    <row r="139" spans="17:21" ht="14.25" customHeight="1">
      <c r="Q139" s="24"/>
      <c r="R139" s="24"/>
      <c r="S139" s="24"/>
      <c r="T139" s="24"/>
      <c r="U139" s="24"/>
    </row>
    <row r="140" spans="17:21" ht="14.25" customHeight="1">
      <c r="Q140" s="24"/>
      <c r="R140" s="24"/>
      <c r="S140" s="24"/>
      <c r="T140" s="24"/>
      <c r="U140" s="24"/>
    </row>
    <row r="141" spans="17:21" ht="14.25" customHeight="1">
      <c r="Q141" s="24"/>
      <c r="R141" s="24"/>
      <c r="S141" s="24"/>
      <c r="T141" s="24"/>
      <c r="U141" s="24"/>
    </row>
    <row r="142" spans="17:21" ht="14.25" customHeight="1">
      <c r="Q142" s="24"/>
      <c r="R142" s="24"/>
      <c r="S142" s="24"/>
      <c r="T142" s="24"/>
      <c r="U142" s="24"/>
    </row>
    <row r="143" spans="17:21" ht="14.25" customHeight="1">
      <c r="Q143" s="24"/>
      <c r="R143" s="24"/>
      <c r="S143" s="24"/>
      <c r="T143" s="24"/>
      <c r="U143" s="24"/>
    </row>
    <row r="144" spans="17:21" ht="14.25" customHeight="1">
      <c r="Q144" s="24"/>
      <c r="R144" s="24"/>
      <c r="S144" s="24"/>
      <c r="T144" s="24"/>
      <c r="U144" s="24"/>
    </row>
    <row r="145" spans="17:21" ht="14.25" customHeight="1">
      <c r="Q145" s="24"/>
      <c r="R145" s="24"/>
      <c r="S145" s="24"/>
      <c r="T145" s="24"/>
      <c r="U145" s="24"/>
    </row>
    <row r="146" spans="17:21" ht="14.25" customHeight="1">
      <c r="Q146" s="24"/>
      <c r="R146" s="24"/>
      <c r="S146" s="24"/>
      <c r="T146" s="24"/>
      <c r="U146" s="24"/>
    </row>
    <row r="147" spans="17:21" ht="14.25" customHeight="1">
      <c r="Q147" s="24"/>
      <c r="R147" s="24"/>
      <c r="S147" s="24"/>
      <c r="T147" s="24"/>
      <c r="U147" s="24"/>
    </row>
    <row r="148" spans="17:21" ht="14.25" customHeight="1">
      <c r="Q148" s="24"/>
      <c r="R148" s="24"/>
      <c r="S148" s="24"/>
      <c r="T148" s="24"/>
      <c r="U148" s="24"/>
    </row>
    <row r="149" spans="17:21" ht="14.25" customHeight="1">
      <c r="Q149" s="24"/>
      <c r="R149" s="24"/>
      <c r="S149" s="24"/>
      <c r="T149" s="24"/>
      <c r="U149" s="24"/>
    </row>
    <row r="150" spans="17:21" ht="14.25" customHeight="1">
      <c r="Q150" s="24"/>
      <c r="R150" s="24"/>
      <c r="S150" s="24"/>
      <c r="T150" s="24"/>
      <c r="U150" s="24"/>
    </row>
    <row r="151" spans="17:21" ht="14.25" customHeight="1">
      <c r="Q151" s="24"/>
      <c r="R151" s="24"/>
      <c r="S151" s="24"/>
      <c r="T151" s="24"/>
      <c r="U151" s="24"/>
    </row>
    <row r="152" spans="17:21" ht="14.25" customHeight="1">
      <c r="Q152" s="24"/>
      <c r="R152" s="24"/>
      <c r="S152" s="24"/>
      <c r="T152" s="24"/>
      <c r="U152" s="24"/>
    </row>
    <row r="153" spans="17:21" ht="14.25" customHeight="1">
      <c r="Q153" s="24"/>
      <c r="R153" s="24"/>
      <c r="S153" s="24"/>
      <c r="T153" s="24"/>
      <c r="U153" s="24"/>
    </row>
    <row r="154" spans="17:21" ht="14.25" customHeight="1">
      <c r="Q154" s="24"/>
      <c r="R154" s="24"/>
      <c r="S154" s="24"/>
      <c r="T154" s="24"/>
      <c r="U154" s="24"/>
    </row>
    <row r="155" spans="17:21" ht="14.25" customHeight="1">
      <c r="Q155" s="24"/>
      <c r="R155" s="24"/>
      <c r="S155" s="24"/>
      <c r="T155" s="24"/>
      <c r="U155" s="24"/>
    </row>
    <row r="156" spans="17:21" ht="14.25" customHeight="1">
      <c r="Q156" s="24"/>
      <c r="R156" s="24"/>
      <c r="S156" s="24"/>
      <c r="T156" s="24"/>
      <c r="U156" s="24"/>
    </row>
    <row r="157" spans="17:21" ht="14.25" customHeight="1">
      <c r="Q157" s="24"/>
      <c r="R157" s="24"/>
      <c r="S157" s="24"/>
      <c r="T157" s="24"/>
      <c r="U157" s="24"/>
    </row>
    <row r="158" spans="17:21" ht="14.25" customHeight="1">
      <c r="Q158" s="24"/>
      <c r="R158" s="24"/>
      <c r="S158" s="24"/>
      <c r="T158" s="24"/>
      <c r="U158" s="24"/>
    </row>
    <row r="159" spans="17:21" ht="14.25" customHeight="1">
      <c r="Q159" s="24"/>
      <c r="R159" s="24"/>
      <c r="S159" s="24"/>
      <c r="T159" s="24"/>
      <c r="U159" s="24"/>
    </row>
    <row r="160" spans="17:21" ht="14.25" customHeight="1">
      <c r="Q160" s="24"/>
      <c r="R160" s="24"/>
      <c r="S160" s="24"/>
      <c r="T160" s="24"/>
      <c r="U160" s="24"/>
    </row>
    <row r="161" spans="17:21" ht="14.25" customHeight="1">
      <c r="Q161" s="24"/>
      <c r="R161" s="24"/>
      <c r="S161" s="24"/>
      <c r="T161" s="24"/>
      <c r="U161" s="24"/>
    </row>
    <row r="162" spans="17:21" ht="14.25" customHeight="1">
      <c r="Q162" s="24"/>
      <c r="R162" s="24"/>
      <c r="S162" s="24"/>
      <c r="T162" s="24"/>
      <c r="U162" s="24"/>
    </row>
    <row r="163" spans="17:21" ht="14.25" customHeight="1">
      <c r="Q163" s="24"/>
      <c r="R163" s="24"/>
      <c r="S163" s="24"/>
      <c r="T163" s="24"/>
      <c r="U163" s="24"/>
    </row>
    <row r="164" spans="17:21" ht="14.25" customHeight="1">
      <c r="Q164" s="24"/>
      <c r="R164" s="24"/>
      <c r="S164" s="24"/>
      <c r="T164" s="24"/>
      <c r="U164" s="24"/>
    </row>
    <row r="165" spans="17:21" ht="14.25" customHeight="1">
      <c r="Q165" s="24"/>
      <c r="R165" s="24"/>
      <c r="S165" s="24"/>
      <c r="T165" s="24"/>
      <c r="U165" s="24"/>
    </row>
    <row r="166" spans="17:21" ht="14.25" customHeight="1">
      <c r="Q166" s="24"/>
      <c r="R166" s="24"/>
      <c r="S166" s="24"/>
      <c r="T166" s="24"/>
      <c r="U166" s="24"/>
    </row>
    <row r="167" spans="17:21" ht="14.25" customHeight="1">
      <c r="Q167" s="24"/>
      <c r="R167" s="24"/>
      <c r="S167" s="24"/>
      <c r="T167" s="24"/>
      <c r="U167" s="24"/>
    </row>
    <row r="168" spans="17:21" ht="14.25" customHeight="1">
      <c r="Q168" s="24"/>
      <c r="R168" s="24"/>
      <c r="S168" s="24"/>
      <c r="T168" s="24"/>
      <c r="U168" s="24"/>
    </row>
    <row r="169" spans="17:21" ht="14.25" customHeight="1">
      <c r="Q169" s="24"/>
      <c r="R169" s="24"/>
      <c r="S169" s="24"/>
      <c r="T169" s="24"/>
      <c r="U169" s="24"/>
    </row>
    <row r="170" spans="17:21" ht="14.25" customHeight="1">
      <c r="Q170" s="24"/>
      <c r="R170" s="24"/>
      <c r="S170" s="24"/>
      <c r="T170" s="24"/>
      <c r="U170" s="24"/>
    </row>
    <row r="171" spans="17:21" ht="14.25" customHeight="1">
      <c r="Q171" s="24"/>
      <c r="R171" s="24"/>
      <c r="S171" s="24"/>
      <c r="T171" s="24"/>
      <c r="U171" s="24"/>
    </row>
    <row r="172" spans="17:21" ht="14.25" customHeight="1">
      <c r="Q172" s="24"/>
      <c r="R172" s="24"/>
      <c r="S172" s="24"/>
      <c r="T172" s="24"/>
      <c r="U172" s="24"/>
    </row>
    <row r="173" spans="17:21" ht="14.25" customHeight="1">
      <c r="Q173" s="24"/>
      <c r="R173" s="24"/>
      <c r="S173" s="24"/>
      <c r="T173" s="24"/>
      <c r="U173" s="24"/>
    </row>
    <row r="174" spans="17:21" ht="14.25" customHeight="1">
      <c r="Q174" s="24"/>
      <c r="R174" s="24"/>
      <c r="S174" s="24"/>
      <c r="T174" s="24"/>
      <c r="U174" s="24"/>
    </row>
    <row r="175" spans="17:21" ht="14.25" customHeight="1">
      <c r="Q175" s="24"/>
      <c r="R175" s="24"/>
      <c r="S175" s="24"/>
      <c r="T175" s="24"/>
      <c r="U175" s="24"/>
    </row>
    <row r="176" spans="17:21" ht="14.25" customHeight="1">
      <c r="Q176" s="24"/>
      <c r="R176" s="24"/>
      <c r="S176" s="24"/>
      <c r="T176" s="24"/>
      <c r="U176" s="24"/>
    </row>
    <row r="177" spans="17:21" ht="14.25" customHeight="1">
      <c r="Q177" s="24"/>
      <c r="R177" s="24"/>
      <c r="S177" s="24"/>
      <c r="T177" s="24"/>
      <c r="U177" s="24"/>
    </row>
    <row r="178" spans="17:21" ht="14.25" customHeight="1">
      <c r="Q178" s="24"/>
      <c r="R178" s="24"/>
      <c r="S178" s="24"/>
      <c r="T178" s="24"/>
      <c r="U178" s="24"/>
    </row>
    <row r="179" spans="17:21" ht="14.25" customHeight="1">
      <c r="Q179" s="24"/>
      <c r="R179" s="24"/>
      <c r="S179" s="24"/>
      <c r="T179" s="24"/>
      <c r="U179" s="24"/>
    </row>
    <row r="180" spans="17:21" ht="14.25" customHeight="1">
      <c r="Q180" s="24"/>
      <c r="R180" s="24"/>
      <c r="S180" s="24"/>
      <c r="T180" s="24"/>
      <c r="U180" s="24"/>
    </row>
    <row r="181" spans="17:21" ht="14.25" customHeight="1">
      <c r="Q181" s="24"/>
      <c r="R181" s="24"/>
      <c r="S181" s="24"/>
      <c r="T181" s="24"/>
      <c r="U181" s="24"/>
    </row>
    <row r="182" spans="17:21" ht="14.25" customHeight="1">
      <c r="Q182" s="24"/>
      <c r="R182" s="24"/>
      <c r="S182" s="24"/>
      <c r="T182" s="24"/>
      <c r="U182" s="24"/>
    </row>
    <row r="183" spans="17:21" ht="14.25" customHeight="1">
      <c r="Q183" s="24"/>
      <c r="R183" s="24"/>
      <c r="S183" s="24"/>
      <c r="T183" s="24"/>
      <c r="U183" s="24"/>
    </row>
    <row r="184" spans="17:21" ht="14.25" customHeight="1">
      <c r="Q184" s="24"/>
      <c r="R184" s="24"/>
      <c r="S184" s="24"/>
      <c r="T184" s="24"/>
      <c r="U184" s="24"/>
    </row>
    <row r="185" spans="17:21" ht="14.25" customHeight="1">
      <c r="Q185" s="24"/>
      <c r="R185" s="24"/>
      <c r="S185" s="24"/>
      <c r="T185" s="24"/>
      <c r="U185" s="24"/>
    </row>
    <row r="186" spans="17:21" ht="14.25" customHeight="1">
      <c r="Q186" s="24"/>
      <c r="R186" s="24"/>
      <c r="S186" s="24"/>
      <c r="T186" s="24"/>
      <c r="U186" s="24"/>
    </row>
    <row r="187" spans="17:21" ht="14.25" customHeight="1">
      <c r="Q187" s="24"/>
      <c r="R187" s="24"/>
      <c r="S187" s="24"/>
      <c r="T187" s="24"/>
      <c r="U187" s="24"/>
    </row>
    <row r="188" spans="17:21" ht="14.25" customHeight="1">
      <c r="Q188" s="24"/>
      <c r="R188" s="24"/>
      <c r="S188" s="24"/>
      <c r="T188" s="24"/>
      <c r="U188" s="24"/>
    </row>
    <row r="189" spans="17:21" ht="14.25" customHeight="1">
      <c r="Q189" s="24"/>
      <c r="R189" s="24"/>
      <c r="S189" s="24"/>
      <c r="T189" s="24"/>
      <c r="U189" s="24"/>
    </row>
    <row r="190" spans="17:21" ht="14.25" customHeight="1">
      <c r="Q190" s="24"/>
      <c r="R190" s="24"/>
      <c r="S190" s="24"/>
      <c r="T190" s="24"/>
      <c r="U190" s="24"/>
    </row>
    <row r="191" spans="17:21" ht="14.25" customHeight="1">
      <c r="Q191" s="24"/>
      <c r="R191" s="24"/>
      <c r="S191" s="24"/>
      <c r="T191" s="24"/>
      <c r="U191" s="24"/>
    </row>
    <row r="192" spans="17:21" ht="14.25" customHeight="1">
      <c r="Q192" s="24"/>
      <c r="R192" s="24"/>
      <c r="S192" s="24"/>
      <c r="T192" s="24"/>
      <c r="U192" s="24"/>
    </row>
    <row r="193" spans="17:21" ht="14.25" customHeight="1">
      <c r="Q193" s="24"/>
      <c r="R193" s="24"/>
      <c r="S193" s="24"/>
      <c r="T193" s="24"/>
      <c r="U193" s="24"/>
    </row>
    <row r="194" spans="17:21" ht="14.25" customHeight="1">
      <c r="Q194" s="24"/>
      <c r="R194" s="24"/>
      <c r="S194" s="24"/>
      <c r="T194" s="24"/>
      <c r="U194" s="24"/>
    </row>
    <row r="195" spans="17:21" ht="14.25" customHeight="1">
      <c r="Q195" s="24"/>
      <c r="R195" s="24"/>
      <c r="S195" s="24"/>
      <c r="T195" s="24"/>
      <c r="U195" s="24"/>
    </row>
    <row r="196" spans="17:21" ht="14.25" customHeight="1">
      <c r="Q196" s="24"/>
      <c r="R196" s="24"/>
      <c r="S196" s="24"/>
      <c r="T196" s="24"/>
      <c r="U196" s="24"/>
    </row>
    <row r="197" spans="17:21" ht="14.25" customHeight="1">
      <c r="Q197" s="24"/>
      <c r="R197" s="24"/>
      <c r="S197" s="24"/>
      <c r="T197" s="24"/>
      <c r="U197" s="24"/>
    </row>
    <row r="198" spans="17:21" ht="14.25" customHeight="1">
      <c r="Q198" s="24"/>
      <c r="R198" s="24"/>
      <c r="S198" s="24"/>
      <c r="T198" s="24"/>
      <c r="U198" s="24"/>
    </row>
    <row r="199" spans="17:21" ht="14.25" customHeight="1">
      <c r="Q199" s="24"/>
      <c r="R199" s="24"/>
      <c r="S199" s="24"/>
      <c r="T199" s="24"/>
      <c r="U199" s="24"/>
    </row>
    <row r="200" spans="17:21" ht="14.25" customHeight="1">
      <c r="Q200" s="24"/>
      <c r="R200" s="24"/>
      <c r="S200" s="24"/>
      <c r="T200" s="24"/>
      <c r="U200" s="24"/>
    </row>
    <row r="201" spans="17:21" ht="14.25" customHeight="1">
      <c r="Q201" s="24"/>
      <c r="R201" s="24"/>
      <c r="S201" s="24"/>
      <c r="T201" s="24"/>
      <c r="U201" s="24"/>
    </row>
    <row r="202" spans="17:21" ht="14.25" customHeight="1">
      <c r="Q202" s="24"/>
      <c r="R202" s="24"/>
      <c r="S202" s="24"/>
      <c r="T202" s="24"/>
      <c r="U202" s="24"/>
    </row>
    <row r="203" spans="17:21" ht="14.25" customHeight="1">
      <c r="Q203" s="24"/>
      <c r="R203" s="24"/>
      <c r="S203" s="24"/>
      <c r="T203" s="24"/>
      <c r="U203" s="24"/>
    </row>
    <row r="204" spans="17:21" ht="14.25" customHeight="1">
      <c r="Q204" s="24"/>
      <c r="R204" s="24"/>
      <c r="S204" s="24"/>
      <c r="T204" s="24"/>
      <c r="U204" s="24"/>
    </row>
    <row r="205" spans="17:21" ht="14.25" customHeight="1">
      <c r="Q205" s="24"/>
      <c r="R205" s="24"/>
      <c r="S205" s="24"/>
      <c r="T205" s="24"/>
      <c r="U205" s="24"/>
    </row>
    <row r="206" spans="17:21" ht="14.25" customHeight="1">
      <c r="Q206" s="24"/>
      <c r="R206" s="24"/>
      <c r="S206" s="24"/>
      <c r="T206" s="24"/>
      <c r="U206" s="24"/>
    </row>
    <row r="207" spans="17:21" ht="14.25" customHeight="1">
      <c r="Q207" s="24"/>
      <c r="R207" s="24"/>
      <c r="S207" s="24"/>
      <c r="T207" s="24"/>
      <c r="U207" s="24"/>
    </row>
    <row r="208" spans="17:21" ht="14.25" customHeight="1">
      <c r="Q208" s="24"/>
      <c r="R208" s="24"/>
      <c r="S208" s="24"/>
      <c r="T208" s="24"/>
      <c r="U208" s="24"/>
    </row>
    <row r="209" spans="17:21" ht="14.25" customHeight="1">
      <c r="Q209" s="24"/>
      <c r="R209" s="24"/>
      <c r="S209" s="24"/>
      <c r="T209" s="24"/>
      <c r="U209" s="24"/>
    </row>
    <row r="210" spans="17:21" ht="14.25" customHeight="1">
      <c r="Q210" s="24"/>
      <c r="R210" s="24"/>
      <c r="S210" s="24"/>
      <c r="T210" s="24"/>
      <c r="U210" s="24"/>
    </row>
    <row r="211" spans="17:21" ht="14.25" customHeight="1">
      <c r="Q211" s="24"/>
      <c r="R211" s="24"/>
      <c r="S211" s="24"/>
      <c r="T211" s="24"/>
      <c r="U211" s="24"/>
    </row>
    <row r="212" spans="17:21" ht="14.25" customHeight="1">
      <c r="Q212" s="24"/>
      <c r="R212" s="24"/>
      <c r="S212" s="24"/>
      <c r="T212" s="24"/>
      <c r="U212" s="24"/>
    </row>
    <row r="213" spans="17:21" ht="14.25" customHeight="1">
      <c r="Q213" s="24"/>
      <c r="R213" s="24"/>
      <c r="S213" s="24"/>
      <c r="T213" s="24"/>
      <c r="U213" s="24"/>
    </row>
    <row r="214" spans="17:21" ht="14.25" customHeight="1">
      <c r="Q214" s="24"/>
      <c r="R214" s="24"/>
      <c r="S214" s="24"/>
      <c r="T214" s="24"/>
      <c r="U214" s="24"/>
    </row>
    <row r="215" spans="17:21" ht="14.25" customHeight="1">
      <c r="Q215" s="24"/>
      <c r="R215" s="24"/>
      <c r="S215" s="24"/>
      <c r="T215" s="24"/>
      <c r="U215" s="24"/>
    </row>
    <row r="216" spans="17:21" ht="14.25" customHeight="1">
      <c r="Q216" s="24"/>
      <c r="R216" s="24"/>
      <c r="S216" s="24"/>
      <c r="T216" s="24"/>
      <c r="U216" s="24"/>
    </row>
    <row r="217" spans="17:21" ht="14.25" customHeight="1">
      <c r="Q217" s="24"/>
      <c r="R217" s="24"/>
      <c r="S217" s="24"/>
      <c r="T217" s="24"/>
      <c r="U217" s="24"/>
    </row>
    <row r="218" spans="17:21" ht="14.25" customHeight="1">
      <c r="Q218" s="24"/>
      <c r="R218" s="24"/>
      <c r="S218" s="24"/>
      <c r="T218" s="24"/>
      <c r="U218" s="24"/>
    </row>
    <row r="219" spans="17:21" ht="14.25" customHeight="1">
      <c r="Q219" s="24"/>
      <c r="R219" s="24"/>
      <c r="S219" s="24"/>
      <c r="T219" s="24"/>
      <c r="U219" s="24"/>
    </row>
    <row r="220" spans="17:21" ht="14.25" customHeight="1">
      <c r="Q220" s="24"/>
      <c r="R220" s="24"/>
      <c r="S220" s="24"/>
      <c r="T220" s="24"/>
      <c r="U220" s="24"/>
    </row>
    <row r="221" spans="17:21" ht="14.25" customHeight="1">
      <c r="Q221" s="24"/>
      <c r="R221" s="24"/>
      <c r="S221" s="24"/>
      <c r="T221" s="24"/>
      <c r="U221" s="24"/>
    </row>
    <row r="222" spans="17:21" ht="14.25" customHeight="1">
      <c r="Q222" s="24"/>
      <c r="R222" s="24"/>
      <c r="S222" s="24"/>
      <c r="T222" s="24"/>
      <c r="U222" s="24"/>
    </row>
    <row r="223" spans="17:21" ht="14.25" customHeight="1">
      <c r="Q223" s="24"/>
      <c r="R223" s="24"/>
      <c r="S223" s="24"/>
      <c r="T223" s="24"/>
      <c r="U223" s="24"/>
    </row>
    <row r="224" spans="17:21" ht="14.25" customHeight="1">
      <c r="Q224" s="24"/>
      <c r="R224" s="24"/>
      <c r="S224" s="24"/>
      <c r="T224" s="24"/>
      <c r="U224" s="24"/>
    </row>
    <row r="225" spans="17:21" ht="14.25" customHeight="1">
      <c r="Q225" s="24"/>
      <c r="R225" s="24"/>
      <c r="S225" s="24"/>
      <c r="T225" s="24"/>
      <c r="U225" s="24"/>
    </row>
    <row r="226" spans="17:21" ht="14.25" customHeight="1">
      <c r="Q226" s="24"/>
      <c r="R226" s="24"/>
      <c r="S226" s="24"/>
      <c r="T226" s="24"/>
      <c r="U226" s="24"/>
    </row>
    <row r="227" spans="17:21" ht="14.25" customHeight="1">
      <c r="Q227" s="24"/>
      <c r="R227" s="24"/>
      <c r="S227" s="24"/>
      <c r="T227" s="24"/>
      <c r="U227" s="24"/>
    </row>
    <row r="228" spans="17:21" ht="14.25" customHeight="1">
      <c r="Q228" s="24"/>
      <c r="R228" s="24"/>
      <c r="S228" s="24"/>
      <c r="T228" s="24"/>
      <c r="U228" s="24"/>
    </row>
    <row r="229" spans="17:21" ht="14.25" customHeight="1">
      <c r="Q229" s="24"/>
      <c r="R229" s="24"/>
      <c r="S229" s="24"/>
      <c r="T229" s="24"/>
      <c r="U229" s="24"/>
    </row>
    <row r="230" spans="17:21" ht="14.25" customHeight="1">
      <c r="Q230" s="24"/>
      <c r="R230" s="24"/>
      <c r="S230" s="24"/>
      <c r="T230" s="24"/>
      <c r="U230" s="24"/>
    </row>
    <row r="231" spans="17:21" ht="14.25" customHeight="1">
      <c r="Q231" s="24"/>
      <c r="R231" s="24"/>
      <c r="S231" s="24"/>
      <c r="T231" s="24"/>
      <c r="U231" s="24"/>
    </row>
    <row r="232" spans="17:21" ht="14.25" customHeight="1">
      <c r="Q232" s="24"/>
      <c r="R232" s="24"/>
      <c r="S232" s="24"/>
      <c r="T232" s="24"/>
      <c r="U232" s="24"/>
    </row>
    <row r="233" spans="17:21" ht="14.25" customHeight="1">
      <c r="Q233" s="24"/>
      <c r="R233" s="24"/>
      <c r="S233" s="24"/>
      <c r="T233" s="24"/>
      <c r="U233" s="24"/>
    </row>
    <row r="234" spans="17:21" ht="14.25" customHeight="1">
      <c r="Q234" s="24"/>
      <c r="R234" s="24"/>
      <c r="S234" s="24"/>
      <c r="T234" s="24"/>
      <c r="U234" s="24"/>
    </row>
    <row r="235" spans="17:21" ht="14.25" customHeight="1">
      <c r="Q235" s="24"/>
      <c r="R235" s="24"/>
      <c r="S235" s="24"/>
      <c r="T235" s="24"/>
      <c r="U235" s="24"/>
    </row>
    <row r="236" spans="17:21" ht="14.25" customHeight="1">
      <c r="Q236" s="24"/>
      <c r="R236" s="24"/>
      <c r="S236" s="24"/>
      <c r="T236" s="24"/>
      <c r="U236" s="24"/>
    </row>
    <row r="237" spans="17:21" ht="14.25" customHeight="1">
      <c r="Q237" s="24"/>
      <c r="R237" s="24"/>
      <c r="S237" s="24"/>
      <c r="T237" s="24"/>
      <c r="U237" s="24"/>
    </row>
    <row r="238" spans="17:21" ht="14.25" customHeight="1">
      <c r="Q238" s="24"/>
      <c r="R238" s="24"/>
      <c r="S238" s="24"/>
      <c r="T238" s="24"/>
      <c r="U238" s="24"/>
    </row>
    <row r="239" spans="17:21" ht="14.25" customHeight="1">
      <c r="Q239" s="24"/>
      <c r="R239" s="24"/>
      <c r="S239" s="24"/>
      <c r="T239" s="24"/>
      <c r="U239" s="24"/>
    </row>
    <row r="240" spans="17:21" ht="14.25" customHeight="1">
      <c r="Q240" s="24"/>
      <c r="R240" s="24"/>
      <c r="S240" s="24"/>
      <c r="T240" s="24"/>
      <c r="U240" s="24"/>
    </row>
    <row r="241" spans="17:21" ht="14.25" customHeight="1">
      <c r="Q241" s="24"/>
      <c r="R241" s="24"/>
      <c r="S241" s="24"/>
      <c r="T241" s="24"/>
      <c r="U241" s="24"/>
    </row>
    <row r="242" spans="17:21" ht="14.25" customHeight="1">
      <c r="Q242" s="24"/>
      <c r="R242" s="24"/>
      <c r="S242" s="24"/>
      <c r="T242" s="24"/>
      <c r="U242" s="24"/>
    </row>
    <row r="243" spans="17:21" ht="14.25" customHeight="1">
      <c r="Q243" s="24"/>
      <c r="R243" s="24"/>
      <c r="S243" s="24"/>
      <c r="T243" s="24"/>
      <c r="U243" s="24"/>
    </row>
    <row r="244" spans="17:21" ht="14.25" customHeight="1">
      <c r="Q244" s="24"/>
      <c r="R244" s="24"/>
      <c r="S244" s="24"/>
      <c r="T244" s="24"/>
      <c r="U244" s="24"/>
    </row>
    <row r="245" spans="17:21" ht="14.25" customHeight="1">
      <c r="Q245" s="24"/>
      <c r="R245" s="24"/>
      <c r="S245" s="24"/>
      <c r="T245" s="24"/>
      <c r="U245" s="24"/>
    </row>
    <row r="246" spans="17:21" ht="14.25" customHeight="1">
      <c r="Q246" s="24"/>
      <c r="R246" s="24"/>
      <c r="S246" s="24"/>
      <c r="T246" s="24"/>
      <c r="U246" s="24"/>
    </row>
    <row r="247" spans="17:21" ht="14.25" customHeight="1">
      <c r="Q247" s="24"/>
      <c r="R247" s="24"/>
      <c r="S247" s="24"/>
      <c r="T247" s="24"/>
      <c r="U247" s="24"/>
    </row>
    <row r="248" spans="17:21" ht="14.25" customHeight="1">
      <c r="Q248" s="24"/>
      <c r="R248" s="24"/>
      <c r="S248" s="24"/>
      <c r="T248" s="24"/>
      <c r="U248" s="24"/>
    </row>
    <row r="249" spans="17:21" ht="14.25" customHeight="1">
      <c r="Q249" s="24"/>
      <c r="R249" s="24"/>
      <c r="S249" s="24"/>
      <c r="T249" s="24"/>
      <c r="U249" s="24"/>
    </row>
    <row r="250" spans="17:21" ht="14.25" customHeight="1">
      <c r="Q250" s="24"/>
      <c r="R250" s="24"/>
      <c r="S250" s="24"/>
      <c r="T250" s="24"/>
      <c r="U250" s="24"/>
    </row>
    <row r="251" spans="17:21" ht="14.25" customHeight="1">
      <c r="Q251" s="24"/>
      <c r="R251" s="24"/>
      <c r="S251" s="24"/>
      <c r="T251" s="24"/>
      <c r="U251" s="24"/>
    </row>
    <row r="252" spans="17:21" ht="14.25" customHeight="1">
      <c r="Q252" s="24"/>
      <c r="R252" s="24"/>
      <c r="S252" s="24"/>
      <c r="T252" s="24"/>
      <c r="U252" s="24"/>
    </row>
    <row r="253" spans="17:21" ht="14.25" customHeight="1">
      <c r="Q253" s="24"/>
      <c r="R253" s="24"/>
      <c r="S253" s="24"/>
      <c r="T253" s="24"/>
      <c r="U253" s="24"/>
    </row>
    <row r="254" spans="17:21" ht="14.25" customHeight="1">
      <c r="Q254" s="24"/>
      <c r="R254" s="24"/>
      <c r="S254" s="24"/>
      <c r="T254" s="24"/>
      <c r="U254" s="24"/>
    </row>
    <row r="255" spans="17:21" ht="14.25" customHeight="1">
      <c r="Q255" s="24"/>
      <c r="R255" s="24"/>
      <c r="S255" s="24"/>
      <c r="T255" s="24"/>
      <c r="U255" s="24"/>
    </row>
    <row r="256" spans="17:21" ht="14.25" customHeight="1">
      <c r="Q256" s="24"/>
      <c r="R256" s="24"/>
      <c r="S256" s="24"/>
      <c r="T256" s="24"/>
      <c r="U256" s="24"/>
    </row>
    <row r="257" spans="17:21" ht="14.25" customHeight="1">
      <c r="Q257" s="24"/>
      <c r="R257" s="24"/>
      <c r="S257" s="24"/>
      <c r="T257" s="24"/>
      <c r="U257" s="24"/>
    </row>
    <row r="258" spans="17:21" ht="14.25" customHeight="1">
      <c r="Q258" s="24"/>
      <c r="R258" s="24"/>
      <c r="S258" s="24"/>
      <c r="T258" s="24"/>
      <c r="U258" s="24"/>
    </row>
    <row r="259" spans="17:21" ht="14.25" customHeight="1">
      <c r="Q259" s="24"/>
      <c r="R259" s="24"/>
      <c r="S259" s="24"/>
      <c r="T259" s="24"/>
      <c r="U259" s="24"/>
    </row>
    <row r="260" spans="17:21" ht="14.25" customHeight="1">
      <c r="Q260" s="24"/>
      <c r="R260" s="24"/>
      <c r="S260" s="24"/>
      <c r="T260" s="24"/>
      <c r="U260" s="24"/>
    </row>
    <row r="261" spans="17:21" ht="14.25" customHeight="1">
      <c r="Q261" s="24"/>
      <c r="R261" s="24"/>
      <c r="S261" s="24"/>
      <c r="T261" s="24"/>
      <c r="U261" s="24"/>
    </row>
    <row r="262" spans="17:21" ht="14.25" customHeight="1">
      <c r="Q262" s="24"/>
      <c r="R262" s="24"/>
      <c r="S262" s="24"/>
      <c r="T262" s="24"/>
      <c r="U262" s="24"/>
    </row>
    <row r="263" spans="17:21" ht="14.25" customHeight="1">
      <c r="Q263" s="24"/>
      <c r="R263" s="24"/>
      <c r="S263" s="24"/>
      <c r="T263" s="24"/>
      <c r="U263" s="24"/>
    </row>
    <row r="264" spans="17:21" ht="14.25" customHeight="1">
      <c r="Q264" s="24"/>
      <c r="R264" s="24"/>
      <c r="S264" s="24"/>
      <c r="T264" s="24"/>
      <c r="U264" s="24"/>
    </row>
    <row r="265" spans="17:21" ht="14.25" customHeight="1">
      <c r="Q265" s="24"/>
      <c r="R265" s="24"/>
      <c r="S265" s="24"/>
      <c r="T265" s="24"/>
      <c r="U265" s="24"/>
    </row>
    <row r="266" spans="17:21" ht="14.25" customHeight="1">
      <c r="Q266" s="24"/>
      <c r="R266" s="24"/>
      <c r="S266" s="24"/>
      <c r="T266" s="24"/>
      <c r="U266" s="24"/>
    </row>
    <row r="267" spans="17:21" ht="14.25" customHeight="1">
      <c r="Q267" s="24"/>
      <c r="R267" s="24"/>
      <c r="S267" s="24"/>
      <c r="T267" s="24"/>
      <c r="U267" s="24"/>
    </row>
    <row r="268" spans="17:21" ht="14.25" customHeight="1">
      <c r="Q268" s="24"/>
      <c r="R268" s="24"/>
      <c r="S268" s="24"/>
      <c r="T268" s="24"/>
      <c r="U268" s="24"/>
    </row>
    <row r="269" spans="17:21" ht="14.25" customHeight="1">
      <c r="Q269" s="24"/>
      <c r="R269" s="24"/>
      <c r="S269" s="24"/>
      <c r="T269" s="24"/>
      <c r="U269" s="24"/>
    </row>
    <row r="270" spans="17:21" ht="14.25" customHeight="1">
      <c r="Q270" s="24"/>
      <c r="R270" s="24"/>
      <c r="S270" s="24"/>
      <c r="T270" s="24"/>
      <c r="U270" s="24"/>
    </row>
    <row r="271" spans="17:21" ht="14.25" customHeight="1">
      <c r="Q271" s="24"/>
      <c r="R271" s="24"/>
      <c r="S271" s="24"/>
      <c r="T271" s="24"/>
      <c r="U271" s="24"/>
    </row>
    <row r="272" spans="17:21" ht="14.25" customHeight="1">
      <c r="Q272" s="24"/>
      <c r="R272" s="24"/>
      <c r="S272" s="24"/>
      <c r="T272" s="24"/>
      <c r="U272" s="24"/>
    </row>
    <row r="273" spans="17:21" ht="14.25" customHeight="1">
      <c r="Q273" s="24"/>
      <c r="R273" s="24"/>
      <c r="S273" s="24"/>
      <c r="T273" s="24"/>
      <c r="U273" s="24"/>
    </row>
    <row r="274" spans="17:21" ht="14.25" customHeight="1">
      <c r="Q274" s="24"/>
      <c r="R274" s="24"/>
      <c r="S274" s="24"/>
      <c r="T274" s="24"/>
      <c r="U274" s="24"/>
    </row>
    <row r="275" spans="17:21" ht="14.25" customHeight="1">
      <c r="Q275" s="24"/>
      <c r="R275" s="24"/>
      <c r="S275" s="24"/>
      <c r="T275" s="24"/>
      <c r="U275" s="24"/>
    </row>
    <row r="276" spans="17:21" ht="14.25" customHeight="1">
      <c r="Q276" s="24"/>
      <c r="R276" s="24"/>
      <c r="S276" s="24"/>
      <c r="T276" s="24"/>
      <c r="U276" s="24"/>
    </row>
    <row r="277" spans="17:21" ht="14.25" customHeight="1">
      <c r="Q277" s="24"/>
      <c r="R277" s="24"/>
      <c r="S277" s="24"/>
      <c r="T277" s="24"/>
      <c r="U277" s="24"/>
    </row>
    <row r="278" spans="17:21" ht="14.25" customHeight="1">
      <c r="Q278" s="24"/>
      <c r="R278" s="24"/>
      <c r="S278" s="24"/>
      <c r="T278" s="24"/>
      <c r="U278" s="24"/>
    </row>
    <row r="279" spans="17:21" ht="14.25" customHeight="1">
      <c r="Q279" s="24"/>
      <c r="R279" s="24"/>
      <c r="S279" s="24"/>
      <c r="T279" s="24"/>
      <c r="U279" s="24"/>
    </row>
    <row r="280" spans="17:21" ht="14.25" customHeight="1">
      <c r="Q280" s="24"/>
      <c r="R280" s="24"/>
      <c r="S280" s="24"/>
      <c r="T280" s="24"/>
      <c r="U280" s="24"/>
    </row>
    <row r="281" spans="17:21" ht="14.25" customHeight="1">
      <c r="Q281" s="24"/>
      <c r="R281" s="24"/>
      <c r="S281" s="24"/>
      <c r="T281" s="24"/>
      <c r="U281" s="24"/>
    </row>
    <row r="282" spans="17:21" ht="14.25" customHeight="1">
      <c r="Q282" s="24"/>
      <c r="R282" s="24"/>
      <c r="S282" s="24"/>
      <c r="T282" s="24"/>
      <c r="U282" s="24"/>
    </row>
    <row r="283" spans="17:21" ht="14.25" customHeight="1">
      <c r="Q283" s="24"/>
      <c r="R283" s="24"/>
      <c r="S283" s="24"/>
      <c r="T283" s="24"/>
      <c r="U283" s="24"/>
    </row>
    <row r="284" spans="17:21" ht="14.25" customHeight="1">
      <c r="Q284" s="24"/>
      <c r="R284" s="24"/>
      <c r="S284" s="24"/>
      <c r="T284" s="24"/>
      <c r="U284" s="24"/>
    </row>
    <row r="285" spans="17:21" ht="14.25" customHeight="1">
      <c r="Q285" s="24"/>
      <c r="R285" s="24"/>
      <c r="S285" s="24"/>
      <c r="T285" s="24"/>
      <c r="U285" s="24"/>
    </row>
    <row r="286" spans="17:21" ht="14.25" customHeight="1">
      <c r="Q286" s="24"/>
      <c r="R286" s="24"/>
      <c r="S286" s="24"/>
      <c r="T286" s="24"/>
      <c r="U286" s="24"/>
    </row>
    <row r="287" spans="17:21" ht="14.25" customHeight="1">
      <c r="Q287" s="24"/>
      <c r="R287" s="24"/>
      <c r="S287" s="24"/>
      <c r="T287" s="24"/>
      <c r="U287" s="24"/>
    </row>
    <row r="288" spans="17:21" ht="14.25" customHeight="1">
      <c r="Q288" s="24"/>
      <c r="R288" s="24"/>
      <c r="S288" s="24"/>
      <c r="T288" s="24"/>
      <c r="U288" s="24"/>
    </row>
    <row r="289" spans="17:21" ht="14.25" customHeight="1">
      <c r="Q289" s="24"/>
      <c r="R289" s="24"/>
      <c r="S289" s="24"/>
      <c r="T289" s="24"/>
      <c r="U289" s="24"/>
    </row>
    <row r="290" spans="17:21" ht="14.25" customHeight="1">
      <c r="Q290" s="24"/>
      <c r="R290" s="24"/>
      <c r="S290" s="24"/>
      <c r="T290" s="24"/>
      <c r="U290" s="24"/>
    </row>
    <row r="291" spans="17:21" ht="14.25" customHeight="1">
      <c r="Q291" s="24"/>
      <c r="R291" s="24"/>
      <c r="S291" s="24"/>
      <c r="T291" s="24"/>
      <c r="U291" s="24"/>
    </row>
    <row r="292" spans="17:21" ht="14.25" customHeight="1">
      <c r="Q292" s="24"/>
      <c r="R292" s="24"/>
      <c r="S292" s="24"/>
      <c r="T292" s="24"/>
      <c r="U292" s="24"/>
    </row>
    <row r="293" spans="17:21" ht="14.25" customHeight="1">
      <c r="Q293" s="24"/>
      <c r="R293" s="24"/>
      <c r="S293" s="24"/>
      <c r="T293" s="24"/>
      <c r="U293" s="24"/>
    </row>
    <row r="294" spans="17:21" ht="14.25" customHeight="1">
      <c r="Q294" s="24"/>
      <c r="R294" s="24"/>
      <c r="S294" s="24"/>
      <c r="T294" s="24"/>
      <c r="U294" s="24"/>
    </row>
    <row r="295" spans="17:21" ht="14.25" customHeight="1">
      <c r="Q295" s="24"/>
      <c r="R295" s="24"/>
      <c r="S295" s="24"/>
      <c r="T295" s="24"/>
      <c r="U295" s="24"/>
    </row>
    <row r="296" spans="17:21" ht="14.25" customHeight="1">
      <c r="Q296" s="24"/>
      <c r="R296" s="24"/>
      <c r="S296" s="24"/>
      <c r="T296" s="24"/>
      <c r="U296" s="24"/>
    </row>
    <row r="297" spans="17:21" ht="14.25" customHeight="1">
      <c r="Q297" s="24"/>
      <c r="R297" s="24"/>
      <c r="S297" s="24"/>
      <c r="T297" s="24"/>
      <c r="U297" s="24"/>
    </row>
    <row r="298" spans="17:21" ht="14.25" customHeight="1">
      <c r="Q298" s="24"/>
      <c r="R298" s="24"/>
      <c r="S298" s="24"/>
      <c r="T298" s="24"/>
      <c r="U298" s="24"/>
    </row>
    <row r="299" spans="17:21" ht="14.25" customHeight="1">
      <c r="Q299" s="24"/>
      <c r="R299" s="24"/>
      <c r="S299" s="24"/>
      <c r="T299" s="24"/>
      <c r="U299" s="24"/>
    </row>
    <row r="300" spans="17:21" ht="14.25" customHeight="1">
      <c r="Q300" s="24"/>
      <c r="R300" s="24"/>
      <c r="S300" s="24"/>
      <c r="T300" s="24"/>
      <c r="U300" s="24"/>
    </row>
    <row r="301" spans="17:21" ht="14.25" customHeight="1">
      <c r="Q301" s="24"/>
      <c r="R301" s="24"/>
      <c r="S301" s="24"/>
      <c r="T301" s="24"/>
      <c r="U301" s="24"/>
    </row>
    <row r="302" spans="17:21" ht="14.25" customHeight="1">
      <c r="Q302" s="24"/>
      <c r="R302" s="24"/>
      <c r="S302" s="24"/>
      <c r="T302" s="24"/>
      <c r="U302" s="24"/>
    </row>
    <row r="303" spans="17:21" ht="14.25" customHeight="1">
      <c r="Q303" s="24"/>
      <c r="R303" s="24"/>
      <c r="S303" s="24"/>
      <c r="T303" s="24"/>
      <c r="U303" s="24"/>
    </row>
    <row r="304" spans="17:21" ht="14.25" customHeight="1">
      <c r="Q304" s="24"/>
      <c r="R304" s="24"/>
      <c r="S304" s="24"/>
      <c r="T304" s="24"/>
      <c r="U304" s="24"/>
    </row>
    <row r="305" spans="17:21" ht="14.25" customHeight="1">
      <c r="Q305" s="24"/>
      <c r="R305" s="24"/>
      <c r="S305" s="24"/>
      <c r="T305" s="24"/>
      <c r="U305" s="24"/>
    </row>
    <row r="306" spans="17:21" ht="14.25" customHeight="1">
      <c r="Q306" s="24"/>
      <c r="R306" s="24"/>
      <c r="S306" s="24"/>
      <c r="T306" s="24"/>
      <c r="U306" s="24"/>
    </row>
    <row r="307" spans="17:21" ht="14.25" customHeight="1">
      <c r="Q307" s="24"/>
      <c r="R307" s="24"/>
      <c r="S307" s="24"/>
      <c r="T307" s="24"/>
      <c r="U307" s="24"/>
    </row>
    <row r="308" spans="17:21" ht="14.25" customHeight="1">
      <c r="Q308" s="24"/>
      <c r="R308" s="24"/>
      <c r="S308" s="24"/>
      <c r="T308" s="24"/>
      <c r="U308" s="24"/>
    </row>
    <row r="309" spans="17:21" ht="14.25" customHeight="1">
      <c r="Q309" s="24"/>
      <c r="R309" s="24"/>
      <c r="S309" s="24"/>
      <c r="T309" s="24"/>
      <c r="U309" s="24"/>
    </row>
    <row r="310" spans="17:21" ht="14.25" customHeight="1">
      <c r="Q310" s="24"/>
      <c r="R310" s="24"/>
      <c r="S310" s="24"/>
      <c r="T310" s="24"/>
      <c r="U310" s="24"/>
    </row>
    <row r="311" spans="17:21" ht="14.25" customHeight="1">
      <c r="Q311" s="24"/>
      <c r="R311" s="24"/>
      <c r="S311" s="24"/>
      <c r="T311" s="24"/>
      <c r="U311" s="24"/>
    </row>
    <row r="312" spans="17:21" ht="14.25" customHeight="1">
      <c r="Q312" s="24"/>
      <c r="R312" s="24"/>
      <c r="S312" s="24"/>
      <c r="T312" s="24"/>
      <c r="U312" s="24"/>
    </row>
    <row r="313" spans="17:21" ht="14.25" customHeight="1">
      <c r="Q313" s="24"/>
      <c r="R313" s="24"/>
      <c r="S313" s="24"/>
      <c r="T313" s="24"/>
      <c r="U313" s="24"/>
    </row>
    <row r="314" spans="17:21" ht="14.25" customHeight="1">
      <c r="Q314" s="24"/>
      <c r="R314" s="24"/>
      <c r="S314" s="24"/>
      <c r="T314" s="24"/>
      <c r="U314" s="24"/>
    </row>
    <row r="315" spans="17:21" ht="14.25" customHeight="1">
      <c r="Q315" s="24"/>
      <c r="R315" s="24"/>
      <c r="S315" s="24"/>
      <c r="T315" s="24"/>
      <c r="U315" s="24"/>
    </row>
    <row r="316" spans="17:21" ht="14.25" customHeight="1">
      <c r="Q316" s="24"/>
      <c r="R316" s="24"/>
      <c r="S316" s="24"/>
      <c r="T316" s="24"/>
      <c r="U316" s="24"/>
    </row>
    <row r="317" spans="17:21" ht="14.25" customHeight="1">
      <c r="Q317" s="24"/>
      <c r="R317" s="24"/>
      <c r="S317" s="24"/>
      <c r="T317" s="24"/>
      <c r="U317" s="24"/>
    </row>
    <row r="318" spans="17:21" ht="14.25" customHeight="1">
      <c r="Q318" s="24"/>
      <c r="R318" s="24"/>
      <c r="S318" s="24"/>
      <c r="T318" s="24"/>
      <c r="U318" s="24"/>
    </row>
    <row r="319" spans="17:21" ht="14.25" customHeight="1">
      <c r="Q319" s="24"/>
      <c r="R319" s="24"/>
      <c r="S319" s="24"/>
      <c r="T319" s="24"/>
      <c r="U319" s="24"/>
    </row>
    <row r="320" spans="17:21" ht="14.25" customHeight="1">
      <c r="Q320" s="24"/>
      <c r="R320" s="24"/>
      <c r="S320" s="24"/>
      <c r="T320" s="24"/>
      <c r="U320" s="24"/>
    </row>
    <row r="321" spans="17:21" ht="14.25" customHeight="1">
      <c r="Q321" s="24"/>
      <c r="R321" s="24"/>
      <c r="S321" s="24"/>
      <c r="T321" s="24"/>
      <c r="U321" s="24"/>
    </row>
    <row r="322" spans="17:21" ht="14.25" customHeight="1">
      <c r="Q322" s="24"/>
      <c r="R322" s="24"/>
      <c r="S322" s="24"/>
      <c r="T322" s="24"/>
      <c r="U322" s="24"/>
    </row>
    <row r="323" spans="17:21" ht="14.25" customHeight="1">
      <c r="Q323" s="24"/>
      <c r="R323" s="24"/>
      <c r="S323" s="24"/>
      <c r="T323" s="24"/>
      <c r="U323" s="24"/>
    </row>
    <row r="324" spans="17:21" ht="14.25" customHeight="1">
      <c r="Q324" s="24"/>
      <c r="R324" s="24"/>
      <c r="S324" s="24"/>
      <c r="T324" s="24"/>
      <c r="U324" s="24"/>
    </row>
    <row r="325" spans="17:21" ht="14.25" customHeight="1">
      <c r="Q325" s="24"/>
      <c r="R325" s="24"/>
      <c r="S325" s="24"/>
      <c r="T325" s="24"/>
      <c r="U325" s="24"/>
    </row>
    <row r="326" spans="17:21" ht="14.25" customHeight="1">
      <c r="Q326" s="24"/>
      <c r="R326" s="24"/>
      <c r="S326" s="24"/>
      <c r="T326" s="24"/>
      <c r="U326" s="24"/>
    </row>
    <row r="327" spans="17:21" ht="14.25" customHeight="1">
      <c r="Q327" s="24"/>
      <c r="R327" s="24"/>
      <c r="S327" s="24"/>
      <c r="T327" s="24"/>
      <c r="U327" s="24"/>
    </row>
    <row r="328" spans="17:21" ht="14.25" customHeight="1">
      <c r="Q328" s="24"/>
      <c r="R328" s="24"/>
      <c r="S328" s="24"/>
      <c r="T328" s="24"/>
      <c r="U328" s="24"/>
    </row>
    <row r="329" spans="17:21" ht="14.25" customHeight="1">
      <c r="Q329" s="24"/>
      <c r="R329" s="24"/>
      <c r="S329" s="24"/>
      <c r="T329" s="24"/>
      <c r="U329" s="24"/>
    </row>
    <row r="330" spans="17:21" ht="14.25" customHeight="1">
      <c r="Q330" s="24"/>
      <c r="R330" s="24"/>
      <c r="S330" s="24"/>
      <c r="T330" s="24"/>
      <c r="U330" s="24"/>
    </row>
    <row r="331" spans="17:21" ht="14.25" customHeight="1">
      <c r="Q331" s="24"/>
      <c r="R331" s="24"/>
      <c r="S331" s="24"/>
      <c r="T331" s="24"/>
      <c r="U331" s="24"/>
    </row>
    <row r="332" spans="17:21" ht="14.25" customHeight="1">
      <c r="Q332" s="24"/>
      <c r="R332" s="24"/>
      <c r="S332" s="24"/>
      <c r="T332" s="24"/>
      <c r="U332" s="24"/>
    </row>
    <row r="333" spans="17:21" ht="14.25" customHeight="1">
      <c r="Q333" s="24"/>
      <c r="R333" s="24"/>
      <c r="S333" s="24"/>
      <c r="T333" s="24"/>
      <c r="U333" s="24"/>
    </row>
    <row r="334" spans="17:21" ht="14.25" customHeight="1">
      <c r="Q334" s="24"/>
      <c r="R334" s="24"/>
      <c r="S334" s="24"/>
      <c r="T334" s="24"/>
      <c r="U334" s="24"/>
    </row>
    <row r="335" spans="17:21" ht="14.25" customHeight="1">
      <c r="Q335" s="24"/>
      <c r="R335" s="24"/>
      <c r="S335" s="24"/>
      <c r="T335" s="24"/>
      <c r="U335" s="24"/>
    </row>
    <row r="336" spans="17:21" ht="14.25" customHeight="1">
      <c r="Q336" s="24"/>
      <c r="R336" s="24"/>
      <c r="S336" s="24"/>
      <c r="T336" s="24"/>
      <c r="U336" s="24"/>
    </row>
    <row r="337" spans="17:21" ht="14.25" customHeight="1">
      <c r="Q337" s="24"/>
      <c r="R337" s="24"/>
      <c r="S337" s="24"/>
      <c r="T337" s="24"/>
      <c r="U337" s="24"/>
    </row>
    <row r="338" spans="17:21" ht="14.25" customHeight="1">
      <c r="Q338" s="24"/>
      <c r="R338" s="24"/>
      <c r="S338" s="24"/>
      <c r="T338" s="24"/>
      <c r="U338" s="24"/>
    </row>
    <row r="339" spans="17:21" ht="14.25" customHeight="1">
      <c r="Q339" s="24"/>
      <c r="R339" s="24"/>
      <c r="S339" s="24"/>
      <c r="T339" s="24"/>
      <c r="U339" s="24"/>
    </row>
    <row r="340" spans="17:21" ht="14.25" customHeight="1">
      <c r="Q340" s="24"/>
      <c r="R340" s="24"/>
      <c r="S340" s="24"/>
      <c r="T340" s="24"/>
      <c r="U340" s="24"/>
    </row>
    <row r="341" spans="17:21" ht="14.25" customHeight="1">
      <c r="Q341" s="24"/>
      <c r="R341" s="24"/>
      <c r="S341" s="24"/>
      <c r="T341" s="24"/>
      <c r="U341" s="24"/>
    </row>
    <row r="342" spans="17:21" ht="14.25" customHeight="1">
      <c r="Q342" s="24"/>
      <c r="R342" s="24"/>
      <c r="S342" s="24"/>
      <c r="T342" s="24"/>
      <c r="U342" s="24"/>
    </row>
    <row r="343" spans="17:21" ht="14.25" customHeight="1">
      <c r="Q343" s="24"/>
      <c r="R343" s="24"/>
      <c r="S343" s="24"/>
      <c r="T343" s="24"/>
      <c r="U343" s="24"/>
    </row>
    <row r="344" spans="17:21" ht="14.25" customHeight="1">
      <c r="Q344" s="24"/>
      <c r="R344" s="24"/>
      <c r="S344" s="24"/>
      <c r="T344" s="24"/>
      <c r="U344" s="24"/>
    </row>
    <row r="345" spans="17:21" ht="14.25" customHeight="1">
      <c r="Q345" s="24"/>
      <c r="R345" s="24"/>
      <c r="S345" s="24"/>
      <c r="T345" s="24"/>
      <c r="U345" s="24"/>
    </row>
    <row r="346" spans="17:21" ht="14.25" customHeight="1">
      <c r="Q346" s="24"/>
      <c r="R346" s="24"/>
      <c r="S346" s="24"/>
      <c r="T346" s="24"/>
      <c r="U346" s="24"/>
    </row>
    <row r="347" spans="17:21" ht="14.25" customHeight="1">
      <c r="Q347" s="24"/>
      <c r="R347" s="24"/>
      <c r="S347" s="24"/>
      <c r="T347" s="24"/>
      <c r="U347" s="24"/>
    </row>
    <row r="348" spans="17:21" ht="14.25" customHeight="1">
      <c r="Q348" s="24"/>
      <c r="R348" s="24"/>
      <c r="S348" s="24"/>
      <c r="T348" s="24"/>
      <c r="U348" s="24"/>
    </row>
    <row r="349" spans="17:21" ht="14.25" customHeight="1">
      <c r="Q349" s="24"/>
      <c r="R349" s="24"/>
      <c r="S349" s="24"/>
      <c r="T349" s="24"/>
      <c r="U349" s="24"/>
    </row>
    <row r="350" spans="17:21" ht="14.25" customHeight="1">
      <c r="Q350" s="24"/>
      <c r="R350" s="24"/>
      <c r="S350" s="24"/>
      <c r="T350" s="24"/>
      <c r="U350" s="24"/>
    </row>
    <row r="351" spans="17:21" ht="14.25" customHeight="1">
      <c r="Q351" s="24"/>
      <c r="R351" s="24"/>
      <c r="S351" s="24"/>
      <c r="T351" s="24"/>
      <c r="U351" s="24"/>
    </row>
    <row r="352" spans="17:21" ht="14.25" customHeight="1">
      <c r="Q352" s="24"/>
      <c r="R352" s="24"/>
      <c r="S352" s="24"/>
      <c r="T352" s="24"/>
      <c r="U352" s="24"/>
    </row>
    <row r="353" spans="17:21" ht="14.25" customHeight="1">
      <c r="Q353" s="24"/>
      <c r="R353" s="24"/>
      <c r="S353" s="24"/>
      <c r="T353" s="24"/>
      <c r="U353" s="24"/>
    </row>
    <row r="354" spans="17:21" ht="14.25" customHeight="1">
      <c r="Q354" s="24"/>
      <c r="R354" s="24"/>
      <c r="S354" s="24"/>
      <c r="T354" s="24"/>
      <c r="U354" s="24"/>
    </row>
    <row r="355" spans="17:21" ht="14.25" customHeight="1">
      <c r="Q355" s="24"/>
      <c r="R355" s="24"/>
      <c r="S355" s="24"/>
      <c r="T355" s="24"/>
      <c r="U355" s="24"/>
    </row>
    <row r="356" spans="17:21" ht="14.25" customHeight="1">
      <c r="Q356" s="24"/>
      <c r="R356" s="24"/>
      <c r="S356" s="24"/>
      <c r="T356" s="24"/>
      <c r="U356" s="24"/>
    </row>
    <row r="357" spans="17:21" ht="14.25" customHeight="1">
      <c r="Q357" s="24"/>
      <c r="R357" s="24"/>
      <c r="S357" s="24"/>
      <c r="T357" s="24"/>
      <c r="U357" s="24"/>
    </row>
    <row r="358" spans="17:21" ht="14.25" customHeight="1">
      <c r="Q358" s="24"/>
      <c r="R358" s="24"/>
      <c r="S358" s="24"/>
      <c r="T358" s="24"/>
      <c r="U358" s="24"/>
    </row>
    <row r="359" spans="17:21" ht="14.25" customHeight="1">
      <c r="Q359" s="24"/>
      <c r="R359" s="24"/>
      <c r="S359" s="24"/>
      <c r="T359" s="24"/>
      <c r="U359" s="24"/>
    </row>
    <row r="360" spans="17:21" ht="14.25" customHeight="1">
      <c r="Q360" s="24"/>
      <c r="R360" s="24"/>
      <c r="S360" s="24"/>
      <c r="T360" s="24"/>
      <c r="U360" s="24"/>
    </row>
    <row r="361" spans="17:21" ht="14.25" customHeight="1">
      <c r="Q361" s="24"/>
      <c r="R361" s="24"/>
      <c r="S361" s="24"/>
      <c r="T361" s="24"/>
      <c r="U361" s="24"/>
    </row>
    <row r="362" spans="17:21" ht="14.25" customHeight="1">
      <c r="Q362" s="24"/>
      <c r="R362" s="24"/>
      <c r="S362" s="24"/>
      <c r="T362" s="24"/>
      <c r="U362" s="24"/>
    </row>
    <row r="363" spans="17:21" ht="14.25" customHeight="1">
      <c r="Q363" s="24"/>
      <c r="R363" s="24"/>
      <c r="S363" s="24"/>
      <c r="T363" s="24"/>
      <c r="U363" s="24"/>
    </row>
    <row r="364" spans="17:21" ht="14.25" customHeight="1">
      <c r="Q364" s="24"/>
      <c r="R364" s="24"/>
      <c r="S364" s="24"/>
      <c r="T364" s="24"/>
      <c r="U364" s="24"/>
    </row>
    <row r="365" spans="17:21" ht="14.25" customHeight="1">
      <c r="Q365" s="24"/>
      <c r="R365" s="24"/>
      <c r="S365" s="24"/>
      <c r="T365" s="24"/>
      <c r="U365" s="24"/>
    </row>
    <row r="366" spans="17:21" ht="14.25" customHeight="1">
      <c r="Q366" s="24"/>
      <c r="R366" s="24"/>
      <c r="S366" s="24"/>
      <c r="T366" s="24"/>
      <c r="U366" s="24"/>
    </row>
    <row r="367" spans="17:21" ht="14.25" customHeight="1">
      <c r="Q367" s="24"/>
      <c r="R367" s="24"/>
      <c r="S367" s="24"/>
      <c r="T367" s="24"/>
      <c r="U367" s="24"/>
    </row>
    <row r="368" spans="17:21" ht="14.25" customHeight="1">
      <c r="Q368" s="24"/>
      <c r="R368" s="24"/>
      <c r="S368" s="24"/>
      <c r="T368" s="24"/>
      <c r="U368" s="24"/>
    </row>
    <row r="369" spans="17:21" ht="14.25" customHeight="1">
      <c r="Q369" s="24"/>
      <c r="R369" s="24"/>
      <c r="S369" s="24"/>
      <c r="T369" s="24"/>
      <c r="U369" s="24"/>
    </row>
    <row r="370" spans="17:21" ht="14.25" customHeight="1">
      <c r="Q370" s="24"/>
      <c r="R370" s="24"/>
      <c r="S370" s="24"/>
      <c r="T370" s="24"/>
      <c r="U370" s="24"/>
    </row>
    <row r="371" spans="17:21" ht="14.25" customHeight="1">
      <c r="Q371" s="24"/>
      <c r="R371" s="24"/>
      <c r="S371" s="24"/>
      <c r="T371" s="24"/>
      <c r="U371" s="24"/>
    </row>
    <row r="372" spans="17:21" ht="14.25" customHeight="1">
      <c r="Q372" s="24"/>
      <c r="R372" s="24"/>
      <c r="S372" s="24"/>
      <c r="T372" s="24"/>
      <c r="U372" s="24"/>
    </row>
    <row r="373" spans="17:21" ht="14.25" customHeight="1">
      <c r="Q373" s="24"/>
      <c r="R373" s="24"/>
      <c r="S373" s="24"/>
      <c r="T373" s="24"/>
      <c r="U373" s="24"/>
    </row>
    <row r="374" spans="17:21" ht="14.25" customHeight="1">
      <c r="Q374" s="24"/>
      <c r="R374" s="24"/>
      <c r="S374" s="24"/>
      <c r="T374" s="24"/>
      <c r="U374" s="24"/>
    </row>
    <row r="375" spans="17:21" ht="14.25" customHeight="1">
      <c r="Q375" s="24"/>
      <c r="R375" s="24"/>
      <c r="S375" s="24"/>
      <c r="T375" s="24"/>
      <c r="U375" s="24"/>
    </row>
    <row r="376" spans="17:21" ht="14.25" customHeight="1">
      <c r="Q376" s="24"/>
      <c r="R376" s="24"/>
      <c r="S376" s="24"/>
      <c r="T376" s="24"/>
      <c r="U376" s="24"/>
    </row>
    <row r="377" spans="17:21" ht="14.25" customHeight="1">
      <c r="Q377" s="24"/>
      <c r="R377" s="24"/>
      <c r="S377" s="24"/>
      <c r="T377" s="24"/>
      <c r="U377" s="24"/>
    </row>
    <row r="378" spans="17:21" ht="14.25" customHeight="1">
      <c r="Q378" s="24"/>
      <c r="R378" s="24"/>
      <c r="S378" s="24"/>
      <c r="T378" s="24"/>
      <c r="U378" s="24"/>
    </row>
    <row r="379" spans="17:21" ht="14.25" customHeight="1">
      <c r="Q379" s="24"/>
      <c r="R379" s="24"/>
      <c r="S379" s="24"/>
      <c r="T379" s="24"/>
      <c r="U379" s="24"/>
    </row>
    <row r="380" spans="17:21" ht="14.25" customHeight="1">
      <c r="Q380" s="24"/>
      <c r="R380" s="24"/>
      <c r="S380" s="24"/>
      <c r="T380" s="24"/>
      <c r="U380" s="24"/>
    </row>
    <row r="381" spans="17:21" ht="14.25" customHeight="1">
      <c r="Q381" s="24"/>
      <c r="R381" s="24"/>
      <c r="S381" s="24"/>
      <c r="T381" s="24"/>
      <c r="U381" s="24"/>
    </row>
    <row r="382" spans="17:21" ht="14.25" customHeight="1">
      <c r="Q382" s="24"/>
      <c r="R382" s="24"/>
      <c r="S382" s="24"/>
      <c r="T382" s="24"/>
      <c r="U382" s="24"/>
    </row>
    <row r="383" spans="17:21" ht="14.25" customHeight="1">
      <c r="Q383" s="24"/>
      <c r="R383" s="24"/>
      <c r="S383" s="24"/>
      <c r="T383" s="24"/>
      <c r="U383" s="24"/>
    </row>
    <row r="384" spans="17:21" ht="14.25" customHeight="1">
      <c r="Q384" s="24"/>
      <c r="R384" s="24"/>
      <c r="S384" s="24"/>
      <c r="T384" s="24"/>
      <c r="U384" s="24"/>
    </row>
    <row r="385" spans="17:21" ht="14.25" customHeight="1">
      <c r="Q385" s="24"/>
      <c r="R385" s="24"/>
      <c r="S385" s="24"/>
      <c r="T385" s="24"/>
      <c r="U385" s="24"/>
    </row>
    <row r="386" spans="17:21" ht="14.25" customHeight="1">
      <c r="Q386" s="24"/>
      <c r="R386" s="24"/>
      <c r="S386" s="24"/>
      <c r="T386" s="24"/>
      <c r="U386" s="24"/>
    </row>
    <row r="387" spans="17:21" ht="14.25" customHeight="1">
      <c r="Q387" s="24"/>
      <c r="R387" s="24"/>
      <c r="S387" s="24"/>
      <c r="T387" s="24"/>
      <c r="U387" s="24"/>
    </row>
    <row r="388" spans="17:21" ht="14.25" customHeight="1">
      <c r="Q388" s="24"/>
      <c r="R388" s="24"/>
      <c r="S388" s="24"/>
      <c r="T388" s="24"/>
      <c r="U388" s="24"/>
    </row>
    <row r="389" spans="17:21" ht="14.25" customHeight="1">
      <c r="Q389" s="24"/>
      <c r="R389" s="24"/>
      <c r="S389" s="24"/>
      <c r="T389" s="24"/>
      <c r="U389" s="24"/>
    </row>
    <row r="390" spans="17:21" ht="14.25" customHeight="1">
      <c r="Q390" s="24"/>
      <c r="R390" s="24"/>
      <c r="S390" s="24"/>
      <c r="T390" s="24"/>
      <c r="U390" s="24"/>
    </row>
    <row r="391" spans="17:21" ht="14.25" customHeight="1">
      <c r="Q391" s="24"/>
      <c r="R391" s="24"/>
      <c r="S391" s="24"/>
      <c r="T391" s="24"/>
      <c r="U391" s="24"/>
    </row>
    <row r="392" spans="17:21" ht="14.25" customHeight="1">
      <c r="Q392" s="24"/>
      <c r="R392" s="24"/>
      <c r="S392" s="24"/>
      <c r="T392" s="24"/>
      <c r="U392" s="24"/>
    </row>
    <row r="393" spans="17:21" ht="14.25" customHeight="1">
      <c r="Q393" s="24"/>
      <c r="R393" s="24"/>
      <c r="S393" s="24"/>
      <c r="T393" s="24"/>
      <c r="U393" s="24"/>
    </row>
    <row r="394" spans="17:21" ht="14.25" customHeight="1">
      <c r="Q394" s="24"/>
      <c r="R394" s="24"/>
      <c r="S394" s="24"/>
      <c r="T394" s="24"/>
      <c r="U394" s="24"/>
    </row>
    <row r="395" spans="17:21" ht="14.25" customHeight="1">
      <c r="Q395" s="24"/>
      <c r="R395" s="24"/>
      <c r="S395" s="24"/>
      <c r="T395" s="24"/>
      <c r="U395" s="24"/>
    </row>
    <row r="396" spans="17:21" ht="14.25" customHeight="1">
      <c r="Q396" s="24"/>
      <c r="R396" s="24"/>
      <c r="S396" s="24"/>
      <c r="T396" s="24"/>
      <c r="U396" s="24"/>
    </row>
    <row r="397" spans="17:21" ht="14.25" customHeight="1">
      <c r="Q397" s="24"/>
      <c r="R397" s="24"/>
      <c r="S397" s="24"/>
      <c r="T397" s="24"/>
      <c r="U397" s="24"/>
    </row>
    <row r="398" spans="17:21" ht="14.25" customHeight="1">
      <c r="Q398" s="24"/>
      <c r="R398" s="24"/>
      <c r="S398" s="24"/>
      <c r="T398" s="24"/>
      <c r="U398" s="24"/>
    </row>
    <row r="399" spans="17:21" ht="14.25" customHeight="1">
      <c r="Q399" s="24"/>
      <c r="R399" s="24"/>
      <c r="S399" s="24"/>
      <c r="T399" s="24"/>
      <c r="U399" s="24"/>
    </row>
    <row r="400" spans="17:21" ht="14.25" customHeight="1">
      <c r="Q400" s="24"/>
      <c r="R400" s="24"/>
      <c r="S400" s="24"/>
      <c r="T400" s="24"/>
      <c r="U400" s="24"/>
    </row>
    <row r="401" spans="17:21" ht="14.25" customHeight="1">
      <c r="Q401" s="24"/>
      <c r="R401" s="24"/>
      <c r="S401" s="24"/>
      <c r="T401" s="24"/>
      <c r="U401" s="24"/>
    </row>
    <row r="402" spans="17:21" ht="14.25" customHeight="1">
      <c r="Q402" s="24"/>
      <c r="R402" s="24"/>
      <c r="S402" s="24"/>
      <c r="T402" s="24"/>
      <c r="U402" s="24"/>
    </row>
    <row r="403" spans="17:21" ht="14.25" customHeight="1">
      <c r="Q403" s="24"/>
      <c r="R403" s="24"/>
      <c r="S403" s="24"/>
      <c r="T403" s="24"/>
      <c r="U403" s="24"/>
    </row>
    <row r="404" spans="17:21" ht="14.25" customHeight="1">
      <c r="Q404" s="24"/>
      <c r="R404" s="24"/>
      <c r="S404" s="24"/>
      <c r="T404" s="24"/>
      <c r="U404" s="24"/>
    </row>
    <row r="405" spans="17:21" ht="14.25" customHeight="1">
      <c r="Q405" s="24"/>
      <c r="R405" s="24"/>
      <c r="S405" s="24"/>
      <c r="T405" s="24"/>
      <c r="U405" s="24"/>
    </row>
    <row r="406" spans="17:21" ht="14.25" customHeight="1">
      <c r="Q406" s="24"/>
      <c r="R406" s="24"/>
      <c r="S406" s="24"/>
      <c r="T406" s="24"/>
      <c r="U406" s="24"/>
    </row>
    <row r="407" spans="17:21" ht="14.25" customHeight="1">
      <c r="Q407" s="24"/>
      <c r="R407" s="24"/>
      <c r="S407" s="24"/>
      <c r="T407" s="24"/>
      <c r="U407" s="24"/>
    </row>
    <row r="408" spans="17:21" ht="14.25" customHeight="1">
      <c r="Q408" s="24"/>
      <c r="R408" s="24"/>
      <c r="S408" s="24"/>
      <c r="T408" s="24"/>
      <c r="U408" s="24"/>
    </row>
    <row r="409" spans="17:21" ht="14.25" customHeight="1">
      <c r="Q409" s="24"/>
      <c r="R409" s="24"/>
      <c r="S409" s="24"/>
      <c r="T409" s="24"/>
      <c r="U409" s="24"/>
    </row>
    <row r="410" spans="17:21" ht="14.25" customHeight="1">
      <c r="Q410" s="24"/>
      <c r="R410" s="24"/>
      <c r="S410" s="24"/>
      <c r="T410" s="24"/>
      <c r="U410" s="24"/>
    </row>
    <row r="411" spans="17:21" ht="14.25" customHeight="1">
      <c r="Q411" s="24"/>
      <c r="R411" s="24"/>
      <c r="S411" s="24"/>
      <c r="T411" s="24"/>
      <c r="U411" s="24"/>
    </row>
    <row r="412" spans="17:21" ht="14.25" customHeight="1">
      <c r="Q412" s="24"/>
      <c r="R412" s="24"/>
      <c r="S412" s="24"/>
      <c r="T412" s="24"/>
      <c r="U412" s="24"/>
    </row>
    <row r="413" spans="17:21" ht="14.25" customHeight="1">
      <c r="Q413" s="24"/>
      <c r="R413" s="24"/>
      <c r="S413" s="24"/>
      <c r="T413" s="24"/>
      <c r="U413" s="24"/>
    </row>
    <row r="414" spans="17:21" ht="14.25" customHeight="1">
      <c r="Q414" s="24"/>
      <c r="R414" s="24"/>
      <c r="S414" s="24"/>
      <c r="T414" s="24"/>
      <c r="U414" s="24"/>
    </row>
    <row r="415" spans="17:21" ht="14.25" customHeight="1">
      <c r="Q415" s="24"/>
      <c r="R415" s="24"/>
      <c r="S415" s="24"/>
      <c r="T415" s="24"/>
      <c r="U415" s="24"/>
    </row>
    <row r="416" spans="17:21" ht="14.25" customHeight="1">
      <c r="Q416" s="24"/>
      <c r="R416" s="24"/>
      <c r="S416" s="24"/>
      <c r="T416" s="24"/>
      <c r="U416" s="24"/>
    </row>
    <row r="417" spans="17:21" ht="14.25" customHeight="1">
      <c r="Q417" s="24"/>
      <c r="R417" s="24"/>
      <c r="S417" s="24"/>
      <c r="T417" s="24"/>
      <c r="U417" s="24"/>
    </row>
    <row r="418" spans="17:21" ht="14.25" customHeight="1">
      <c r="Q418" s="24"/>
      <c r="R418" s="24"/>
      <c r="S418" s="24"/>
      <c r="T418" s="24"/>
      <c r="U418" s="24"/>
    </row>
    <row r="419" spans="17:21" ht="14.25" customHeight="1">
      <c r="Q419" s="24"/>
      <c r="R419" s="24"/>
      <c r="S419" s="24"/>
      <c r="T419" s="24"/>
      <c r="U419" s="24"/>
    </row>
    <row r="420" spans="17:21" ht="14.25" customHeight="1">
      <c r="Q420" s="24"/>
      <c r="R420" s="24"/>
      <c r="S420" s="24"/>
      <c r="T420" s="24"/>
      <c r="U420" s="24"/>
    </row>
    <row r="421" spans="17:21" ht="14.25" customHeight="1">
      <c r="Q421" s="24"/>
      <c r="R421" s="24"/>
      <c r="S421" s="24"/>
      <c r="T421" s="24"/>
      <c r="U421" s="24"/>
    </row>
    <row r="422" spans="17:21" ht="14.25" customHeight="1">
      <c r="Q422" s="24"/>
      <c r="R422" s="24"/>
      <c r="S422" s="24"/>
      <c r="T422" s="24"/>
      <c r="U422" s="24"/>
    </row>
    <row r="423" spans="17:21" ht="14.25" customHeight="1">
      <c r="Q423" s="24"/>
      <c r="R423" s="24"/>
      <c r="S423" s="24"/>
      <c r="T423" s="24"/>
      <c r="U423" s="24"/>
    </row>
    <row r="424" spans="17:21" ht="14.25" customHeight="1">
      <c r="Q424" s="24"/>
      <c r="R424" s="24"/>
      <c r="S424" s="24"/>
      <c r="T424" s="24"/>
      <c r="U424" s="24"/>
    </row>
    <row r="425" spans="17:21" ht="14.25" customHeight="1">
      <c r="Q425" s="24"/>
      <c r="R425" s="24"/>
      <c r="S425" s="24"/>
      <c r="T425" s="24"/>
      <c r="U425" s="24"/>
    </row>
    <row r="426" spans="17:21" ht="14.25" customHeight="1">
      <c r="Q426" s="24"/>
      <c r="R426" s="24"/>
      <c r="S426" s="24"/>
      <c r="T426" s="24"/>
      <c r="U426" s="24"/>
    </row>
    <row r="427" spans="17:21" ht="14.25" customHeight="1">
      <c r="Q427" s="24"/>
      <c r="R427" s="24"/>
      <c r="S427" s="24"/>
      <c r="T427" s="24"/>
      <c r="U427" s="24"/>
    </row>
    <row r="428" spans="17:21" ht="14.25" customHeight="1">
      <c r="Q428" s="24"/>
      <c r="R428" s="24"/>
      <c r="S428" s="24"/>
      <c r="T428" s="24"/>
      <c r="U428" s="24"/>
    </row>
    <row r="429" spans="17:21" ht="14.25" customHeight="1">
      <c r="Q429" s="24"/>
      <c r="R429" s="24"/>
      <c r="S429" s="24"/>
      <c r="T429" s="24"/>
      <c r="U429" s="24"/>
    </row>
    <row r="430" spans="17:21" ht="14.25" customHeight="1">
      <c r="Q430" s="24"/>
      <c r="R430" s="24"/>
      <c r="S430" s="24"/>
      <c r="T430" s="24"/>
      <c r="U430" s="24"/>
    </row>
    <row r="431" spans="17:21" ht="14.25" customHeight="1">
      <c r="Q431" s="24"/>
      <c r="R431" s="24"/>
      <c r="S431" s="24"/>
      <c r="T431" s="24"/>
      <c r="U431" s="24"/>
    </row>
    <row r="432" spans="17:21" ht="14.25" customHeight="1">
      <c r="Q432" s="24"/>
      <c r="R432" s="24"/>
      <c r="S432" s="24"/>
      <c r="T432" s="24"/>
      <c r="U432" s="24"/>
    </row>
    <row r="433" spans="17:21" ht="14.25" customHeight="1">
      <c r="Q433" s="24"/>
      <c r="R433" s="24"/>
      <c r="S433" s="24"/>
      <c r="T433" s="24"/>
      <c r="U433" s="24"/>
    </row>
    <row r="434" spans="17:21" ht="14.25" customHeight="1">
      <c r="Q434" s="24"/>
      <c r="R434" s="24"/>
      <c r="S434" s="24"/>
      <c r="T434" s="24"/>
      <c r="U434" s="24"/>
    </row>
    <row r="435" spans="17:21" ht="14.25" customHeight="1">
      <c r="Q435" s="24"/>
      <c r="R435" s="24"/>
      <c r="S435" s="24"/>
      <c r="T435" s="24"/>
      <c r="U435" s="24"/>
    </row>
    <row r="436" spans="17:21" ht="14.25" customHeight="1">
      <c r="Q436" s="24"/>
      <c r="R436" s="24"/>
      <c r="S436" s="24"/>
      <c r="T436" s="24"/>
      <c r="U436" s="24"/>
    </row>
    <row r="437" spans="17:21" ht="14.25" customHeight="1">
      <c r="Q437" s="24"/>
      <c r="R437" s="24"/>
      <c r="S437" s="24"/>
      <c r="T437" s="24"/>
      <c r="U437" s="24"/>
    </row>
    <row r="438" spans="17:21" ht="14.25" customHeight="1">
      <c r="Q438" s="24"/>
      <c r="R438" s="24"/>
      <c r="S438" s="24"/>
      <c r="T438" s="24"/>
      <c r="U438" s="24"/>
    </row>
    <row r="439" spans="17:21" ht="14.25" customHeight="1">
      <c r="Q439" s="24"/>
      <c r="R439" s="24"/>
      <c r="S439" s="24"/>
      <c r="T439" s="24"/>
      <c r="U439" s="24"/>
    </row>
    <row r="440" spans="17:21" ht="14.25" customHeight="1">
      <c r="Q440" s="24"/>
      <c r="R440" s="24"/>
      <c r="S440" s="24"/>
      <c r="T440" s="24"/>
      <c r="U440" s="24"/>
    </row>
    <row r="441" spans="17:21" ht="14.25" customHeight="1">
      <c r="Q441" s="24"/>
      <c r="R441" s="24"/>
      <c r="S441" s="24"/>
      <c r="T441" s="24"/>
      <c r="U441" s="24"/>
    </row>
    <row r="442" spans="17:21" ht="14.25" customHeight="1">
      <c r="Q442" s="24"/>
      <c r="R442" s="24"/>
      <c r="S442" s="24"/>
      <c r="T442" s="24"/>
      <c r="U442" s="24"/>
    </row>
    <row r="443" spans="17:21" ht="14.25" customHeight="1">
      <c r="Q443" s="24"/>
      <c r="R443" s="24"/>
      <c r="S443" s="24"/>
      <c r="T443" s="24"/>
      <c r="U443" s="24"/>
    </row>
    <row r="444" spans="17:21" ht="14.25" customHeight="1">
      <c r="Q444" s="24"/>
      <c r="R444" s="24"/>
      <c r="S444" s="24"/>
      <c r="T444" s="24"/>
      <c r="U444" s="24"/>
    </row>
    <row r="445" spans="17:21" ht="14.25" customHeight="1">
      <c r="Q445" s="24"/>
      <c r="R445" s="24"/>
      <c r="S445" s="24"/>
      <c r="T445" s="24"/>
      <c r="U445" s="24"/>
    </row>
    <row r="446" spans="17:21" ht="14.25" customHeight="1">
      <c r="Q446" s="24"/>
      <c r="R446" s="24"/>
      <c r="S446" s="24"/>
      <c r="T446" s="24"/>
      <c r="U446" s="24"/>
    </row>
    <row r="447" spans="17:21" ht="14.25" customHeight="1">
      <c r="Q447" s="24"/>
      <c r="R447" s="24"/>
      <c r="S447" s="24"/>
      <c r="T447" s="24"/>
      <c r="U447" s="24"/>
    </row>
    <row r="448" spans="17:21" ht="14.25" customHeight="1">
      <c r="Q448" s="24"/>
      <c r="R448" s="24"/>
      <c r="S448" s="24"/>
      <c r="T448" s="24"/>
      <c r="U448" s="24"/>
    </row>
    <row r="449" spans="17:21" ht="14.25" customHeight="1">
      <c r="Q449" s="24"/>
      <c r="R449" s="24"/>
      <c r="S449" s="24"/>
      <c r="T449" s="24"/>
      <c r="U449" s="24"/>
    </row>
    <row r="450" spans="17:21" ht="14.25" customHeight="1">
      <c r="Q450" s="24"/>
      <c r="R450" s="24"/>
      <c r="S450" s="24"/>
      <c r="T450" s="24"/>
      <c r="U450" s="24"/>
    </row>
    <row r="451" spans="17:21" ht="14.25" customHeight="1">
      <c r="Q451" s="24"/>
      <c r="R451" s="24"/>
      <c r="S451" s="24"/>
      <c r="T451" s="24"/>
      <c r="U451" s="24"/>
    </row>
    <row r="452" spans="17:21" ht="14.25" customHeight="1">
      <c r="Q452" s="24"/>
      <c r="R452" s="24"/>
      <c r="S452" s="24"/>
      <c r="T452" s="24"/>
      <c r="U452" s="24"/>
    </row>
    <row r="453" spans="17:21" ht="14.25" customHeight="1">
      <c r="Q453" s="24"/>
      <c r="R453" s="24"/>
      <c r="S453" s="24"/>
      <c r="T453" s="24"/>
      <c r="U453" s="24"/>
    </row>
    <row r="454" spans="17:21" ht="14.25" customHeight="1">
      <c r="Q454" s="24"/>
      <c r="R454" s="24"/>
      <c r="S454" s="24"/>
      <c r="T454" s="24"/>
      <c r="U454" s="24"/>
    </row>
    <row r="455" spans="17:21" ht="14.25" customHeight="1">
      <c r="Q455" s="24"/>
      <c r="R455" s="24"/>
      <c r="S455" s="24"/>
      <c r="T455" s="24"/>
      <c r="U455" s="24"/>
    </row>
    <row r="456" spans="17:21" ht="14.25" customHeight="1">
      <c r="Q456" s="24"/>
      <c r="R456" s="24"/>
      <c r="S456" s="24"/>
      <c r="T456" s="24"/>
      <c r="U456" s="24"/>
    </row>
    <row r="457" spans="17:21" ht="14.25" customHeight="1">
      <c r="Q457" s="24"/>
      <c r="R457" s="24"/>
      <c r="S457" s="24"/>
      <c r="T457" s="24"/>
      <c r="U457" s="24"/>
    </row>
    <row r="458" spans="17:21" ht="14.25" customHeight="1">
      <c r="Q458" s="24"/>
      <c r="R458" s="24"/>
      <c r="S458" s="24"/>
      <c r="T458" s="24"/>
      <c r="U458" s="24"/>
    </row>
    <row r="459" spans="17:21" ht="14.25" customHeight="1">
      <c r="Q459" s="24"/>
      <c r="R459" s="24"/>
      <c r="S459" s="24"/>
      <c r="T459" s="24"/>
      <c r="U459" s="24"/>
    </row>
    <row r="460" spans="17:21" ht="14.25" customHeight="1">
      <c r="Q460" s="24"/>
      <c r="R460" s="24"/>
      <c r="S460" s="24"/>
      <c r="T460" s="24"/>
      <c r="U460" s="24"/>
    </row>
    <row r="461" spans="17:21" ht="14.25" customHeight="1">
      <c r="Q461" s="24"/>
      <c r="R461" s="24"/>
      <c r="S461" s="24"/>
      <c r="T461" s="24"/>
      <c r="U461" s="24"/>
    </row>
    <row r="462" spans="17:21" ht="14.25" customHeight="1">
      <c r="Q462" s="24"/>
      <c r="R462" s="24"/>
      <c r="S462" s="24"/>
      <c r="T462" s="24"/>
      <c r="U462" s="24"/>
    </row>
    <row r="463" spans="17:21" ht="14.25" customHeight="1">
      <c r="Q463" s="24"/>
      <c r="R463" s="24"/>
      <c r="S463" s="24"/>
      <c r="T463" s="24"/>
      <c r="U463" s="24"/>
    </row>
    <row r="464" spans="17:21" ht="14.25" customHeight="1">
      <c r="Q464" s="24"/>
      <c r="R464" s="24"/>
      <c r="S464" s="24"/>
      <c r="T464" s="24"/>
      <c r="U464" s="24"/>
    </row>
    <row r="465" spans="17:21" ht="14.25" customHeight="1">
      <c r="Q465" s="24"/>
      <c r="R465" s="24"/>
      <c r="S465" s="24"/>
      <c r="T465" s="24"/>
      <c r="U465" s="24"/>
    </row>
    <row r="466" spans="17:21" ht="14.25" customHeight="1">
      <c r="Q466" s="24"/>
      <c r="R466" s="24"/>
      <c r="S466" s="24"/>
      <c r="T466" s="24"/>
      <c r="U466" s="24"/>
    </row>
    <row r="467" spans="17:21" ht="14.25" customHeight="1">
      <c r="Q467" s="24"/>
      <c r="R467" s="24"/>
      <c r="S467" s="24"/>
      <c r="T467" s="24"/>
      <c r="U467" s="24"/>
    </row>
    <row r="468" spans="17:21" ht="14.25" customHeight="1">
      <c r="Q468" s="24"/>
      <c r="R468" s="24"/>
      <c r="S468" s="24"/>
      <c r="T468" s="24"/>
      <c r="U468" s="24"/>
    </row>
    <row r="469" spans="17:21" ht="14.25" customHeight="1">
      <c r="Q469" s="24"/>
      <c r="R469" s="24"/>
      <c r="S469" s="24"/>
      <c r="T469" s="24"/>
      <c r="U469" s="24"/>
    </row>
    <row r="470" spans="17:21" ht="14.25" customHeight="1">
      <c r="Q470" s="24"/>
      <c r="R470" s="24"/>
      <c r="S470" s="24"/>
      <c r="T470" s="24"/>
      <c r="U470" s="24"/>
    </row>
    <row r="471" spans="17:21" ht="14.25" customHeight="1">
      <c r="Q471" s="24"/>
      <c r="R471" s="24"/>
      <c r="S471" s="24"/>
      <c r="T471" s="24"/>
      <c r="U471" s="24"/>
    </row>
    <row r="472" spans="17:21" ht="14.25" customHeight="1">
      <c r="Q472" s="24"/>
      <c r="R472" s="24"/>
      <c r="S472" s="24"/>
      <c r="T472" s="24"/>
      <c r="U472" s="24"/>
    </row>
    <row r="473" spans="17:21" ht="14.25" customHeight="1">
      <c r="Q473" s="24"/>
      <c r="R473" s="24"/>
      <c r="S473" s="24"/>
      <c r="T473" s="24"/>
      <c r="U473" s="24"/>
    </row>
    <row r="474" spans="17:21" ht="14.25" customHeight="1">
      <c r="Q474" s="24"/>
      <c r="R474" s="24"/>
      <c r="S474" s="24"/>
      <c r="T474" s="24"/>
      <c r="U474" s="24"/>
    </row>
    <row r="475" spans="17:21" ht="14.25" customHeight="1">
      <c r="Q475" s="24"/>
      <c r="R475" s="24"/>
      <c r="S475" s="24"/>
      <c r="T475" s="24"/>
      <c r="U475" s="24"/>
    </row>
    <row r="476" spans="17:21" ht="14.25" customHeight="1">
      <c r="Q476" s="24"/>
      <c r="R476" s="24"/>
      <c r="S476" s="24"/>
      <c r="T476" s="24"/>
      <c r="U476" s="24"/>
    </row>
    <row r="477" spans="17:21" ht="14.25" customHeight="1">
      <c r="Q477" s="24"/>
      <c r="R477" s="24"/>
      <c r="S477" s="24"/>
      <c r="T477" s="24"/>
      <c r="U477" s="24"/>
    </row>
    <row r="478" spans="17:21" ht="14.25" customHeight="1">
      <c r="Q478" s="24"/>
      <c r="R478" s="24"/>
      <c r="S478" s="24"/>
      <c r="T478" s="24"/>
      <c r="U478" s="24"/>
    </row>
    <row r="479" spans="17:21" ht="14.25" customHeight="1">
      <c r="Q479" s="24"/>
      <c r="R479" s="24"/>
      <c r="S479" s="24"/>
      <c r="T479" s="24"/>
      <c r="U479" s="24"/>
    </row>
    <row r="480" spans="17:21" ht="14.25" customHeight="1">
      <c r="Q480" s="24"/>
      <c r="R480" s="24"/>
      <c r="S480" s="24"/>
      <c r="T480" s="24"/>
      <c r="U480" s="24"/>
    </row>
    <row r="481" spans="17:21" ht="14.25" customHeight="1">
      <c r="Q481" s="24"/>
      <c r="R481" s="24"/>
      <c r="S481" s="24"/>
      <c r="T481" s="24"/>
      <c r="U481" s="24"/>
    </row>
    <row r="482" spans="17:21" ht="14.25" customHeight="1">
      <c r="Q482" s="24"/>
      <c r="R482" s="24"/>
      <c r="S482" s="24"/>
      <c r="T482" s="24"/>
      <c r="U482" s="24"/>
    </row>
    <row r="483" spans="17:21" ht="14.25" customHeight="1">
      <c r="Q483" s="24"/>
      <c r="R483" s="24"/>
      <c r="S483" s="24"/>
      <c r="T483" s="24"/>
      <c r="U483" s="24"/>
    </row>
    <row r="484" spans="17:21" ht="14.25" customHeight="1">
      <c r="Q484" s="24"/>
      <c r="R484" s="24"/>
      <c r="S484" s="24"/>
      <c r="T484" s="24"/>
      <c r="U484" s="24"/>
    </row>
    <row r="485" spans="17:21" ht="14.25" customHeight="1">
      <c r="Q485" s="24"/>
      <c r="R485" s="24"/>
      <c r="S485" s="24"/>
      <c r="T485" s="24"/>
      <c r="U485" s="24"/>
    </row>
    <row r="486" spans="17:21" ht="14.25" customHeight="1">
      <c r="Q486" s="24"/>
      <c r="R486" s="24"/>
      <c r="S486" s="24"/>
      <c r="T486" s="24"/>
      <c r="U486" s="24"/>
    </row>
    <row r="487" spans="17:21" ht="14.25" customHeight="1">
      <c r="Q487" s="24"/>
      <c r="R487" s="24"/>
      <c r="S487" s="24"/>
      <c r="T487" s="24"/>
      <c r="U487" s="24"/>
    </row>
    <row r="488" spans="17:21" ht="14.25" customHeight="1">
      <c r="Q488" s="24"/>
      <c r="R488" s="24"/>
      <c r="S488" s="24"/>
      <c r="T488" s="24"/>
      <c r="U488" s="24"/>
    </row>
    <row r="489" spans="17:21" ht="14.25" customHeight="1">
      <c r="Q489" s="24"/>
      <c r="R489" s="24"/>
      <c r="S489" s="24"/>
      <c r="T489" s="24"/>
      <c r="U489" s="24"/>
    </row>
    <row r="490" spans="17:21" ht="14.25" customHeight="1">
      <c r="Q490" s="24"/>
      <c r="R490" s="24"/>
      <c r="S490" s="24"/>
      <c r="T490" s="24"/>
      <c r="U490" s="24"/>
    </row>
    <row r="491" spans="17:21" ht="14.25" customHeight="1">
      <c r="Q491" s="24"/>
      <c r="R491" s="24"/>
      <c r="S491" s="24"/>
      <c r="T491" s="24"/>
      <c r="U491" s="24"/>
    </row>
    <row r="492" spans="17:21" ht="14.25" customHeight="1">
      <c r="Q492" s="24"/>
      <c r="R492" s="24"/>
      <c r="S492" s="24"/>
      <c r="T492" s="24"/>
      <c r="U492" s="24"/>
    </row>
    <row r="493" spans="17:21" ht="14.25" customHeight="1">
      <c r="Q493" s="24"/>
      <c r="R493" s="24"/>
      <c r="S493" s="24"/>
      <c r="T493" s="24"/>
      <c r="U493" s="24"/>
    </row>
    <row r="494" spans="17:21" ht="14.25" customHeight="1">
      <c r="Q494" s="24"/>
      <c r="R494" s="24"/>
      <c r="S494" s="24"/>
      <c r="T494" s="24"/>
      <c r="U494" s="24"/>
    </row>
    <row r="495" spans="17:21" ht="14.25" customHeight="1">
      <c r="Q495" s="24"/>
      <c r="R495" s="24"/>
      <c r="S495" s="24"/>
      <c r="T495" s="24"/>
      <c r="U495" s="24"/>
    </row>
    <row r="496" spans="17:21" ht="14.25" customHeight="1">
      <c r="Q496" s="24"/>
      <c r="R496" s="24"/>
      <c r="S496" s="24"/>
      <c r="T496" s="24"/>
      <c r="U496" s="24"/>
    </row>
    <row r="497" spans="17:21" ht="14.25" customHeight="1">
      <c r="Q497" s="24"/>
      <c r="R497" s="24"/>
      <c r="S497" s="24"/>
      <c r="T497" s="24"/>
      <c r="U497" s="24"/>
    </row>
    <row r="498" spans="17:21" ht="14.25" customHeight="1">
      <c r="Q498" s="24"/>
      <c r="R498" s="24"/>
      <c r="S498" s="24"/>
      <c r="T498" s="24"/>
      <c r="U498" s="24"/>
    </row>
    <row r="499" spans="17:21" ht="14.25" customHeight="1">
      <c r="Q499" s="24"/>
      <c r="R499" s="24"/>
      <c r="S499" s="24"/>
      <c r="T499" s="24"/>
      <c r="U499" s="24"/>
    </row>
    <row r="500" spans="17:21" ht="14.25" customHeight="1">
      <c r="Q500" s="24"/>
      <c r="R500" s="24"/>
      <c r="S500" s="24"/>
      <c r="T500" s="24"/>
      <c r="U500" s="24"/>
    </row>
    <row r="501" spans="17:21" ht="14.25" customHeight="1">
      <c r="Q501" s="24"/>
      <c r="R501" s="24"/>
      <c r="S501" s="24"/>
      <c r="T501" s="24"/>
      <c r="U501" s="24"/>
    </row>
    <row r="502" spans="17:21" ht="14.25" customHeight="1">
      <c r="Q502" s="24"/>
      <c r="R502" s="24"/>
      <c r="S502" s="24"/>
      <c r="T502" s="24"/>
      <c r="U502" s="24"/>
    </row>
    <row r="503" spans="17:21" ht="14.25" customHeight="1">
      <c r="Q503" s="24"/>
      <c r="R503" s="24"/>
      <c r="S503" s="24"/>
      <c r="T503" s="24"/>
      <c r="U503" s="24"/>
    </row>
    <row r="504" spans="17:21" ht="14.25" customHeight="1">
      <c r="Q504" s="24"/>
      <c r="R504" s="24"/>
      <c r="S504" s="24"/>
      <c r="T504" s="24"/>
      <c r="U504" s="24"/>
    </row>
    <row r="505" spans="17:21" ht="14.25" customHeight="1">
      <c r="Q505" s="24"/>
      <c r="R505" s="24"/>
      <c r="S505" s="24"/>
      <c r="T505" s="24"/>
      <c r="U505" s="24"/>
    </row>
    <row r="506" spans="17:21" ht="14.25" customHeight="1">
      <c r="Q506" s="24"/>
      <c r="R506" s="24"/>
      <c r="S506" s="24"/>
      <c r="T506" s="24"/>
      <c r="U506" s="24"/>
    </row>
    <row r="507" spans="17:21" ht="14.25" customHeight="1">
      <c r="Q507" s="24"/>
      <c r="R507" s="24"/>
      <c r="S507" s="24"/>
      <c r="T507" s="24"/>
      <c r="U507" s="24"/>
    </row>
    <row r="508" spans="17:21" ht="14.25" customHeight="1">
      <c r="Q508" s="24"/>
      <c r="R508" s="24"/>
      <c r="S508" s="24"/>
      <c r="T508" s="24"/>
      <c r="U508" s="24"/>
    </row>
    <row r="509" spans="17:21" ht="14.25" customHeight="1">
      <c r="Q509" s="24"/>
      <c r="R509" s="24"/>
      <c r="S509" s="24"/>
      <c r="T509" s="24"/>
      <c r="U509" s="24"/>
    </row>
    <row r="510" spans="17:21" ht="14.25" customHeight="1">
      <c r="Q510" s="24"/>
      <c r="R510" s="24"/>
      <c r="S510" s="24"/>
      <c r="T510" s="24"/>
      <c r="U510" s="24"/>
    </row>
    <row r="511" spans="17:21" ht="14.25" customHeight="1">
      <c r="Q511" s="24"/>
      <c r="R511" s="24"/>
      <c r="S511" s="24"/>
      <c r="T511" s="24"/>
      <c r="U511" s="24"/>
    </row>
    <row r="512" spans="17:21" ht="14.25" customHeight="1">
      <c r="Q512" s="24"/>
      <c r="R512" s="24"/>
      <c r="S512" s="24"/>
      <c r="T512" s="24"/>
      <c r="U512" s="24"/>
    </row>
    <row r="513" spans="17:21" ht="14.25" customHeight="1">
      <c r="Q513" s="24"/>
      <c r="R513" s="24"/>
      <c r="S513" s="24"/>
      <c r="T513" s="24"/>
      <c r="U513" s="24"/>
    </row>
    <row r="514" spans="17:21" ht="14.25" customHeight="1">
      <c r="Q514" s="24"/>
      <c r="R514" s="24"/>
      <c r="S514" s="24"/>
      <c r="T514" s="24"/>
      <c r="U514" s="24"/>
    </row>
    <row r="515" spans="17:21" ht="14.25" customHeight="1">
      <c r="Q515" s="24"/>
      <c r="R515" s="24"/>
      <c r="S515" s="24"/>
      <c r="T515" s="24"/>
      <c r="U515" s="24"/>
    </row>
    <row r="516" spans="17:21" ht="14.25" customHeight="1">
      <c r="Q516" s="24"/>
      <c r="R516" s="24"/>
      <c r="S516" s="24"/>
      <c r="T516" s="24"/>
      <c r="U516" s="24"/>
    </row>
    <row r="517" spans="17:21" ht="14.25" customHeight="1">
      <c r="Q517" s="24"/>
      <c r="R517" s="24"/>
      <c r="S517" s="24"/>
      <c r="T517" s="24"/>
      <c r="U517" s="24"/>
    </row>
    <row r="518" spans="17:21" ht="14.25" customHeight="1">
      <c r="Q518" s="24"/>
      <c r="R518" s="24"/>
      <c r="S518" s="24"/>
      <c r="T518" s="24"/>
      <c r="U518" s="24"/>
    </row>
    <row r="519" spans="17:21" ht="14.25" customHeight="1">
      <c r="Q519" s="24"/>
      <c r="R519" s="24"/>
      <c r="S519" s="24"/>
      <c r="T519" s="24"/>
      <c r="U519" s="24"/>
    </row>
    <row r="520" spans="17:21" ht="14.25" customHeight="1">
      <c r="Q520" s="24"/>
      <c r="R520" s="24"/>
      <c r="S520" s="24"/>
      <c r="T520" s="24"/>
      <c r="U520" s="24"/>
    </row>
    <row r="521" spans="17:21" ht="14.25" customHeight="1">
      <c r="Q521" s="24"/>
      <c r="R521" s="24"/>
      <c r="S521" s="24"/>
      <c r="T521" s="24"/>
      <c r="U521" s="24"/>
    </row>
    <row r="522" spans="17:21" ht="14.25" customHeight="1">
      <c r="Q522" s="24"/>
      <c r="R522" s="24"/>
      <c r="S522" s="24"/>
      <c r="T522" s="24"/>
      <c r="U522" s="24"/>
    </row>
    <row r="523" spans="17:21" ht="14.25" customHeight="1">
      <c r="Q523" s="24"/>
      <c r="R523" s="24"/>
      <c r="S523" s="24"/>
      <c r="T523" s="24"/>
      <c r="U523" s="24"/>
    </row>
    <row r="524" spans="17:21" ht="14.25" customHeight="1">
      <c r="Q524" s="24"/>
      <c r="R524" s="24"/>
      <c r="S524" s="24"/>
      <c r="T524" s="24"/>
      <c r="U524" s="24"/>
    </row>
    <row r="525" spans="17:21" ht="14.25" customHeight="1">
      <c r="Q525" s="24"/>
      <c r="R525" s="24"/>
      <c r="S525" s="24"/>
      <c r="T525" s="24"/>
      <c r="U525" s="24"/>
    </row>
    <row r="526" spans="17:21" ht="14.25" customHeight="1">
      <c r="Q526" s="24"/>
      <c r="R526" s="24"/>
      <c r="S526" s="24"/>
      <c r="T526" s="24"/>
      <c r="U526" s="24"/>
    </row>
    <row r="527" spans="17:21" ht="14.25" customHeight="1">
      <c r="Q527" s="24"/>
      <c r="R527" s="24"/>
      <c r="S527" s="24"/>
      <c r="T527" s="24"/>
      <c r="U527" s="24"/>
    </row>
    <row r="528" spans="17:21" ht="14.25" customHeight="1">
      <c r="Q528" s="24"/>
      <c r="R528" s="24"/>
      <c r="S528" s="24"/>
      <c r="T528" s="24"/>
      <c r="U528" s="24"/>
    </row>
    <row r="529" spans="17:21" ht="14.25" customHeight="1">
      <c r="Q529" s="24"/>
      <c r="R529" s="24"/>
      <c r="S529" s="24"/>
      <c r="T529" s="24"/>
      <c r="U529" s="24"/>
    </row>
    <row r="530" spans="17:21" ht="14.25" customHeight="1">
      <c r="Q530" s="24"/>
      <c r="R530" s="24"/>
      <c r="S530" s="24"/>
      <c r="T530" s="24"/>
      <c r="U530" s="24"/>
    </row>
    <row r="531" spans="17:21" ht="14.25" customHeight="1">
      <c r="Q531" s="24"/>
      <c r="R531" s="24"/>
      <c r="S531" s="24"/>
      <c r="T531" s="24"/>
      <c r="U531" s="24"/>
    </row>
    <row r="532" spans="17:21" ht="14.25" customHeight="1">
      <c r="Q532" s="24"/>
      <c r="R532" s="24"/>
      <c r="S532" s="24"/>
      <c r="T532" s="24"/>
      <c r="U532" s="24"/>
    </row>
    <row r="533" spans="17:21" ht="14.25" customHeight="1">
      <c r="Q533" s="24"/>
      <c r="R533" s="24"/>
      <c r="S533" s="24"/>
      <c r="T533" s="24"/>
      <c r="U533" s="24"/>
    </row>
    <row r="534" spans="17:21" ht="14.25" customHeight="1">
      <c r="Q534" s="24"/>
      <c r="R534" s="24"/>
      <c r="S534" s="24"/>
      <c r="T534" s="24"/>
      <c r="U534" s="24"/>
    </row>
    <row r="535" spans="17:21" ht="14.25" customHeight="1">
      <c r="Q535" s="24"/>
      <c r="R535" s="24"/>
      <c r="S535" s="24"/>
      <c r="T535" s="24"/>
      <c r="U535" s="24"/>
    </row>
    <row r="536" spans="17:21" ht="14.25" customHeight="1">
      <c r="Q536" s="24"/>
      <c r="R536" s="24"/>
      <c r="S536" s="24"/>
      <c r="T536" s="24"/>
      <c r="U536" s="24"/>
    </row>
    <row r="537" spans="17:21" ht="14.25" customHeight="1">
      <c r="Q537" s="24"/>
      <c r="R537" s="24"/>
      <c r="S537" s="24"/>
      <c r="T537" s="24"/>
      <c r="U537" s="24"/>
    </row>
    <row r="538" spans="17:21" ht="14.25" customHeight="1">
      <c r="Q538" s="24"/>
      <c r="R538" s="24"/>
      <c r="S538" s="24"/>
      <c r="T538" s="24"/>
      <c r="U538" s="24"/>
    </row>
    <row r="539" spans="17:21" ht="14.25" customHeight="1">
      <c r="Q539" s="24"/>
      <c r="R539" s="24"/>
      <c r="S539" s="24"/>
      <c r="T539" s="24"/>
      <c r="U539" s="24"/>
    </row>
    <row r="540" spans="17:21" ht="14.25" customHeight="1">
      <c r="Q540" s="24"/>
      <c r="R540" s="24"/>
      <c r="S540" s="24"/>
      <c r="T540" s="24"/>
      <c r="U540" s="24"/>
    </row>
    <row r="541" spans="17:21" ht="14.25" customHeight="1">
      <c r="Q541" s="24"/>
      <c r="R541" s="24"/>
      <c r="S541" s="24"/>
      <c r="T541" s="24"/>
      <c r="U541" s="24"/>
    </row>
    <row r="542" spans="17:21" ht="14.25" customHeight="1">
      <c r="Q542" s="24"/>
      <c r="R542" s="24"/>
      <c r="S542" s="24"/>
      <c r="T542" s="24"/>
      <c r="U542" s="24"/>
    </row>
    <row r="543" spans="17:21" ht="14.25" customHeight="1">
      <c r="Q543" s="24"/>
      <c r="R543" s="24"/>
      <c r="S543" s="24"/>
      <c r="T543" s="24"/>
      <c r="U543" s="24"/>
    </row>
    <row r="544" spans="17:21" ht="14.25" customHeight="1">
      <c r="Q544" s="24"/>
      <c r="R544" s="24"/>
      <c r="S544" s="24"/>
      <c r="T544" s="24"/>
      <c r="U544" s="24"/>
    </row>
    <row r="545" spans="17:21" ht="14.25" customHeight="1">
      <c r="Q545" s="24"/>
      <c r="R545" s="24"/>
      <c r="S545" s="24"/>
      <c r="T545" s="24"/>
      <c r="U545" s="24"/>
    </row>
    <row r="546" spans="17:21" ht="14.25" customHeight="1">
      <c r="Q546" s="24"/>
      <c r="R546" s="24"/>
      <c r="S546" s="24"/>
      <c r="T546" s="24"/>
      <c r="U546" s="24"/>
    </row>
    <row r="547" spans="17:21" ht="14.25" customHeight="1">
      <c r="Q547" s="24"/>
      <c r="R547" s="24"/>
      <c r="S547" s="24"/>
      <c r="T547" s="24"/>
      <c r="U547" s="24"/>
    </row>
    <row r="548" spans="17:21" ht="14.25" customHeight="1">
      <c r="Q548" s="24"/>
      <c r="R548" s="24"/>
      <c r="S548" s="24"/>
      <c r="T548" s="24"/>
      <c r="U548" s="24"/>
    </row>
    <row r="549" spans="17:21" ht="14.25" customHeight="1">
      <c r="Q549" s="24"/>
      <c r="R549" s="24"/>
      <c r="S549" s="24"/>
      <c r="T549" s="24"/>
      <c r="U549" s="24"/>
    </row>
    <row r="550" spans="17:21" ht="14.25" customHeight="1">
      <c r="Q550" s="24"/>
      <c r="R550" s="24"/>
      <c r="S550" s="24"/>
      <c r="T550" s="24"/>
      <c r="U550" s="24"/>
    </row>
    <row r="551" spans="17:21" ht="14.25" customHeight="1">
      <c r="Q551" s="24"/>
      <c r="R551" s="24"/>
      <c r="S551" s="24"/>
      <c r="T551" s="24"/>
      <c r="U551" s="24"/>
    </row>
    <row r="552" spans="17:21" ht="14.25" customHeight="1">
      <c r="Q552" s="24"/>
      <c r="R552" s="24"/>
      <c r="S552" s="24"/>
      <c r="T552" s="24"/>
      <c r="U552" s="24"/>
    </row>
    <row r="553" spans="17:21" ht="14.25" customHeight="1">
      <c r="Q553" s="24"/>
      <c r="R553" s="24"/>
      <c r="S553" s="24"/>
      <c r="T553" s="24"/>
      <c r="U553" s="24"/>
    </row>
    <row r="554" spans="17:21" ht="14.25" customHeight="1">
      <c r="Q554" s="24"/>
      <c r="R554" s="24"/>
      <c r="S554" s="24"/>
      <c r="T554" s="24"/>
      <c r="U554" s="24"/>
    </row>
    <row r="555" spans="17:21" ht="14.25" customHeight="1">
      <c r="Q555" s="24"/>
      <c r="R555" s="24"/>
      <c r="S555" s="24"/>
      <c r="T555" s="24"/>
      <c r="U555" s="24"/>
    </row>
    <row r="556" spans="17:21" ht="14.25" customHeight="1">
      <c r="Q556" s="24"/>
      <c r="R556" s="24"/>
      <c r="S556" s="24"/>
      <c r="T556" s="24"/>
      <c r="U556" s="24"/>
    </row>
    <row r="557" spans="17:21" ht="14.25" customHeight="1">
      <c r="Q557" s="24"/>
      <c r="R557" s="24"/>
      <c r="S557" s="24"/>
      <c r="T557" s="24"/>
      <c r="U557" s="24"/>
    </row>
    <row r="558" spans="17:21" ht="14.25" customHeight="1">
      <c r="Q558" s="24"/>
      <c r="R558" s="24"/>
      <c r="S558" s="24"/>
      <c r="T558" s="24"/>
      <c r="U558" s="24"/>
    </row>
    <row r="559" spans="17:21" ht="14.25" customHeight="1">
      <c r="Q559" s="24"/>
      <c r="R559" s="24"/>
      <c r="S559" s="24"/>
      <c r="T559" s="24"/>
      <c r="U559" s="24"/>
    </row>
    <row r="560" spans="17:21" ht="14.25" customHeight="1">
      <c r="Q560" s="24"/>
      <c r="R560" s="24"/>
      <c r="S560" s="24"/>
      <c r="T560" s="24"/>
      <c r="U560" s="24"/>
    </row>
    <row r="561" spans="17:21" ht="14.25" customHeight="1">
      <c r="Q561" s="24"/>
      <c r="R561" s="24"/>
      <c r="S561" s="24"/>
      <c r="T561" s="24"/>
      <c r="U561" s="24"/>
    </row>
    <row r="562" spans="17:21" ht="14.25" customHeight="1">
      <c r="Q562" s="24"/>
      <c r="R562" s="24"/>
      <c r="S562" s="24"/>
      <c r="T562" s="24"/>
      <c r="U562" s="24"/>
    </row>
    <row r="563" spans="17:21" ht="14.25" customHeight="1">
      <c r="Q563" s="24"/>
      <c r="R563" s="24"/>
      <c r="S563" s="24"/>
      <c r="T563" s="24"/>
      <c r="U563" s="24"/>
    </row>
    <row r="564" spans="17:21" ht="14.25" customHeight="1">
      <c r="Q564" s="24"/>
      <c r="R564" s="24"/>
      <c r="S564" s="24"/>
      <c r="T564" s="24"/>
      <c r="U564" s="24"/>
    </row>
    <row r="565" spans="17:21" ht="14.25" customHeight="1">
      <c r="Q565" s="24"/>
      <c r="R565" s="24"/>
      <c r="S565" s="24"/>
      <c r="T565" s="24"/>
      <c r="U565" s="24"/>
    </row>
    <row r="566" spans="17:21" ht="14.25" customHeight="1">
      <c r="Q566" s="24"/>
      <c r="R566" s="24"/>
      <c r="S566" s="24"/>
      <c r="T566" s="24"/>
      <c r="U566" s="24"/>
    </row>
    <row r="567" spans="17:21" ht="14.25" customHeight="1">
      <c r="Q567" s="24"/>
      <c r="R567" s="24"/>
      <c r="S567" s="24"/>
      <c r="T567" s="24"/>
      <c r="U567" s="24"/>
    </row>
    <row r="568" spans="17:21" ht="14.25" customHeight="1">
      <c r="Q568" s="24"/>
      <c r="R568" s="24"/>
      <c r="S568" s="24"/>
      <c r="T568" s="24"/>
      <c r="U568" s="24"/>
    </row>
    <row r="569" spans="17:21" ht="14.25" customHeight="1">
      <c r="Q569" s="24"/>
      <c r="R569" s="24"/>
      <c r="S569" s="24"/>
      <c r="T569" s="24"/>
      <c r="U569" s="24"/>
    </row>
    <row r="570" spans="17:21" ht="14.25" customHeight="1">
      <c r="Q570" s="24"/>
      <c r="R570" s="24"/>
      <c r="S570" s="24"/>
      <c r="T570" s="24"/>
      <c r="U570" s="24"/>
    </row>
    <row r="571" spans="17:21" ht="14.25" customHeight="1">
      <c r="Q571" s="24"/>
      <c r="R571" s="24"/>
      <c r="S571" s="24"/>
      <c r="T571" s="24"/>
      <c r="U571" s="24"/>
    </row>
    <row r="572" spans="17:21" ht="14.25" customHeight="1">
      <c r="Q572" s="24"/>
      <c r="R572" s="24"/>
      <c r="S572" s="24"/>
      <c r="T572" s="24"/>
      <c r="U572" s="24"/>
    </row>
    <row r="573" spans="17:21" ht="14.25" customHeight="1">
      <c r="Q573" s="24"/>
      <c r="R573" s="24"/>
      <c r="S573" s="24"/>
      <c r="T573" s="24"/>
      <c r="U573" s="24"/>
    </row>
    <row r="574" spans="17:21" ht="14.25" customHeight="1">
      <c r="Q574" s="24"/>
      <c r="R574" s="24"/>
      <c r="S574" s="24"/>
      <c r="T574" s="24"/>
      <c r="U574" s="24"/>
    </row>
    <row r="575" spans="17:21" ht="14.25" customHeight="1">
      <c r="Q575" s="24"/>
      <c r="R575" s="24"/>
      <c r="S575" s="24"/>
      <c r="T575" s="24"/>
      <c r="U575" s="24"/>
    </row>
    <row r="576" spans="17:21" ht="14.25" customHeight="1">
      <c r="Q576" s="24"/>
      <c r="R576" s="24"/>
      <c r="S576" s="24"/>
      <c r="T576" s="24"/>
      <c r="U576" s="24"/>
    </row>
    <row r="577" spans="17:21" ht="14.25" customHeight="1">
      <c r="Q577" s="24"/>
      <c r="R577" s="24"/>
      <c r="S577" s="24"/>
      <c r="T577" s="24"/>
      <c r="U577" s="24"/>
    </row>
    <row r="578" spans="17:21" ht="14.25" customHeight="1">
      <c r="Q578" s="24"/>
      <c r="R578" s="24"/>
      <c r="S578" s="24"/>
      <c r="T578" s="24"/>
      <c r="U578" s="24"/>
    </row>
    <row r="579" spans="17:21" ht="14.25" customHeight="1">
      <c r="Q579" s="24"/>
      <c r="R579" s="24"/>
      <c r="S579" s="24"/>
      <c r="T579" s="24"/>
      <c r="U579" s="24"/>
    </row>
    <row r="580" spans="17:21" ht="14.25" customHeight="1">
      <c r="Q580" s="24"/>
      <c r="R580" s="24"/>
      <c r="S580" s="24"/>
      <c r="T580" s="24"/>
      <c r="U580" s="24"/>
    </row>
    <row r="581" spans="17:21" ht="14.25" customHeight="1">
      <c r="Q581" s="24"/>
      <c r="R581" s="24"/>
      <c r="S581" s="24"/>
      <c r="T581" s="24"/>
      <c r="U581" s="24"/>
    </row>
    <row r="582" spans="17:21" ht="14.25" customHeight="1">
      <c r="Q582" s="24"/>
      <c r="R582" s="24"/>
      <c r="S582" s="24"/>
      <c r="T582" s="24"/>
      <c r="U582" s="24"/>
    </row>
    <row r="583" spans="17:21" ht="14.25" customHeight="1">
      <c r="Q583" s="24"/>
      <c r="R583" s="24"/>
      <c r="S583" s="24"/>
      <c r="T583" s="24"/>
      <c r="U583" s="24"/>
    </row>
    <row r="584" spans="17:21" ht="14.25" customHeight="1">
      <c r="Q584" s="24"/>
      <c r="R584" s="24"/>
      <c r="S584" s="24"/>
      <c r="T584" s="24"/>
      <c r="U584" s="24"/>
    </row>
    <row r="585" spans="17:21" ht="14.25" customHeight="1">
      <c r="Q585" s="24"/>
      <c r="R585" s="24"/>
      <c r="S585" s="24"/>
      <c r="T585" s="24"/>
      <c r="U585" s="24"/>
    </row>
    <row r="586" spans="17:21" ht="14.25" customHeight="1">
      <c r="Q586" s="24"/>
      <c r="R586" s="24"/>
      <c r="S586" s="24"/>
      <c r="T586" s="24"/>
      <c r="U586" s="24"/>
    </row>
    <row r="587" spans="17:21" ht="14.25" customHeight="1">
      <c r="Q587" s="24"/>
      <c r="R587" s="24"/>
      <c r="S587" s="24"/>
      <c r="T587" s="24"/>
      <c r="U587" s="24"/>
    </row>
    <row r="588" spans="17:21" ht="14.25" customHeight="1">
      <c r="Q588" s="24"/>
      <c r="R588" s="24"/>
      <c r="S588" s="24"/>
      <c r="T588" s="24"/>
      <c r="U588" s="24"/>
    </row>
    <row r="589" spans="17:21" ht="14.25" customHeight="1">
      <c r="Q589" s="24"/>
      <c r="R589" s="24"/>
      <c r="S589" s="24"/>
      <c r="T589" s="24"/>
      <c r="U589" s="24"/>
    </row>
    <row r="590" spans="17:21" ht="14.25" customHeight="1">
      <c r="Q590" s="24"/>
      <c r="R590" s="24"/>
      <c r="S590" s="24"/>
      <c r="T590" s="24"/>
      <c r="U590" s="24"/>
    </row>
    <row r="591" spans="17:21" ht="14.25" customHeight="1">
      <c r="Q591" s="24"/>
      <c r="R591" s="24"/>
      <c r="S591" s="24"/>
      <c r="T591" s="24"/>
      <c r="U591" s="24"/>
    </row>
    <row r="592" spans="17:21" ht="14.25" customHeight="1">
      <c r="Q592" s="24"/>
      <c r="R592" s="24"/>
      <c r="S592" s="24"/>
      <c r="T592" s="24"/>
      <c r="U592" s="24"/>
    </row>
    <row r="593" spans="17:21" ht="14.25" customHeight="1">
      <c r="Q593" s="24"/>
      <c r="R593" s="24"/>
      <c r="S593" s="24"/>
      <c r="T593" s="24"/>
      <c r="U593" s="24"/>
    </row>
    <row r="594" spans="17:21" ht="14.25" customHeight="1">
      <c r="Q594" s="24"/>
      <c r="R594" s="24"/>
      <c r="S594" s="24"/>
      <c r="T594" s="24"/>
      <c r="U594" s="24"/>
    </row>
    <row r="595" spans="17:21" ht="14.25" customHeight="1">
      <c r="Q595" s="24"/>
      <c r="R595" s="24"/>
      <c r="S595" s="24"/>
      <c r="T595" s="24"/>
      <c r="U595" s="24"/>
    </row>
    <row r="596" spans="17:21" ht="14.25" customHeight="1">
      <c r="Q596" s="24"/>
      <c r="R596" s="24"/>
      <c r="S596" s="24"/>
      <c r="T596" s="24"/>
      <c r="U596" s="24"/>
    </row>
    <row r="597" spans="17:21" ht="14.25" customHeight="1">
      <c r="Q597" s="24"/>
      <c r="R597" s="24"/>
      <c r="S597" s="24"/>
      <c r="T597" s="24"/>
      <c r="U597" s="24"/>
    </row>
    <row r="598" spans="17:21" ht="14.25" customHeight="1">
      <c r="Q598" s="24"/>
      <c r="R598" s="24"/>
      <c r="S598" s="24"/>
      <c r="T598" s="24"/>
      <c r="U598" s="24"/>
    </row>
    <row r="599" spans="17:21" ht="14.25" customHeight="1">
      <c r="Q599" s="24"/>
      <c r="R599" s="24"/>
      <c r="S599" s="24"/>
      <c r="T599" s="24"/>
      <c r="U599" s="24"/>
    </row>
    <row r="600" spans="17:21" ht="14.25" customHeight="1">
      <c r="Q600" s="24"/>
      <c r="R600" s="24"/>
      <c r="S600" s="24"/>
      <c r="T600" s="24"/>
      <c r="U600" s="24"/>
    </row>
    <row r="601" spans="17:21" ht="14.25" customHeight="1">
      <c r="Q601" s="24"/>
      <c r="R601" s="24"/>
      <c r="S601" s="24"/>
      <c r="T601" s="24"/>
      <c r="U601" s="24"/>
    </row>
    <row r="602" spans="17:21" ht="14.25" customHeight="1">
      <c r="Q602" s="24"/>
      <c r="R602" s="24"/>
      <c r="S602" s="24"/>
      <c r="T602" s="24"/>
      <c r="U602" s="24"/>
    </row>
    <row r="603" spans="17:21" ht="14.25" customHeight="1">
      <c r="Q603" s="24"/>
      <c r="R603" s="24"/>
      <c r="S603" s="24"/>
      <c r="T603" s="24"/>
      <c r="U603" s="24"/>
    </row>
    <row r="604" spans="17:21" ht="14.25" customHeight="1">
      <c r="Q604" s="24"/>
      <c r="R604" s="24"/>
      <c r="S604" s="24"/>
      <c r="T604" s="24"/>
      <c r="U604" s="24"/>
    </row>
    <row r="605" spans="17:21" ht="14.25" customHeight="1">
      <c r="Q605" s="24"/>
      <c r="R605" s="24"/>
      <c r="S605" s="24"/>
      <c r="T605" s="24"/>
      <c r="U605" s="24"/>
    </row>
    <row r="606" spans="17:21" ht="14.25" customHeight="1">
      <c r="Q606" s="24"/>
      <c r="R606" s="24"/>
      <c r="S606" s="24"/>
      <c r="T606" s="24"/>
      <c r="U606" s="24"/>
    </row>
    <row r="607" spans="17:21" ht="14.25" customHeight="1">
      <c r="Q607" s="24"/>
      <c r="R607" s="24"/>
      <c r="S607" s="24"/>
      <c r="T607" s="24"/>
      <c r="U607" s="24"/>
    </row>
    <row r="608" spans="17:21" ht="14.25" customHeight="1">
      <c r="Q608" s="24"/>
      <c r="R608" s="24"/>
      <c r="S608" s="24"/>
      <c r="T608" s="24"/>
      <c r="U608" s="24"/>
    </row>
    <row r="609" spans="17:21" ht="14.25" customHeight="1">
      <c r="Q609" s="24"/>
      <c r="R609" s="24"/>
      <c r="S609" s="24"/>
      <c r="T609" s="24"/>
      <c r="U609" s="24"/>
    </row>
    <row r="610" spans="17:21" ht="14.25" customHeight="1">
      <c r="Q610" s="24"/>
      <c r="R610" s="24"/>
      <c r="S610" s="24"/>
      <c r="T610" s="24"/>
      <c r="U610" s="24"/>
    </row>
    <row r="611" spans="17:21" ht="14.25" customHeight="1">
      <c r="Q611" s="24"/>
      <c r="R611" s="24"/>
      <c r="S611" s="24"/>
      <c r="T611" s="24"/>
      <c r="U611" s="24"/>
    </row>
    <row r="612" spans="17:21" ht="14.25" customHeight="1">
      <c r="Q612" s="24"/>
      <c r="R612" s="24"/>
      <c r="S612" s="24"/>
      <c r="T612" s="24"/>
      <c r="U612" s="24"/>
    </row>
    <row r="613" spans="17:21" ht="14.25" customHeight="1">
      <c r="Q613" s="24"/>
      <c r="R613" s="24"/>
      <c r="S613" s="24"/>
      <c r="T613" s="24"/>
      <c r="U613" s="24"/>
    </row>
    <row r="614" spans="17:21" ht="14.25" customHeight="1">
      <c r="Q614" s="24"/>
      <c r="R614" s="24"/>
      <c r="S614" s="24"/>
      <c r="T614" s="24"/>
      <c r="U614" s="24"/>
    </row>
    <row r="615" spans="17:21" ht="14.25" customHeight="1">
      <c r="Q615" s="24"/>
      <c r="R615" s="24"/>
      <c r="S615" s="24"/>
      <c r="T615" s="24"/>
      <c r="U615" s="24"/>
    </row>
    <row r="616" spans="17:21" ht="14.25" customHeight="1">
      <c r="Q616" s="24"/>
      <c r="R616" s="24"/>
      <c r="S616" s="24"/>
      <c r="T616" s="24"/>
      <c r="U616" s="24"/>
    </row>
    <row r="617" spans="17:21" ht="14.25" customHeight="1">
      <c r="Q617" s="24"/>
      <c r="R617" s="24"/>
      <c r="S617" s="24"/>
      <c r="T617" s="24"/>
      <c r="U617" s="24"/>
    </row>
    <row r="618" spans="17:21" ht="14.25" customHeight="1">
      <c r="Q618" s="24"/>
      <c r="R618" s="24"/>
      <c r="S618" s="24"/>
      <c r="T618" s="24"/>
      <c r="U618" s="24"/>
    </row>
    <row r="619" spans="17:21" ht="14.25" customHeight="1">
      <c r="Q619" s="24"/>
      <c r="R619" s="24"/>
      <c r="S619" s="24"/>
      <c r="T619" s="24"/>
      <c r="U619" s="24"/>
    </row>
    <row r="620" spans="17:21" ht="14.25" customHeight="1">
      <c r="Q620" s="24"/>
      <c r="R620" s="24"/>
      <c r="S620" s="24"/>
      <c r="T620" s="24"/>
      <c r="U620" s="24"/>
    </row>
    <row r="621" spans="17:21" ht="14.25" customHeight="1">
      <c r="Q621" s="24"/>
      <c r="R621" s="24"/>
      <c r="S621" s="24"/>
      <c r="T621" s="24"/>
      <c r="U621" s="24"/>
    </row>
    <row r="622" spans="17:21" ht="14.25" customHeight="1">
      <c r="Q622" s="24"/>
      <c r="R622" s="24"/>
      <c r="S622" s="24"/>
      <c r="T622" s="24"/>
      <c r="U622" s="24"/>
    </row>
    <row r="623" spans="17:21" ht="14.25" customHeight="1">
      <c r="Q623" s="24"/>
      <c r="R623" s="24"/>
      <c r="S623" s="24"/>
      <c r="T623" s="24"/>
      <c r="U623" s="24"/>
    </row>
    <row r="624" spans="17:21" ht="14.25" customHeight="1">
      <c r="Q624" s="24"/>
      <c r="R624" s="24"/>
      <c r="S624" s="24"/>
      <c r="T624" s="24"/>
      <c r="U624" s="24"/>
    </row>
    <row r="625" spans="17:21" ht="14.25" customHeight="1">
      <c r="Q625" s="24"/>
      <c r="R625" s="24"/>
      <c r="S625" s="24"/>
      <c r="T625" s="24"/>
      <c r="U625" s="24"/>
    </row>
    <row r="626" spans="17:21" ht="14.25" customHeight="1">
      <c r="Q626" s="24"/>
      <c r="R626" s="24"/>
      <c r="S626" s="24"/>
      <c r="T626" s="24"/>
      <c r="U626" s="24"/>
    </row>
    <row r="627" spans="17:21" ht="14.25" customHeight="1">
      <c r="Q627" s="24"/>
      <c r="R627" s="24"/>
      <c r="S627" s="24"/>
      <c r="T627" s="24"/>
      <c r="U627" s="24"/>
    </row>
    <row r="628" spans="17:21" ht="14.25" customHeight="1">
      <c r="Q628" s="24"/>
      <c r="R628" s="24"/>
      <c r="S628" s="24"/>
      <c r="T628" s="24"/>
      <c r="U628" s="24"/>
    </row>
    <row r="629" spans="17:21" ht="14.25" customHeight="1">
      <c r="Q629" s="24"/>
      <c r="R629" s="24"/>
      <c r="S629" s="24"/>
      <c r="T629" s="24"/>
      <c r="U629" s="24"/>
    </row>
    <row r="630" spans="17:21" ht="14.25" customHeight="1">
      <c r="Q630" s="24"/>
      <c r="R630" s="24"/>
      <c r="S630" s="24"/>
      <c r="T630" s="24"/>
      <c r="U630" s="24"/>
    </row>
    <row r="631" spans="17:21" ht="14.25" customHeight="1">
      <c r="Q631" s="24"/>
      <c r="R631" s="24"/>
      <c r="S631" s="24"/>
      <c r="T631" s="24"/>
      <c r="U631" s="24"/>
    </row>
    <row r="632" spans="17:21" ht="14.25" customHeight="1">
      <c r="Q632" s="24"/>
      <c r="R632" s="24"/>
      <c r="S632" s="24"/>
      <c r="T632" s="24"/>
      <c r="U632" s="24"/>
    </row>
    <row r="633" spans="17:21" ht="14.25" customHeight="1">
      <c r="Q633" s="24"/>
      <c r="R633" s="24"/>
      <c r="S633" s="24"/>
      <c r="T633" s="24"/>
      <c r="U633" s="24"/>
    </row>
    <row r="634" spans="17:21" ht="14.25" customHeight="1">
      <c r="Q634" s="24"/>
      <c r="R634" s="24"/>
      <c r="S634" s="24"/>
      <c r="T634" s="24"/>
      <c r="U634" s="24"/>
    </row>
    <row r="635" spans="17:21" ht="14.25" customHeight="1">
      <c r="Q635" s="24"/>
      <c r="R635" s="24"/>
      <c r="S635" s="24"/>
      <c r="T635" s="24"/>
      <c r="U635" s="24"/>
    </row>
    <row r="636" spans="17:21" ht="14.25" customHeight="1">
      <c r="Q636" s="24"/>
      <c r="R636" s="24"/>
      <c r="S636" s="24"/>
      <c r="T636" s="24"/>
      <c r="U636" s="24"/>
    </row>
    <row r="637" spans="17:21" ht="14.25" customHeight="1">
      <c r="Q637" s="24"/>
      <c r="R637" s="24"/>
      <c r="S637" s="24"/>
      <c r="T637" s="24"/>
      <c r="U637" s="24"/>
    </row>
    <row r="638" spans="17:21" ht="14.25" customHeight="1">
      <c r="Q638" s="24"/>
      <c r="R638" s="24"/>
      <c r="S638" s="24"/>
      <c r="T638" s="24"/>
      <c r="U638" s="24"/>
    </row>
    <row r="639" spans="17:21" ht="14.25" customHeight="1">
      <c r="Q639" s="24"/>
      <c r="R639" s="24"/>
      <c r="S639" s="24"/>
      <c r="T639" s="24"/>
      <c r="U639" s="24"/>
    </row>
    <row r="640" spans="17:21" ht="14.25" customHeight="1">
      <c r="Q640" s="24"/>
      <c r="R640" s="24"/>
      <c r="S640" s="24"/>
      <c r="T640" s="24"/>
      <c r="U640" s="24"/>
    </row>
    <row r="641" spans="17:21" ht="14.25" customHeight="1">
      <c r="Q641" s="24"/>
      <c r="R641" s="24"/>
      <c r="S641" s="24"/>
      <c r="T641" s="24"/>
      <c r="U641" s="24"/>
    </row>
    <row r="642" spans="17:21" ht="14.25" customHeight="1">
      <c r="Q642" s="24"/>
      <c r="R642" s="24"/>
      <c r="S642" s="24"/>
      <c r="T642" s="24"/>
      <c r="U642" s="24"/>
    </row>
    <row r="643" spans="17:21" ht="14.25" customHeight="1">
      <c r="Q643" s="24"/>
      <c r="R643" s="24"/>
      <c r="S643" s="24"/>
      <c r="T643" s="24"/>
      <c r="U643" s="24"/>
    </row>
    <row r="644" spans="17:21" ht="14.25" customHeight="1">
      <c r="Q644" s="24"/>
      <c r="R644" s="24"/>
      <c r="S644" s="24"/>
      <c r="T644" s="24"/>
      <c r="U644" s="24"/>
    </row>
    <row r="645" spans="17:21" ht="14.25" customHeight="1">
      <c r="Q645" s="24"/>
      <c r="R645" s="24"/>
      <c r="S645" s="24"/>
      <c r="T645" s="24"/>
      <c r="U645" s="24"/>
    </row>
    <row r="646" spans="17:21" ht="14.25" customHeight="1">
      <c r="Q646" s="24"/>
      <c r="R646" s="24"/>
      <c r="S646" s="24"/>
      <c r="T646" s="24"/>
      <c r="U646" s="24"/>
    </row>
    <row r="647" spans="17:21" ht="14.25" customHeight="1">
      <c r="Q647" s="24"/>
      <c r="R647" s="24"/>
      <c r="S647" s="24"/>
      <c r="T647" s="24"/>
      <c r="U647" s="24"/>
    </row>
    <row r="648" spans="17:21" ht="14.25" customHeight="1">
      <c r="Q648" s="24"/>
      <c r="R648" s="24"/>
      <c r="S648" s="24"/>
      <c r="T648" s="24"/>
      <c r="U648" s="24"/>
    </row>
    <row r="649" spans="17:21" ht="14.25" customHeight="1">
      <c r="Q649" s="24"/>
      <c r="R649" s="24"/>
      <c r="S649" s="24"/>
      <c r="T649" s="24"/>
      <c r="U649" s="24"/>
    </row>
    <row r="650" spans="17:21" ht="14.25" customHeight="1">
      <c r="Q650" s="24"/>
      <c r="R650" s="24"/>
      <c r="S650" s="24"/>
      <c r="T650" s="24"/>
      <c r="U650" s="24"/>
    </row>
    <row r="651" spans="17:21" ht="14.25" customHeight="1">
      <c r="Q651" s="24"/>
      <c r="R651" s="24"/>
      <c r="S651" s="24"/>
      <c r="T651" s="24"/>
      <c r="U651" s="24"/>
    </row>
    <row r="652" spans="17:21" ht="14.25" customHeight="1">
      <c r="Q652" s="24"/>
      <c r="R652" s="24"/>
      <c r="S652" s="24"/>
      <c r="T652" s="24"/>
      <c r="U652" s="24"/>
    </row>
    <row r="653" spans="17:21" ht="14.25" customHeight="1">
      <c r="Q653" s="24"/>
      <c r="R653" s="24"/>
      <c r="S653" s="24"/>
      <c r="T653" s="24"/>
      <c r="U653" s="24"/>
    </row>
    <row r="654" spans="17:21" ht="14.25" customHeight="1">
      <c r="Q654" s="24"/>
      <c r="R654" s="24"/>
      <c r="S654" s="24"/>
      <c r="T654" s="24"/>
      <c r="U654" s="24"/>
    </row>
    <row r="655" spans="17:21" ht="14.25" customHeight="1">
      <c r="Q655" s="24"/>
      <c r="R655" s="24"/>
      <c r="S655" s="24"/>
      <c r="T655" s="24"/>
      <c r="U655" s="24"/>
    </row>
    <row r="656" spans="17:21" ht="14.25" customHeight="1">
      <c r="Q656" s="24"/>
      <c r="R656" s="24"/>
      <c r="S656" s="24"/>
      <c r="T656" s="24"/>
      <c r="U656" s="24"/>
    </row>
    <row r="657" spans="17:21" ht="14.25" customHeight="1">
      <c r="Q657" s="24"/>
      <c r="R657" s="24"/>
      <c r="S657" s="24"/>
      <c r="T657" s="24"/>
      <c r="U657" s="24"/>
    </row>
    <row r="658" spans="17:21" ht="14.25" customHeight="1">
      <c r="Q658" s="24"/>
      <c r="R658" s="24"/>
      <c r="S658" s="24"/>
      <c r="T658" s="24"/>
      <c r="U658" s="24"/>
    </row>
    <row r="659" spans="17:21" ht="14.25" customHeight="1">
      <c r="Q659" s="24"/>
      <c r="R659" s="24"/>
      <c r="S659" s="24"/>
      <c r="T659" s="24"/>
      <c r="U659" s="24"/>
    </row>
    <row r="660" spans="17:21" ht="14.25" customHeight="1">
      <c r="Q660" s="24"/>
      <c r="R660" s="24"/>
      <c r="S660" s="24"/>
      <c r="T660" s="24"/>
      <c r="U660" s="24"/>
    </row>
    <row r="661" spans="17:21" ht="14.25" customHeight="1">
      <c r="Q661" s="24"/>
      <c r="R661" s="24"/>
      <c r="S661" s="24"/>
      <c r="T661" s="24"/>
      <c r="U661" s="24"/>
    </row>
    <row r="662" spans="17:21" ht="14.25" customHeight="1">
      <c r="Q662" s="24"/>
      <c r="R662" s="24"/>
      <c r="S662" s="24"/>
      <c r="T662" s="24"/>
      <c r="U662" s="24"/>
    </row>
    <row r="663" spans="17:21" ht="14.25" customHeight="1">
      <c r="Q663" s="24"/>
      <c r="R663" s="24"/>
      <c r="S663" s="24"/>
      <c r="T663" s="24"/>
      <c r="U663" s="24"/>
    </row>
    <row r="664" spans="17:21" ht="14.25" customHeight="1">
      <c r="Q664" s="24"/>
      <c r="R664" s="24"/>
      <c r="S664" s="24"/>
      <c r="T664" s="24"/>
      <c r="U664" s="24"/>
    </row>
    <row r="665" spans="17:21" ht="14.25" customHeight="1">
      <c r="Q665" s="24"/>
      <c r="R665" s="24"/>
      <c r="S665" s="24"/>
      <c r="T665" s="24"/>
      <c r="U665" s="24"/>
    </row>
    <row r="666" spans="17:21" ht="14.25" customHeight="1">
      <c r="Q666" s="24"/>
      <c r="R666" s="24"/>
      <c r="S666" s="24"/>
      <c r="T666" s="24"/>
      <c r="U666" s="24"/>
    </row>
    <row r="667" spans="17:21" ht="14.25" customHeight="1">
      <c r="Q667" s="24"/>
      <c r="R667" s="24"/>
      <c r="S667" s="24"/>
      <c r="T667" s="24"/>
      <c r="U667" s="24"/>
    </row>
    <row r="668" spans="17:21" ht="14.25" customHeight="1">
      <c r="Q668" s="24"/>
      <c r="R668" s="24"/>
      <c r="S668" s="24"/>
      <c r="T668" s="24"/>
      <c r="U668" s="24"/>
    </row>
    <row r="669" spans="17:21" ht="14.25" customHeight="1">
      <c r="Q669" s="24"/>
      <c r="R669" s="24"/>
      <c r="S669" s="24"/>
      <c r="T669" s="24"/>
      <c r="U669" s="24"/>
    </row>
    <row r="670" spans="17:21" ht="14.25" customHeight="1">
      <c r="Q670" s="24"/>
      <c r="R670" s="24"/>
      <c r="S670" s="24"/>
      <c r="T670" s="24"/>
      <c r="U670" s="24"/>
    </row>
    <row r="671" spans="17:21" ht="14.25" customHeight="1">
      <c r="Q671" s="24"/>
      <c r="R671" s="24"/>
      <c r="S671" s="24"/>
      <c r="T671" s="24"/>
      <c r="U671" s="24"/>
    </row>
    <row r="672" spans="17:21" ht="14.25" customHeight="1">
      <c r="Q672" s="24"/>
      <c r="R672" s="24"/>
      <c r="S672" s="24"/>
      <c r="T672" s="24"/>
      <c r="U672" s="24"/>
    </row>
    <row r="673" spans="17:21" ht="14.25" customHeight="1">
      <c r="Q673" s="24"/>
      <c r="R673" s="24"/>
      <c r="S673" s="24"/>
      <c r="T673" s="24"/>
      <c r="U673" s="24"/>
    </row>
    <row r="674" spans="17:21" ht="14.25" customHeight="1">
      <c r="Q674" s="24"/>
      <c r="R674" s="24"/>
      <c r="S674" s="24"/>
      <c r="T674" s="24"/>
      <c r="U674" s="24"/>
    </row>
    <row r="675" spans="17:21" ht="14.25" customHeight="1">
      <c r="Q675" s="24"/>
      <c r="R675" s="24"/>
      <c r="S675" s="24"/>
      <c r="T675" s="24"/>
      <c r="U675" s="24"/>
    </row>
    <row r="676" spans="17:21" ht="14.25" customHeight="1">
      <c r="Q676" s="24"/>
      <c r="R676" s="24"/>
      <c r="S676" s="24"/>
      <c r="T676" s="24"/>
      <c r="U676" s="24"/>
    </row>
    <row r="677" spans="17:21" ht="14.25" customHeight="1">
      <c r="Q677" s="24"/>
      <c r="R677" s="24"/>
      <c r="S677" s="24"/>
      <c r="T677" s="24"/>
      <c r="U677" s="24"/>
    </row>
    <row r="678" spans="17:21" ht="14.25" customHeight="1">
      <c r="Q678" s="24"/>
      <c r="R678" s="24"/>
      <c r="S678" s="24"/>
      <c r="T678" s="24"/>
      <c r="U678" s="24"/>
    </row>
    <row r="679" spans="17:21" ht="14.25" customHeight="1">
      <c r="Q679" s="24"/>
      <c r="R679" s="24"/>
      <c r="S679" s="24"/>
      <c r="T679" s="24"/>
      <c r="U679" s="24"/>
    </row>
    <row r="680" spans="17:21" ht="14.25" customHeight="1">
      <c r="Q680" s="24"/>
      <c r="R680" s="24"/>
      <c r="S680" s="24"/>
      <c r="T680" s="24"/>
      <c r="U680" s="24"/>
    </row>
    <row r="681" spans="17:21" ht="14.25" customHeight="1">
      <c r="Q681" s="24"/>
      <c r="R681" s="24"/>
      <c r="S681" s="24"/>
      <c r="T681" s="24"/>
      <c r="U681" s="24"/>
    </row>
    <row r="682" spans="17:21" ht="14.25" customHeight="1">
      <c r="Q682" s="24"/>
      <c r="R682" s="24"/>
      <c r="S682" s="24"/>
      <c r="T682" s="24"/>
      <c r="U682" s="24"/>
    </row>
    <row r="683" spans="17:21" ht="14.25" customHeight="1">
      <c r="Q683" s="24"/>
      <c r="R683" s="24"/>
      <c r="S683" s="24"/>
      <c r="T683" s="24"/>
      <c r="U683" s="24"/>
    </row>
    <row r="684" spans="17:21" ht="14.25" customHeight="1">
      <c r="Q684" s="24"/>
      <c r="R684" s="24"/>
      <c r="S684" s="24"/>
      <c r="T684" s="24"/>
      <c r="U684" s="24"/>
    </row>
    <row r="685" spans="17:21" ht="14.25" customHeight="1">
      <c r="Q685" s="24"/>
      <c r="R685" s="24"/>
      <c r="S685" s="24"/>
      <c r="T685" s="24"/>
      <c r="U685" s="24"/>
    </row>
    <row r="686" spans="17:21" ht="14.25" customHeight="1">
      <c r="Q686" s="24"/>
      <c r="R686" s="24"/>
      <c r="S686" s="24"/>
      <c r="T686" s="24"/>
      <c r="U686" s="24"/>
    </row>
    <row r="687" spans="17:21" ht="14.25" customHeight="1">
      <c r="Q687" s="24"/>
      <c r="R687" s="24"/>
      <c r="S687" s="24"/>
      <c r="T687" s="24"/>
      <c r="U687" s="24"/>
    </row>
    <row r="688" spans="17:21" ht="14.25" customHeight="1">
      <c r="Q688" s="24"/>
      <c r="R688" s="24"/>
      <c r="S688" s="24"/>
      <c r="T688" s="24"/>
      <c r="U688" s="24"/>
    </row>
    <row r="689" spans="17:21" ht="14.25" customHeight="1">
      <c r="Q689" s="24"/>
      <c r="R689" s="24"/>
      <c r="S689" s="24"/>
      <c r="T689" s="24"/>
      <c r="U689" s="24"/>
    </row>
    <row r="690" spans="17:21" ht="14.25" customHeight="1">
      <c r="Q690" s="24"/>
      <c r="R690" s="24"/>
      <c r="S690" s="24"/>
      <c r="T690" s="24"/>
      <c r="U690" s="24"/>
    </row>
    <row r="691" spans="17:21" ht="14.25" customHeight="1">
      <c r="Q691" s="24"/>
      <c r="R691" s="24"/>
      <c r="S691" s="24"/>
      <c r="T691" s="24"/>
      <c r="U691" s="24"/>
    </row>
    <row r="692" spans="17:21" ht="14.25" customHeight="1">
      <c r="Q692" s="24"/>
      <c r="R692" s="24"/>
      <c r="S692" s="24"/>
      <c r="T692" s="24"/>
      <c r="U692" s="24"/>
    </row>
    <row r="693" spans="17:21" ht="14.25" customHeight="1">
      <c r="Q693" s="24"/>
      <c r="R693" s="24"/>
      <c r="S693" s="24"/>
      <c r="T693" s="24"/>
      <c r="U693" s="24"/>
    </row>
    <row r="694" spans="17:21" ht="14.25" customHeight="1">
      <c r="Q694" s="24"/>
      <c r="R694" s="24"/>
      <c r="S694" s="24"/>
      <c r="T694" s="24"/>
      <c r="U694" s="24"/>
    </row>
    <row r="695" spans="17:21" ht="14.25" customHeight="1">
      <c r="Q695" s="24"/>
      <c r="R695" s="24"/>
      <c r="S695" s="24"/>
      <c r="T695" s="24"/>
      <c r="U695" s="24"/>
    </row>
    <row r="696" spans="17:21" ht="14.25" customHeight="1">
      <c r="Q696" s="24"/>
      <c r="R696" s="24"/>
      <c r="S696" s="24"/>
      <c r="T696" s="24"/>
      <c r="U696" s="24"/>
    </row>
    <row r="697" spans="17:21" ht="14.25" customHeight="1">
      <c r="Q697" s="24"/>
      <c r="R697" s="24"/>
      <c r="S697" s="24"/>
      <c r="T697" s="24"/>
      <c r="U697" s="24"/>
    </row>
    <row r="698" spans="17:21" ht="14.25" customHeight="1">
      <c r="Q698" s="24"/>
      <c r="R698" s="24"/>
      <c r="S698" s="24"/>
      <c r="T698" s="24"/>
      <c r="U698" s="24"/>
    </row>
    <row r="699" spans="17:21" ht="14.25" customHeight="1">
      <c r="Q699" s="24"/>
      <c r="R699" s="24"/>
      <c r="S699" s="24"/>
      <c r="T699" s="24"/>
      <c r="U699" s="24"/>
    </row>
    <row r="700" spans="17:21" ht="14.25" customHeight="1">
      <c r="Q700" s="24"/>
      <c r="R700" s="24"/>
      <c r="S700" s="24"/>
      <c r="T700" s="24"/>
      <c r="U700" s="24"/>
    </row>
    <row r="701" spans="17:21" ht="14.25" customHeight="1">
      <c r="Q701" s="24"/>
      <c r="R701" s="24"/>
      <c r="S701" s="24"/>
      <c r="T701" s="24"/>
      <c r="U701" s="24"/>
    </row>
    <row r="702" spans="17:21" ht="14.25" customHeight="1">
      <c r="Q702" s="24"/>
      <c r="R702" s="24"/>
      <c r="S702" s="24"/>
      <c r="T702" s="24"/>
      <c r="U702" s="24"/>
    </row>
    <row r="703" spans="17:21" ht="14.25" customHeight="1">
      <c r="Q703" s="24"/>
      <c r="R703" s="24"/>
      <c r="S703" s="24"/>
      <c r="T703" s="24"/>
      <c r="U703" s="24"/>
    </row>
    <row r="704" spans="17:21" ht="14.25" customHeight="1">
      <c r="Q704" s="24"/>
      <c r="R704" s="24"/>
      <c r="S704" s="24"/>
      <c r="T704" s="24"/>
      <c r="U704" s="24"/>
    </row>
    <row r="705" spans="17:21" ht="14.25" customHeight="1">
      <c r="Q705" s="24"/>
      <c r="R705" s="24"/>
      <c r="S705" s="24"/>
      <c r="T705" s="24"/>
      <c r="U705" s="24"/>
    </row>
    <row r="706" spans="17:21" ht="14.25" customHeight="1">
      <c r="Q706" s="24"/>
      <c r="R706" s="24"/>
      <c r="S706" s="24"/>
      <c r="T706" s="24"/>
      <c r="U706" s="24"/>
    </row>
    <row r="707" spans="17:21" ht="14.25" customHeight="1">
      <c r="Q707" s="24"/>
      <c r="R707" s="24"/>
      <c r="S707" s="24"/>
      <c r="T707" s="24"/>
      <c r="U707" s="24"/>
    </row>
    <row r="708" spans="17:21" ht="14.25" customHeight="1">
      <c r="Q708" s="24"/>
      <c r="R708" s="24"/>
      <c r="S708" s="24"/>
      <c r="T708" s="24"/>
      <c r="U708" s="24"/>
    </row>
    <row r="709" spans="17:21" ht="14.25" customHeight="1">
      <c r="Q709" s="24"/>
      <c r="R709" s="24"/>
      <c r="S709" s="24"/>
      <c r="T709" s="24"/>
      <c r="U709" s="24"/>
    </row>
    <row r="710" spans="17:21" ht="14.25" customHeight="1">
      <c r="Q710" s="24"/>
      <c r="R710" s="24"/>
      <c r="S710" s="24"/>
      <c r="T710" s="24"/>
      <c r="U710" s="24"/>
    </row>
    <row r="711" spans="17:21" ht="14.25" customHeight="1">
      <c r="Q711" s="24"/>
      <c r="R711" s="24"/>
      <c r="S711" s="24"/>
      <c r="T711" s="24"/>
      <c r="U711" s="24"/>
    </row>
    <row r="712" spans="17:21" ht="14.25" customHeight="1">
      <c r="Q712" s="24"/>
      <c r="R712" s="24"/>
      <c r="S712" s="24"/>
      <c r="T712" s="24"/>
      <c r="U712" s="24"/>
    </row>
    <row r="713" spans="17:21" ht="14.25" customHeight="1">
      <c r="Q713" s="24"/>
      <c r="R713" s="24"/>
      <c r="S713" s="24"/>
      <c r="T713" s="24"/>
      <c r="U713" s="24"/>
    </row>
    <row r="714" spans="17:21" ht="14.25" customHeight="1">
      <c r="Q714" s="24"/>
      <c r="R714" s="24"/>
      <c r="S714" s="24"/>
      <c r="T714" s="24"/>
      <c r="U714" s="24"/>
    </row>
    <row r="715" spans="17:21" ht="14.25" customHeight="1">
      <c r="Q715" s="24"/>
      <c r="R715" s="24"/>
      <c r="S715" s="24"/>
      <c r="T715" s="24"/>
      <c r="U715" s="24"/>
    </row>
    <row r="716" spans="17:21" ht="14.25" customHeight="1">
      <c r="Q716" s="24"/>
      <c r="R716" s="24"/>
      <c r="S716" s="24"/>
      <c r="T716" s="24"/>
      <c r="U716" s="24"/>
    </row>
    <row r="717" spans="17:21" ht="14.25" customHeight="1">
      <c r="Q717" s="24"/>
      <c r="R717" s="24"/>
      <c r="S717" s="24"/>
      <c r="T717" s="24"/>
      <c r="U717" s="24"/>
    </row>
    <row r="718" spans="17:21" ht="14.25" customHeight="1">
      <c r="Q718" s="24"/>
      <c r="R718" s="24"/>
      <c r="S718" s="24"/>
      <c r="T718" s="24"/>
      <c r="U718" s="24"/>
    </row>
    <row r="719" spans="17:21" ht="14.25" customHeight="1">
      <c r="Q719" s="24"/>
      <c r="R719" s="24"/>
      <c r="S719" s="24"/>
      <c r="T719" s="24"/>
      <c r="U719" s="24"/>
    </row>
    <row r="720" spans="17:21" ht="14.25" customHeight="1">
      <c r="Q720" s="24"/>
      <c r="R720" s="24"/>
      <c r="S720" s="24"/>
      <c r="T720" s="24"/>
      <c r="U720" s="24"/>
    </row>
    <row r="721" spans="17:21" ht="14.25" customHeight="1">
      <c r="Q721" s="24"/>
      <c r="R721" s="24"/>
      <c r="S721" s="24"/>
      <c r="T721" s="24"/>
      <c r="U721" s="24"/>
    </row>
    <row r="722" spans="17:21" ht="14.25" customHeight="1">
      <c r="Q722" s="24"/>
      <c r="R722" s="24"/>
      <c r="S722" s="24"/>
      <c r="T722" s="24"/>
      <c r="U722" s="24"/>
    </row>
    <row r="723" spans="17:21" ht="14.25" customHeight="1">
      <c r="Q723" s="24"/>
      <c r="R723" s="24"/>
      <c r="S723" s="24"/>
      <c r="T723" s="24"/>
      <c r="U723" s="24"/>
    </row>
    <row r="724" spans="17:21" ht="14.25" customHeight="1">
      <c r="Q724" s="24"/>
      <c r="R724" s="24"/>
      <c r="S724" s="24"/>
      <c r="T724" s="24"/>
      <c r="U724" s="24"/>
    </row>
    <row r="725" spans="17:21" ht="14.25" customHeight="1">
      <c r="Q725" s="24"/>
      <c r="R725" s="24"/>
      <c r="S725" s="24"/>
      <c r="T725" s="24"/>
      <c r="U725" s="24"/>
    </row>
    <row r="726" spans="17:21" ht="14.25" customHeight="1">
      <c r="Q726" s="24"/>
      <c r="R726" s="24"/>
      <c r="S726" s="24"/>
      <c r="T726" s="24"/>
      <c r="U726" s="24"/>
    </row>
    <row r="727" spans="17:21" ht="14.25" customHeight="1">
      <c r="Q727" s="24"/>
      <c r="R727" s="24"/>
      <c r="S727" s="24"/>
      <c r="T727" s="24"/>
      <c r="U727" s="24"/>
    </row>
    <row r="728" spans="17:21" ht="14.25" customHeight="1">
      <c r="Q728" s="24"/>
      <c r="R728" s="24"/>
      <c r="S728" s="24"/>
      <c r="T728" s="24"/>
      <c r="U728" s="24"/>
    </row>
    <row r="729" spans="17:21" ht="14.25" customHeight="1">
      <c r="Q729" s="24"/>
      <c r="R729" s="24"/>
      <c r="S729" s="24"/>
      <c r="T729" s="24"/>
      <c r="U729" s="24"/>
    </row>
    <row r="730" spans="17:21" ht="14.25" customHeight="1">
      <c r="Q730" s="24"/>
      <c r="R730" s="24"/>
      <c r="S730" s="24"/>
      <c r="T730" s="24"/>
      <c r="U730" s="24"/>
    </row>
    <row r="731" spans="17:21" ht="14.25" customHeight="1">
      <c r="Q731" s="24"/>
      <c r="R731" s="24"/>
      <c r="S731" s="24"/>
      <c r="T731" s="24"/>
      <c r="U731" s="24"/>
    </row>
    <row r="732" spans="17:21" ht="14.25" customHeight="1">
      <c r="Q732" s="24"/>
      <c r="R732" s="24"/>
      <c r="S732" s="24"/>
      <c r="T732" s="24"/>
      <c r="U732" s="24"/>
    </row>
    <row r="733" spans="17:21" ht="14.25" customHeight="1">
      <c r="Q733" s="24"/>
      <c r="R733" s="24"/>
      <c r="S733" s="24"/>
      <c r="T733" s="24"/>
      <c r="U733" s="24"/>
    </row>
    <row r="734" spans="17:21" ht="14.25" customHeight="1">
      <c r="Q734" s="24"/>
      <c r="R734" s="24"/>
      <c r="S734" s="24"/>
      <c r="T734" s="24"/>
      <c r="U734" s="24"/>
    </row>
    <row r="735" spans="17:21" ht="14.25" customHeight="1">
      <c r="Q735" s="24"/>
      <c r="R735" s="24"/>
      <c r="S735" s="24"/>
      <c r="T735" s="24"/>
      <c r="U735" s="24"/>
    </row>
    <row r="736" spans="17:21" ht="14.25" customHeight="1">
      <c r="Q736" s="24"/>
      <c r="R736" s="24"/>
      <c r="S736" s="24"/>
      <c r="T736" s="24"/>
      <c r="U736" s="24"/>
    </row>
    <row r="737" spans="17:21" ht="14.25" customHeight="1">
      <c r="Q737" s="24"/>
      <c r="R737" s="24"/>
      <c r="S737" s="24"/>
      <c r="T737" s="24"/>
      <c r="U737" s="24"/>
    </row>
    <row r="738" spans="17:21" ht="14.25" customHeight="1">
      <c r="Q738" s="24"/>
      <c r="R738" s="24"/>
      <c r="S738" s="24"/>
      <c r="T738" s="24"/>
      <c r="U738" s="24"/>
    </row>
    <row r="739" spans="17:21" ht="14.25" customHeight="1">
      <c r="Q739" s="24"/>
      <c r="R739" s="24"/>
      <c r="S739" s="24"/>
      <c r="T739" s="24"/>
      <c r="U739" s="24"/>
    </row>
    <row r="740" spans="17:21" ht="14.25" customHeight="1">
      <c r="Q740" s="24"/>
      <c r="R740" s="24"/>
      <c r="S740" s="24"/>
      <c r="T740" s="24"/>
      <c r="U740" s="24"/>
    </row>
    <row r="741" spans="17:21" ht="14.25" customHeight="1">
      <c r="Q741" s="24"/>
      <c r="R741" s="24"/>
      <c r="S741" s="24"/>
      <c r="T741" s="24"/>
      <c r="U741" s="24"/>
    </row>
    <row r="742" spans="17:21" ht="14.25" customHeight="1">
      <c r="Q742" s="24"/>
      <c r="R742" s="24"/>
      <c r="S742" s="24"/>
      <c r="T742" s="24"/>
      <c r="U742" s="24"/>
    </row>
    <row r="743" spans="17:21" ht="14.25" customHeight="1">
      <c r="Q743" s="24"/>
      <c r="R743" s="24"/>
      <c r="S743" s="24"/>
      <c r="T743" s="24"/>
      <c r="U743" s="24"/>
    </row>
    <row r="744" spans="17:21" ht="14.25" customHeight="1">
      <c r="Q744" s="24"/>
      <c r="R744" s="24"/>
      <c r="S744" s="24"/>
      <c r="T744" s="24"/>
      <c r="U744" s="24"/>
    </row>
    <row r="745" spans="17:21" ht="14.25" customHeight="1">
      <c r="Q745" s="24"/>
      <c r="R745" s="24"/>
      <c r="S745" s="24"/>
      <c r="T745" s="24"/>
      <c r="U745" s="24"/>
    </row>
    <row r="746" spans="17:21" ht="14.25" customHeight="1">
      <c r="Q746" s="24"/>
      <c r="R746" s="24"/>
      <c r="S746" s="24"/>
      <c r="T746" s="24"/>
      <c r="U746" s="24"/>
    </row>
    <row r="747" spans="17:21" ht="14.25" customHeight="1">
      <c r="Q747" s="24"/>
      <c r="R747" s="24"/>
      <c r="S747" s="24"/>
      <c r="T747" s="24"/>
      <c r="U747" s="24"/>
    </row>
    <row r="748" spans="17:21" ht="14.25" customHeight="1">
      <c r="Q748" s="24"/>
      <c r="R748" s="24"/>
      <c r="S748" s="24"/>
      <c r="T748" s="24"/>
      <c r="U748" s="24"/>
    </row>
    <row r="749" spans="17:21" ht="14.25" customHeight="1">
      <c r="Q749" s="24"/>
      <c r="R749" s="24"/>
      <c r="S749" s="24"/>
      <c r="T749" s="24"/>
      <c r="U749" s="24"/>
    </row>
    <row r="750" spans="17:21" ht="14.25" customHeight="1">
      <c r="Q750" s="24"/>
      <c r="R750" s="24"/>
      <c r="S750" s="24"/>
      <c r="T750" s="24"/>
      <c r="U750" s="24"/>
    </row>
    <row r="751" spans="17:21" ht="14.25" customHeight="1">
      <c r="Q751" s="24"/>
      <c r="R751" s="24"/>
      <c r="S751" s="24"/>
      <c r="T751" s="24"/>
      <c r="U751" s="24"/>
    </row>
    <row r="752" spans="17:21" ht="14.25" customHeight="1">
      <c r="Q752" s="24"/>
      <c r="R752" s="24"/>
      <c r="S752" s="24"/>
      <c r="T752" s="24"/>
      <c r="U752" s="24"/>
    </row>
    <row r="753" spans="17:21" ht="14.25" customHeight="1">
      <c r="Q753" s="24"/>
      <c r="R753" s="24"/>
      <c r="S753" s="24"/>
      <c r="T753" s="24"/>
      <c r="U753" s="24"/>
    </row>
    <row r="754" spans="17:21" ht="14.25" customHeight="1">
      <c r="Q754" s="24"/>
      <c r="R754" s="24"/>
      <c r="S754" s="24"/>
      <c r="T754" s="24"/>
      <c r="U754" s="24"/>
    </row>
    <row r="755" spans="17:21" ht="14.25" customHeight="1">
      <c r="Q755" s="24"/>
      <c r="R755" s="24"/>
      <c r="S755" s="24"/>
      <c r="T755" s="24"/>
      <c r="U755" s="24"/>
    </row>
    <row r="756" spans="17:21" ht="14.25" customHeight="1">
      <c r="Q756" s="24"/>
      <c r="R756" s="24"/>
      <c r="S756" s="24"/>
      <c r="T756" s="24"/>
      <c r="U756" s="24"/>
    </row>
    <row r="757" spans="17:21" ht="14.25" customHeight="1">
      <c r="Q757" s="24"/>
      <c r="R757" s="24"/>
      <c r="S757" s="24"/>
      <c r="T757" s="24"/>
      <c r="U757" s="24"/>
    </row>
    <row r="758" spans="17:21" ht="14.25" customHeight="1">
      <c r="Q758" s="24"/>
      <c r="R758" s="24"/>
      <c r="S758" s="24"/>
      <c r="T758" s="24"/>
      <c r="U758" s="24"/>
    </row>
    <row r="759" spans="17:21" ht="14.25" customHeight="1">
      <c r="Q759" s="24"/>
      <c r="R759" s="24"/>
      <c r="S759" s="24"/>
      <c r="T759" s="24"/>
      <c r="U759" s="24"/>
    </row>
    <row r="760" spans="17:21" ht="14.25" customHeight="1">
      <c r="Q760" s="24"/>
      <c r="R760" s="24"/>
      <c r="S760" s="24"/>
      <c r="T760" s="24"/>
      <c r="U760" s="24"/>
    </row>
    <row r="761" spans="17:21" ht="14.25" customHeight="1">
      <c r="Q761" s="24"/>
      <c r="R761" s="24"/>
      <c r="S761" s="24"/>
      <c r="T761" s="24"/>
      <c r="U761" s="24"/>
    </row>
    <row r="762" spans="17:21" ht="14.25" customHeight="1">
      <c r="Q762" s="24"/>
      <c r="R762" s="24"/>
      <c r="S762" s="24"/>
      <c r="T762" s="24"/>
      <c r="U762" s="24"/>
    </row>
    <row r="763" spans="17:21" ht="14.25" customHeight="1">
      <c r="Q763" s="24"/>
      <c r="R763" s="24"/>
      <c r="S763" s="24"/>
      <c r="T763" s="24"/>
      <c r="U763" s="24"/>
    </row>
    <row r="764" spans="17:21" ht="14.25" customHeight="1">
      <c r="Q764" s="24"/>
      <c r="R764" s="24"/>
      <c r="S764" s="24"/>
      <c r="T764" s="24"/>
      <c r="U764" s="24"/>
    </row>
    <row r="765" spans="17:21" ht="14.25" customHeight="1">
      <c r="Q765" s="24"/>
      <c r="R765" s="24"/>
      <c r="S765" s="24"/>
      <c r="T765" s="24"/>
      <c r="U765" s="24"/>
    </row>
    <row r="766" spans="17:21" ht="14.25" customHeight="1">
      <c r="Q766" s="24"/>
      <c r="R766" s="24"/>
      <c r="S766" s="24"/>
      <c r="T766" s="24"/>
      <c r="U766" s="24"/>
    </row>
    <row r="767" spans="17:21" ht="14.25" customHeight="1">
      <c r="Q767" s="24"/>
      <c r="R767" s="24"/>
      <c r="S767" s="24"/>
      <c r="T767" s="24"/>
      <c r="U767" s="24"/>
    </row>
    <row r="768" spans="17:21" ht="14.25" customHeight="1">
      <c r="Q768" s="24"/>
      <c r="R768" s="24"/>
      <c r="S768" s="24"/>
      <c r="T768" s="24"/>
      <c r="U768" s="24"/>
    </row>
    <row r="769" spans="17:21" ht="14.25" customHeight="1">
      <c r="Q769" s="24"/>
      <c r="R769" s="24"/>
      <c r="S769" s="24"/>
      <c r="T769" s="24"/>
      <c r="U769" s="24"/>
    </row>
    <row r="770" spans="17:21" ht="14.25" customHeight="1">
      <c r="Q770" s="24"/>
      <c r="R770" s="24"/>
      <c r="S770" s="24"/>
      <c r="T770" s="24"/>
      <c r="U770" s="24"/>
    </row>
    <row r="771" spans="17:21" ht="14.25" customHeight="1">
      <c r="Q771" s="24"/>
      <c r="R771" s="24"/>
      <c r="S771" s="24"/>
      <c r="T771" s="24"/>
      <c r="U771" s="24"/>
    </row>
    <row r="772" spans="17:21" ht="14.25" customHeight="1">
      <c r="Q772" s="24"/>
      <c r="R772" s="24"/>
      <c r="S772" s="24"/>
      <c r="T772" s="24"/>
      <c r="U772" s="24"/>
    </row>
    <row r="773" spans="17:21" ht="14.25" customHeight="1">
      <c r="Q773" s="24"/>
      <c r="R773" s="24"/>
      <c r="S773" s="24"/>
      <c r="T773" s="24"/>
      <c r="U773" s="24"/>
    </row>
    <row r="774" spans="17:21" ht="14.25" customHeight="1">
      <c r="Q774" s="24"/>
      <c r="R774" s="24"/>
      <c r="S774" s="24"/>
      <c r="T774" s="24"/>
      <c r="U774" s="24"/>
    </row>
    <row r="775" spans="17:21" ht="14.25" customHeight="1">
      <c r="Q775" s="24"/>
      <c r="R775" s="24"/>
      <c r="S775" s="24"/>
      <c r="T775" s="24"/>
      <c r="U775" s="24"/>
    </row>
    <row r="776" spans="17:21" ht="14.25" customHeight="1">
      <c r="Q776" s="24"/>
      <c r="R776" s="24"/>
      <c r="S776" s="24"/>
      <c r="T776" s="24"/>
      <c r="U776" s="24"/>
    </row>
    <row r="777" spans="17:21" ht="14.25" customHeight="1">
      <c r="Q777" s="24"/>
      <c r="R777" s="24"/>
      <c r="S777" s="24"/>
      <c r="T777" s="24"/>
      <c r="U777" s="24"/>
    </row>
    <row r="778" spans="17:21" ht="14.25" customHeight="1">
      <c r="Q778" s="24"/>
      <c r="R778" s="24"/>
      <c r="S778" s="24"/>
      <c r="T778" s="24"/>
      <c r="U778" s="24"/>
    </row>
    <row r="779" spans="17:21" ht="14.25" customHeight="1">
      <c r="Q779" s="24"/>
      <c r="R779" s="24"/>
      <c r="S779" s="24"/>
      <c r="T779" s="24"/>
      <c r="U779" s="24"/>
    </row>
    <row r="780" spans="17:21" ht="14.25" customHeight="1">
      <c r="Q780" s="24"/>
      <c r="R780" s="24"/>
      <c r="S780" s="24"/>
      <c r="T780" s="24"/>
      <c r="U780" s="24"/>
    </row>
    <row r="781" spans="17:21" ht="14.25" customHeight="1">
      <c r="Q781" s="24"/>
      <c r="R781" s="24"/>
      <c r="S781" s="24"/>
      <c r="T781" s="24"/>
      <c r="U781" s="24"/>
    </row>
    <row r="782" spans="17:21" ht="14.25" customHeight="1">
      <c r="Q782" s="24"/>
      <c r="R782" s="24"/>
      <c r="S782" s="24"/>
      <c r="T782" s="24"/>
      <c r="U782" s="24"/>
    </row>
    <row r="783" spans="17:21" ht="14.25" customHeight="1">
      <c r="Q783" s="24"/>
      <c r="R783" s="24"/>
      <c r="S783" s="24"/>
      <c r="T783" s="24"/>
      <c r="U783" s="24"/>
    </row>
    <row r="784" spans="17:21" ht="14.25" customHeight="1">
      <c r="Q784" s="24"/>
      <c r="R784" s="24"/>
      <c r="S784" s="24"/>
      <c r="T784" s="24"/>
      <c r="U784" s="24"/>
    </row>
    <row r="785" spans="17:21" ht="14.25" customHeight="1">
      <c r="Q785" s="24"/>
      <c r="R785" s="24"/>
      <c r="S785" s="24"/>
      <c r="T785" s="24"/>
      <c r="U785" s="24"/>
    </row>
    <row r="786" spans="17:21" ht="14.25" customHeight="1">
      <c r="Q786" s="24"/>
      <c r="R786" s="24"/>
      <c r="S786" s="24"/>
      <c r="T786" s="24"/>
      <c r="U786" s="24"/>
    </row>
    <row r="787" spans="17:21" ht="14.25" customHeight="1">
      <c r="Q787" s="24"/>
      <c r="R787" s="24"/>
      <c r="S787" s="24"/>
      <c r="T787" s="24"/>
      <c r="U787" s="24"/>
    </row>
    <row r="788" spans="17:21" ht="14.25" customHeight="1">
      <c r="Q788" s="24"/>
      <c r="R788" s="24"/>
      <c r="S788" s="24"/>
      <c r="T788" s="24"/>
      <c r="U788" s="24"/>
    </row>
    <row r="789" spans="17:21" ht="14.25" customHeight="1">
      <c r="Q789" s="24"/>
      <c r="R789" s="24"/>
      <c r="S789" s="24"/>
      <c r="T789" s="24"/>
      <c r="U789" s="24"/>
    </row>
    <row r="790" spans="17:21" ht="14.25" customHeight="1">
      <c r="Q790" s="24"/>
      <c r="R790" s="24"/>
      <c r="S790" s="24"/>
      <c r="T790" s="24"/>
      <c r="U790" s="24"/>
    </row>
    <row r="791" spans="17:21" ht="14.25" customHeight="1">
      <c r="Q791" s="24"/>
      <c r="R791" s="24"/>
      <c r="S791" s="24"/>
      <c r="T791" s="24"/>
      <c r="U791" s="24"/>
    </row>
    <row r="792" spans="17:21" ht="14.25" customHeight="1">
      <c r="Q792" s="24"/>
      <c r="R792" s="24"/>
      <c r="S792" s="24"/>
      <c r="T792" s="24"/>
      <c r="U792" s="24"/>
    </row>
    <row r="793" spans="17:21" ht="14.25" customHeight="1">
      <c r="Q793" s="24"/>
      <c r="R793" s="24"/>
      <c r="S793" s="24"/>
      <c r="T793" s="24"/>
      <c r="U793" s="24"/>
    </row>
    <row r="794" spans="17:21" ht="14.25" customHeight="1">
      <c r="Q794" s="24"/>
      <c r="R794" s="24"/>
      <c r="S794" s="24"/>
      <c r="T794" s="24"/>
      <c r="U794" s="24"/>
    </row>
    <row r="795" spans="17:21" ht="14.25" customHeight="1">
      <c r="Q795" s="24"/>
      <c r="R795" s="24"/>
      <c r="S795" s="24"/>
      <c r="T795" s="24"/>
      <c r="U795" s="24"/>
    </row>
    <row r="796" spans="17:21" ht="14.25" customHeight="1">
      <c r="Q796" s="24"/>
      <c r="R796" s="24"/>
      <c r="S796" s="24"/>
      <c r="T796" s="24"/>
      <c r="U796" s="24"/>
    </row>
    <row r="797" spans="17:21" ht="14.25" customHeight="1">
      <c r="Q797" s="24"/>
      <c r="R797" s="24"/>
      <c r="S797" s="24"/>
      <c r="T797" s="24"/>
      <c r="U797" s="24"/>
    </row>
    <row r="798" spans="17:21" ht="14.25" customHeight="1">
      <c r="Q798" s="24"/>
      <c r="R798" s="24"/>
      <c r="S798" s="24"/>
      <c r="T798" s="24"/>
      <c r="U798" s="24"/>
    </row>
    <row r="799" spans="17:21" ht="14.25" customHeight="1">
      <c r="Q799" s="24"/>
      <c r="R799" s="24"/>
      <c r="S799" s="24"/>
      <c r="T799" s="24"/>
      <c r="U799" s="24"/>
    </row>
    <row r="800" spans="17:21" ht="14.25" customHeight="1">
      <c r="Q800" s="24"/>
      <c r="R800" s="24"/>
      <c r="S800" s="24"/>
      <c r="T800" s="24"/>
      <c r="U800" s="24"/>
    </row>
    <row r="801" spans="17:21" ht="14.25" customHeight="1">
      <c r="Q801" s="24"/>
      <c r="R801" s="24"/>
      <c r="S801" s="24"/>
      <c r="T801" s="24"/>
      <c r="U801" s="24"/>
    </row>
    <row r="802" spans="17:21" ht="14.25" customHeight="1">
      <c r="Q802" s="24"/>
      <c r="R802" s="24"/>
      <c r="S802" s="24"/>
      <c r="T802" s="24"/>
      <c r="U802" s="24"/>
    </row>
    <row r="803" spans="17:21" ht="14.25" customHeight="1">
      <c r="Q803" s="24"/>
      <c r="R803" s="24"/>
      <c r="S803" s="24"/>
      <c r="T803" s="24"/>
      <c r="U803" s="24"/>
    </row>
    <row r="804" spans="17:21" ht="14.25" customHeight="1">
      <c r="Q804" s="24"/>
      <c r="R804" s="24"/>
      <c r="S804" s="24"/>
      <c r="T804" s="24"/>
      <c r="U804" s="24"/>
    </row>
    <row r="805" spans="17:21" ht="14.25" customHeight="1">
      <c r="Q805" s="24"/>
      <c r="R805" s="24"/>
      <c r="S805" s="24"/>
      <c r="T805" s="24"/>
      <c r="U805" s="24"/>
    </row>
    <row r="806" spans="17:21" ht="14.25" customHeight="1">
      <c r="Q806" s="24"/>
      <c r="R806" s="24"/>
      <c r="S806" s="24"/>
      <c r="T806" s="24"/>
      <c r="U806" s="24"/>
    </row>
    <row r="807" spans="17:21" ht="14.25" customHeight="1">
      <c r="Q807" s="24"/>
      <c r="R807" s="24"/>
      <c r="S807" s="24"/>
      <c r="T807" s="24"/>
      <c r="U807" s="24"/>
    </row>
    <row r="808" spans="17:21" ht="14.25" customHeight="1">
      <c r="Q808" s="24"/>
      <c r="R808" s="24"/>
      <c r="S808" s="24"/>
      <c r="T808" s="24"/>
      <c r="U808" s="24"/>
    </row>
    <row r="809" spans="17:21" ht="14.25" customHeight="1">
      <c r="Q809" s="24"/>
      <c r="R809" s="24"/>
      <c r="S809" s="24"/>
      <c r="T809" s="24"/>
      <c r="U809" s="24"/>
    </row>
    <row r="810" spans="17:21" ht="14.25" customHeight="1">
      <c r="Q810" s="24"/>
      <c r="R810" s="24"/>
      <c r="S810" s="24"/>
      <c r="T810" s="24"/>
      <c r="U810" s="24"/>
    </row>
    <row r="811" spans="17:21" ht="14.25" customHeight="1">
      <c r="Q811" s="24"/>
      <c r="R811" s="24"/>
      <c r="S811" s="24"/>
      <c r="T811" s="24"/>
      <c r="U811" s="24"/>
    </row>
    <row r="812" spans="17:21" ht="14.25" customHeight="1">
      <c r="Q812" s="24"/>
      <c r="R812" s="24"/>
      <c r="S812" s="24"/>
      <c r="T812" s="24"/>
      <c r="U812" s="24"/>
    </row>
    <row r="813" spans="17:21" ht="14.25" customHeight="1">
      <c r="Q813" s="24"/>
      <c r="R813" s="24"/>
      <c r="S813" s="24"/>
      <c r="T813" s="24"/>
      <c r="U813" s="24"/>
    </row>
    <row r="814" spans="17:21" ht="14.25" customHeight="1">
      <c r="Q814" s="24"/>
      <c r="R814" s="24"/>
      <c r="S814" s="24"/>
      <c r="T814" s="24"/>
      <c r="U814" s="24"/>
    </row>
    <row r="815" spans="17:21" ht="14.25" customHeight="1">
      <c r="Q815" s="24"/>
      <c r="R815" s="24"/>
      <c r="S815" s="24"/>
      <c r="T815" s="24"/>
      <c r="U815" s="24"/>
    </row>
    <row r="816" spans="17:21" ht="14.25" customHeight="1">
      <c r="Q816" s="24"/>
      <c r="R816" s="24"/>
      <c r="S816" s="24"/>
      <c r="T816" s="24"/>
      <c r="U816" s="24"/>
    </row>
    <row r="817" spans="17:21" ht="14.25" customHeight="1">
      <c r="Q817" s="24"/>
      <c r="R817" s="24"/>
      <c r="S817" s="24"/>
      <c r="T817" s="24"/>
      <c r="U817" s="24"/>
    </row>
    <row r="818" spans="17:21" ht="14.25" customHeight="1">
      <c r="Q818" s="24"/>
      <c r="R818" s="24"/>
      <c r="S818" s="24"/>
      <c r="T818" s="24"/>
      <c r="U818" s="24"/>
    </row>
    <row r="819" spans="17:21" ht="14.25" customHeight="1">
      <c r="Q819" s="24"/>
      <c r="R819" s="24"/>
      <c r="S819" s="24"/>
      <c r="T819" s="24"/>
      <c r="U819" s="24"/>
    </row>
    <row r="820" spans="17:21" ht="14.25" customHeight="1">
      <c r="Q820" s="24"/>
      <c r="R820" s="24"/>
      <c r="S820" s="24"/>
      <c r="T820" s="24"/>
      <c r="U820" s="24"/>
    </row>
    <row r="821" spans="17:21" ht="14.25" customHeight="1">
      <c r="Q821" s="24"/>
      <c r="R821" s="24"/>
      <c r="S821" s="24"/>
      <c r="T821" s="24"/>
      <c r="U821" s="24"/>
    </row>
    <row r="822" spans="17:21" ht="14.25" customHeight="1">
      <c r="Q822" s="24"/>
      <c r="R822" s="24"/>
      <c r="S822" s="24"/>
      <c r="T822" s="24"/>
      <c r="U822" s="24"/>
    </row>
    <row r="823" spans="17:21" ht="14.25" customHeight="1">
      <c r="Q823" s="24"/>
      <c r="R823" s="24"/>
      <c r="S823" s="24"/>
      <c r="T823" s="24"/>
      <c r="U823" s="24"/>
    </row>
    <row r="824" spans="17:21" ht="14.25" customHeight="1">
      <c r="Q824" s="24"/>
      <c r="R824" s="24"/>
      <c r="S824" s="24"/>
      <c r="T824" s="24"/>
      <c r="U824" s="24"/>
    </row>
    <row r="825" spans="17:21" ht="14.25" customHeight="1">
      <c r="Q825" s="24"/>
      <c r="R825" s="24"/>
      <c r="S825" s="24"/>
      <c r="T825" s="24"/>
      <c r="U825" s="24"/>
    </row>
    <row r="826" spans="17:21" ht="14.25" customHeight="1">
      <c r="Q826" s="24"/>
      <c r="R826" s="24"/>
      <c r="S826" s="24"/>
      <c r="T826" s="24"/>
      <c r="U826" s="24"/>
    </row>
    <row r="827" spans="17:21" ht="14.25" customHeight="1">
      <c r="Q827" s="24"/>
      <c r="R827" s="24"/>
      <c r="S827" s="24"/>
      <c r="T827" s="24"/>
      <c r="U827" s="24"/>
    </row>
    <row r="828" spans="17:21" ht="14.25" customHeight="1">
      <c r="Q828" s="24"/>
      <c r="R828" s="24"/>
      <c r="S828" s="24"/>
      <c r="T828" s="24"/>
      <c r="U828" s="24"/>
    </row>
    <row r="829" spans="17:21" ht="14.25" customHeight="1">
      <c r="Q829" s="24"/>
      <c r="R829" s="24"/>
      <c r="S829" s="24"/>
      <c r="T829" s="24"/>
      <c r="U829" s="24"/>
    </row>
    <row r="830" spans="17:21" ht="14.25" customHeight="1">
      <c r="Q830" s="24"/>
      <c r="R830" s="24"/>
      <c r="S830" s="24"/>
      <c r="T830" s="24"/>
      <c r="U830" s="24"/>
    </row>
    <row r="831" spans="17:21" ht="14.25" customHeight="1">
      <c r="Q831" s="24"/>
      <c r="R831" s="24"/>
      <c r="S831" s="24"/>
      <c r="T831" s="24"/>
      <c r="U831" s="24"/>
    </row>
    <row r="832" spans="17:21" ht="14.25" customHeight="1">
      <c r="Q832" s="24"/>
      <c r="R832" s="24"/>
      <c r="S832" s="24"/>
      <c r="T832" s="24"/>
      <c r="U832" s="24"/>
    </row>
    <row r="833" spans="17:21" ht="14.25" customHeight="1">
      <c r="Q833" s="24"/>
      <c r="R833" s="24"/>
      <c r="S833" s="24"/>
      <c r="T833" s="24"/>
      <c r="U833" s="24"/>
    </row>
    <row r="834" spans="17:21" ht="14.25" customHeight="1">
      <c r="Q834" s="24"/>
      <c r="R834" s="24"/>
      <c r="S834" s="24"/>
      <c r="T834" s="24"/>
      <c r="U834" s="24"/>
    </row>
    <row r="835" spans="17:21" ht="14.25" customHeight="1">
      <c r="Q835" s="24"/>
      <c r="R835" s="24"/>
      <c r="S835" s="24"/>
      <c r="T835" s="24"/>
      <c r="U835" s="24"/>
    </row>
    <row r="836" spans="17:21" ht="14.25" customHeight="1">
      <c r="Q836" s="24"/>
      <c r="R836" s="24"/>
      <c r="S836" s="24"/>
      <c r="T836" s="24"/>
      <c r="U836" s="24"/>
    </row>
    <row r="837" spans="17:21" ht="14.25" customHeight="1">
      <c r="Q837" s="24"/>
      <c r="R837" s="24"/>
      <c r="S837" s="24"/>
      <c r="T837" s="24"/>
      <c r="U837" s="24"/>
    </row>
    <row r="838" spans="17:21" ht="14.25" customHeight="1">
      <c r="Q838" s="24"/>
      <c r="R838" s="24"/>
      <c r="S838" s="24"/>
      <c r="T838" s="24"/>
      <c r="U838" s="24"/>
    </row>
    <row r="839" spans="17:21" ht="14.25" customHeight="1">
      <c r="Q839" s="24"/>
      <c r="R839" s="24"/>
      <c r="S839" s="24"/>
      <c r="T839" s="24"/>
      <c r="U839" s="24"/>
    </row>
    <row r="840" spans="17:21" ht="14.25" customHeight="1">
      <c r="Q840" s="24"/>
      <c r="R840" s="24"/>
      <c r="S840" s="24"/>
      <c r="T840" s="24"/>
      <c r="U840" s="24"/>
    </row>
    <row r="841" spans="17:21" ht="14.25" customHeight="1">
      <c r="Q841" s="24"/>
      <c r="R841" s="24"/>
      <c r="S841" s="24"/>
      <c r="T841" s="24"/>
      <c r="U841" s="24"/>
    </row>
    <row r="842" spans="17:21" ht="14.25" customHeight="1">
      <c r="Q842" s="24"/>
      <c r="R842" s="24"/>
      <c r="S842" s="24"/>
      <c r="T842" s="24"/>
      <c r="U842" s="24"/>
    </row>
    <row r="843" spans="17:21" ht="14.25" customHeight="1">
      <c r="Q843" s="24"/>
      <c r="R843" s="24"/>
      <c r="S843" s="24"/>
      <c r="T843" s="24"/>
      <c r="U843" s="24"/>
    </row>
    <row r="844" spans="17:21" ht="14.25" customHeight="1">
      <c r="Q844" s="24"/>
      <c r="R844" s="24"/>
      <c r="S844" s="24"/>
      <c r="T844" s="24"/>
      <c r="U844" s="24"/>
    </row>
    <row r="845" spans="17:21" ht="14.25" customHeight="1">
      <c r="Q845" s="24"/>
      <c r="R845" s="24"/>
      <c r="S845" s="24"/>
      <c r="T845" s="24"/>
      <c r="U845" s="24"/>
    </row>
    <row r="846" spans="17:21" ht="14.25" customHeight="1">
      <c r="Q846" s="24"/>
      <c r="R846" s="24"/>
      <c r="S846" s="24"/>
      <c r="T846" s="24"/>
      <c r="U846" s="24"/>
    </row>
    <row r="847" spans="17:21" ht="14.25" customHeight="1">
      <c r="Q847" s="24"/>
      <c r="R847" s="24"/>
      <c r="S847" s="24"/>
      <c r="T847" s="24"/>
      <c r="U847" s="24"/>
    </row>
    <row r="848" spans="17:21" ht="14.25" customHeight="1">
      <c r="Q848" s="24"/>
      <c r="R848" s="24"/>
      <c r="S848" s="24"/>
      <c r="T848" s="24"/>
      <c r="U848" s="24"/>
    </row>
    <row r="849" spans="17:21" ht="14.25" customHeight="1">
      <c r="Q849" s="24"/>
      <c r="R849" s="24"/>
      <c r="S849" s="24"/>
      <c r="T849" s="24"/>
      <c r="U849" s="24"/>
    </row>
    <row r="850" spans="17:21" ht="14.25" customHeight="1">
      <c r="Q850" s="24"/>
      <c r="R850" s="24"/>
      <c r="S850" s="24"/>
      <c r="T850" s="24"/>
      <c r="U850" s="24"/>
    </row>
    <row r="851" spans="17:21" ht="14.25" customHeight="1">
      <c r="Q851" s="24"/>
      <c r="R851" s="24"/>
      <c r="S851" s="24"/>
      <c r="T851" s="24"/>
      <c r="U851" s="24"/>
    </row>
    <row r="852" spans="17:21" ht="14.25" customHeight="1">
      <c r="Q852" s="24"/>
      <c r="R852" s="24"/>
      <c r="S852" s="24"/>
      <c r="T852" s="24"/>
      <c r="U852" s="24"/>
    </row>
    <row r="853" spans="17:21" ht="14.25" customHeight="1">
      <c r="Q853" s="24"/>
      <c r="R853" s="24"/>
      <c r="S853" s="24"/>
      <c r="T853" s="24"/>
      <c r="U853" s="24"/>
    </row>
    <row r="854" spans="17:21" ht="14.25" customHeight="1">
      <c r="Q854" s="24"/>
      <c r="R854" s="24"/>
      <c r="S854" s="24"/>
      <c r="T854" s="24"/>
      <c r="U854" s="24"/>
    </row>
    <row r="855" spans="17:21" ht="14.25" customHeight="1">
      <c r="Q855" s="24"/>
      <c r="R855" s="24"/>
      <c r="S855" s="24"/>
      <c r="T855" s="24"/>
      <c r="U855" s="24"/>
    </row>
    <row r="856" spans="17:21" ht="14.25" customHeight="1">
      <c r="Q856" s="24"/>
      <c r="R856" s="24"/>
      <c r="S856" s="24"/>
      <c r="T856" s="24"/>
      <c r="U856" s="24"/>
    </row>
    <row r="857" spans="17:21" ht="14.25" customHeight="1">
      <c r="Q857" s="24"/>
      <c r="R857" s="24"/>
      <c r="S857" s="24"/>
      <c r="T857" s="24"/>
      <c r="U857" s="24"/>
    </row>
    <row r="858" spans="17:21" ht="14.25" customHeight="1">
      <c r="Q858" s="24"/>
      <c r="R858" s="24"/>
      <c r="S858" s="24"/>
      <c r="T858" s="24"/>
      <c r="U858" s="24"/>
    </row>
    <row r="859" spans="17:21" ht="14.25" customHeight="1">
      <c r="Q859" s="24"/>
      <c r="R859" s="24"/>
      <c r="S859" s="24"/>
      <c r="T859" s="24"/>
      <c r="U859" s="24"/>
    </row>
    <row r="860" spans="17:21" ht="14.25" customHeight="1">
      <c r="Q860" s="24"/>
      <c r="R860" s="24"/>
      <c r="S860" s="24"/>
      <c r="T860" s="24"/>
      <c r="U860" s="24"/>
    </row>
    <row r="861" spans="17:21" ht="14.25" customHeight="1">
      <c r="Q861" s="24"/>
      <c r="R861" s="24"/>
      <c r="S861" s="24"/>
      <c r="T861" s="24"/>
      <c r="U861" s="24"/>
    </row>
    <row r="862" spans="17:21" ht="14.25" customHeight="1">
      <c r="Q862" s="24"/>
      <c r="R862" s="24"/>
      <c r="S862" s="24"/>
      <c r="T862" s="24"/>
      <c r="U862" s="24"/>
    </row>
    <row r="863" spans="17:21" ht="14.25" customHeight="1">
      <c r="Q863" s="24"/>
      <c r="R863" s="24"/>
      <c r="S863" s="24"/>
      <c r="T863" s="24"/>
      <c r="U863" s="24"/>
    </row>
    <row r="864" spans="17:21" ht="14.25" customHeight="1">
      <c r="Q864" s="24"/>
      <c r="R864" s="24"/>
      <c r="S864" s="24"/>
      <c r="T864" s="24"/>
      <c r="U864" s="24"/>
    </row>
    <row r="865" spans="17:21" ht="14.25" customHeight="1">
      <c r="Q865" s="24"/>
      <c r="R865" s="24"/>
      <c r="S865" s="24"/>
      <c r="T865" s="24"/>
      <c r="U865" s="24"/>
    </row>
    <row r="866" spans="17:21" ht="14.25" customHeight="1">
      <c r="Q866" s="24"/>
      <c r="R866" s="24"/>
      <c r="S866" s="24"/>
      <c r="T866" s="24"/>
      <c r="U866" s="24"/>
    </row>
    <row r="867" spans="17:21" ht="14.25" customHeight="1">
      <c r="Q867" s="24"/>
      <c r="R867" s="24"/>
      <c r="S867" s="24"/>
      <c r="T867" s="24"/>
      <c r="U867" s="24"/>
    </row>
    <row r="868" spans="17:21" ht="14.25" customHeight="1">
      <c r="Q868" s="24"/>
      <c r="R868" s="24"/>
      <c r="S868" s="24"/>
      <c r="T868" s="24"/>
      <c r="U868" s="24"/>
    </row>
    <row r="869" spans="17:21" ht="14.25" customHeight="1">
      <c r="Q869" s="24"/>
      <c r="R869" s="24"/>
      <c r="S869" s="24"/>
      <c r="T869" s="24"/>
      <c r="U869" s="24"/>
    </row>
    <row r="870" spans="17:21" ht="14.25" customHeight="1">
      <c r="Q870" s="24"/>
      <c r="R870" s="24"/>
      <c r="S870" s="24"/>
      <c r="T870" s="24"/>
      <c r="U870" s="24"/>
    </row>
    <row r="871" spans="17:21" ht="14.25" customHeight="1">
      <c r="Q871" s="24"/>
      <c r="R871" s="24"/>
      <c r="S871" s="24"/>
      <c r="T871" s="24"/>
      <c r="U871" s="24"/>
    </row>
    <row r="872" spans="17:21" ht="14.25" customHeight="1">
      <c r="Q872" s="24"/>
      <c r="R872" s="24"/>
      <c r="S872" s="24"/>
      <c r="T872" s="24"/>
      <c r="U872" s="24"/>
    </row>
    <row r="873" spans="17:21" ht="14.25" customHeight="1">
      <c r="Q873" s="24"/>
      <c r="R873" s="24"/>
      <c r="S873" s="24"/>
      <c r="T873" s="24"/>
      <c r="U873" s="24"/>
    </row>
    <row r="874" spans="17:21" ht="14.25" customHeight="1">
      <c r="Q874" s="24"/>
      <c r="R874" s="24"/>
      <c r="S874" s="24"/>
      <c r="T874" s="24"/>
      <c r="U874" s="24"/>
    </row>
    <row r="875" spans="17:21" ht="14.25" customHeight="1">
      <c r="Q875" s="24"/>
      <c r="R875" s="24"/>
      <c r="S875" s="24"/>
      <c r="T875" s="24"/>
      <c r="U875" s="24"/>
    </row>
    <row r="876" spans="17:21" ht="14.25" customHeight="1">
      <c r="Q876" s="24"/>
      <c r="R876" s="24"/>
      <c r="S876" s="24"/>
      <c r="T876" s="24"/>
      <c r="U876" s="24"/>
    </row>
    <row r="877" spans="17:21" ht="14.25" customHeight="1">
      <c r="Q877" s="24"/>
      <c r="R877" s="24"/>
      <c r="S877" s="24"/>
      <c r="T877" s="24"/>
      <c r="U877" s="24"/>
    </row>
    <row r="878" spans="17:21" ht="14.25" customHeight="1">
      <c r="Q878" s="24"/>
      <c r="R878" s="24"/>
      <c r="S878" s="24"/>
      <c r="T878" s="24"/>
      <c r="U878" s="24"/>
    </row>
    <row r="879" spans="17:21" ht="14.25" customHeight="1">
      <c r="Q879" s="24"/>
      <c r="R879" s="24"/>
      <c r="S879" s="24"/>
      <c r="T879" s="24"/>
      <c r="U879" s="24"/>
    </row>
    <row r="880" spans="17:21" ht="14.25" customHeight="1">
      <c r="Q880" s="24"/>
      <c r="R880" s="24"/>
      <c r="S880" s="24"/>
      <c r="T880" s="24"/>
      <c r="U880" s="24"/>
    </row>
    <row r="881" spans="17:21" ht="14.25" customHeight="1">
      <c r="Q881" s="24"/>
      <c r="R881" s="24"/>
      <c r="S881" s="24"/>
      <c r="T881" s="24"/>
      <c r="U881" s="24"/>
    </row>
    <row r="882" spans="17:21" ht="14.25" customHeight="1">
      <c r="Q882" s="24"/>
      <c r="R882" s="24"/>
      <c r="S882" s="24"/>
      <c r="T882" s="24"/>
      <c r="U882" s="24"/>
    </row>
    <row r="883" spans="17:21" ht="14.25" customHeight="1">
      <c r="Q883" s="24"/>
      <c r="R883" s="24"/>
      <c r="S883" s="24"/>
      <c r="T883" s="24"/>
      <c r="U883" s="24"/>
    </row>
    <row r="884" spans="17:21" ht="14.25" customHeight="1">
      <c r="Q884" s="24"/>
      <c r="R884" s="24"/>
      <c r="S884" s="24"/>
      <c r="T884" s="24"/>
      <c r="U884" s="24"/>
    </row>
    <row r="885" spans="17:21" ht="14.25" customHeight="1">
      <c r="Q885" s="24"/>
      <c r="R885" s="24"/>
      <c r="S885" s="24"/>
      <c r="T885" s="24"/>
      <c r="U885" s="24"/>
    </row>
    <row r="886" spans="17:21" ht="14.25" customHeight="1">
      <c r="Q886" s="24"/>
      <c r="R886" s="24"/>
      <c r="S886" s="24"/>
      <c r="T886" s="24"/>
      <c r="U886" s="24"/>
    </row>
    <row r="887" spans="17:21" ht="14.25" customHeight="1">
      <c r="Q887" s="24"/>
      <c r="R887" s="24"/>
      <c r="S887" s="24"/>
      <c r="T887" s="24"/>
      <c r="U887" s="24"/>
    </row>
    <row r="888" spans="17:21" ht="14.25" customHeight="1">
      <c r="Q888" s="24"/>
      <c r="R888" s="24"/>
      <c r="S888" s="24"/>
      <c r="T888" s="24"/>
      <c r="U888" s="24"/>
    </row>
    <row r="889" spans="17:21" ht="14.25" customHeight="1">
      <c r="Q889" s="24"/>
      <c r="R889" s="24"/>
      <c r="S889" s="24"/>
      <c r="T889" s="24"/>
      <c r="U889" s="24"/>
    </row>
    <row r="890" spans="17:21" ht="14.25" customHeight="1">
      <c r="Q890" s="24"/>
      <c r="R890" s="24"/>
      <c r="S890" s="24"/>
      <c r="T890" s="24"/>
      <c r="U890" s="24"/>
    </row>
    <row r="891" spans="17:21" ht="14.25" customHeight="1">
      <c r="Q891" s="24"/>
      <c r="R891" s="24"/>
      <c r="S891" s="24"/>
      <c r="T891" s="24"/>
      <c r="U891" s="24"/>
    </row>
    <row r="892" spans="17:21" ht="14.25" customHeight="1">
      <c r="Q892" s="24"/>
      <c r="R892" s="24"/>
      <c r="S892" s="24"/>
      <c r="T892" s="24"/>
      <c r="U892" s="24"/>
    </row>
    <row r="893" spans="17:21" ht="14.25" customHeight="1">
      <c r="Q893" s="24"/>
      <c r="R893" s="24"/>
      <c r="S893" s="24"/>
      <c r="T893" s="24"/>
      <c r="U893" s="24"/>
    </row>
    <row r="894" spans="17:21" ht="14.25" customHeight="1">
      <c r="Q894" s="24"/>
      <c r="R894" s="24"/>
      <c r="S894" s="24"/>
      <c r="T894" s="24"/>
      <c r="U894" s="24"/>
    </row>
    <row r="895" spans="17:21" ht="14.25" customHeight="1">
      <c r="Q895" s="24"/>
      <c r="R895" s="24"/>
      <c r="S895" s="24"/>
      <c r="T895" s="24"/>
      <c r="U895" s="24"/>
    </row>
    <row r="896" spans="17:21" ht="14.25" customHeight="1">
      <c r="Q896" s="24"/>
      <c r="R896" s="24"/>
      <c r="S896" s="24"/>
      <c r="T896" s="24"/>
      <c r="U896" s="24"/>
    </row>
    <row r="897" spans="17:21" ht="14.25" customHeight="1">
      <c r="Q897" s="24"/>
      <c r="R897" s="24"/>
      <c r="S897" s="24"/>
      <c r="T897" s="24"/>
      <c r="U897" s="24"/>
    </row>
    <row r="898" spans="17:21" ht="14.25" customHeight="1">
      <c r="Q898" s="24"/>
      <c r="R898" s="24"/>
      <c r="S898" s="24"/>
      <c r="T898" s="24"/>
      <c r="U898" s="24"/>
    </row>
    <row r="899" spans="17:21" ht="14.25" customHeight="1">
      <c r="Q899" s="24"/>
      <c r="R899" s="24"/>
      <c r="S899" s="24"/>
      <c r="T899" s="24"/>
      <c r="U899" s="24"/>
    </row>
    <row r="900" spans="17:21" ht="14.25" customHeight="1">
      <c r="Q900" s="24"/>
      <c r="R900" s="24"/>
      <c r="S900" s="24"/>
      <c r="T900" s="24"/>
      <c r="U900" s="24"/>
    </row>
    <row r="901" spans="17:21" ht="14.25" customHeight="1">
      <c r="Q901" s="24"/>
      <c r="R901" s="24"/>
      <c r="S901" s="24"/>
      <c r="T901" s="24"/>
      <c r="U901" s="24"/>
    </row>
    <row r="902" spans="17:21" ht="14.25" customHeight="1">
      <c r="Q902" s="24"/>
      <c r="R902" s="24"/>
      <c r="S902" s="24"/>
      <c r="T902" s="24"/>
      <c r="U902" s="24"/>
    </row>
    <row r="903" spans="17:21" ht="14.25" customHeight="1">
      <c r="Q903" s="24"/>
      <c r="R903" s="24"/>
      <c r="S903" s="24"/>
      <c r="T903" s="24"/>
      <c r="U903" s="24"/>
    </row>
    <row r="904" spans="17:21" ht="14.25" customHeight="1">
      <c r="Q904" s="24"/>
      <c r="R904" s="24"/>
      <c r="S904" s="24"/>
      <c r="T904" s="24"/>
      <c r="U904" s="24"/>
    </row>
    <row r="905" spans="17:21" ht="14.25" customHeight="1">
      <c r="Q905" s="24"/>
      <c r="R905" s="24"/>
      <c r="S905" s="24"/>
      <c r="T905" s="24"/>
      <c r="U905" s="24"/>
    </row>
    <row r="906" spans="17:21" ht="14.25" customHeight="1">
      <c r="Q906" s="24"/>
      <c r="R906" s="24"/>
      <c r="S906" s="24"/>
      <c r="T906" s="24"/>
      <c r="U906" s="24"/>
    </row>
    <row r="907" spans="17:21" ht="14.25" customHeight="1">
      <c r="Q907" s="24"/>
      <c r="R907" s="24"/>
      <c r="S907" s="24"/>
      <c r="T907" s="24"/>
      <c r="U907" s="24"/>
    </row>
    <row r="908" spans="17:21" ht="14.25" customHeight="1">
      <c r="Q908" s="24"/>
      <c r="R908" s="24"/>
      <c r="S908" s="24"/>
      <c r="T908" s="24"/>
      <c r="U908" s="24"/>
    </row>
    <row r="909" spans="17:21" ht="14.25" customHeight="1">
      <c r="Q909" s="24"/>
      <c r="R909" s="24"/>
      <c r="S909" s="24"/>
      <c r="T909" s="24"/>
      <c r="U909" s="24"/>
    </row>
    <row r="910" spans="17:21" ht="14.25" customHeight="1">
      <c r="Q910" s="24"/>
      <c r="R910" s="24"/>
      <c r="S910" s="24"/>
      <c r="T910" s="24"/>
      <c r="U910" s="24"/>
    </row>
    <row r="911" spans="17:21" ht="14.25" customHeight="1">
      <c r="Q911" s="24"/>
      <c r="R911" s="24"/>
      <c r="S911" s="24"/>
      <c r="T911" s="24"/>
      <c r="U911" s="24"/>
    </row>
    <row r="912" spans="17:21" ht="14.25" customHeight="1">
      <c r="Q912" s="24"/>
      <c r="R912" s="24"/>
      <c r="S912" s="24"/>
      <c r="T912" s="24"/>
      <c r="U912" s="24"/>
    </row>
    <row r="913" spans="17:21" ht="14.25" customHeight="1">
      <c r="Q913" s="24"/>
      <c r="R913" s="24"/>
      <c r="S913" s="24"/>
      <c r="T913" s="24"/>
      <c r="U913" s="24"/>
    </row>
    <row r="914" spans="17:21" ht="14.25" customHeight="1">
      <c r="Q914" s="24"/>
      <c r="R914" s="24"/>
      <c r="S914" s="24"/>
      <c r="T914" s="24"/>
      <c r="U914" s="24"/>
    </row>
    <row r="915" spans="17:21" ht="14.25" customHeight="1">
      <c r="Q915" s="24"/>
      <c r="R915" s="24"/>
      <c r="S915" s="24"/>
      <c r="T915" s="24"/>
      <c r="U915" s="24"/>
    </row>
    <row r="916" spans="17:21" ht="14.25" customHeight="1">
      <c r="Q916" s="24"/>
      <c r="R916" s="24"/>
      <c r="S916" s="24"/>
      <c r="T916" s="24"/>
      <c r="U916" s="24"/>
    </row>
    <row r="917" spans="17:21" ht="14.25" customHeight="1">
      <c r="Q917" s="24"/>
      <c r="R917" s="24"/>
      <c r="S917" s="24"/>
      <c r="T917" s="24"/>
      <c r="U917" s="24"/>
    </row>
    <row r="918" spans="17:21" ht="14.25" customHeight="1">
      <c r="Q918" s="24"/>
      <c r="R918" s="24"/>
      <c r="S918" s="24"/>
      <c r="T918" s="24"/>
      <c r="U918" s="24"/>
    </row>
    <row r="919" spans="17:21" ht="14.25" customHeight="1">
      <c r="Q919" s="24"/>
      <c r="R919" s="24"/>
      <c r="S919" s="24"/>
      <c r="T919" s="24"/>
      <c r="U919" s="24"/>
    </row>
    <row r="920" spans="17:21" ht="14.25" customHeight="1">
      <c r="Q920" s="24"/>
      <c r="R920" s="24"/>
      <c r="S920" s="24"/>
      <c r="T920" s="24"/>
      <c r="U920" s="24"/>
    </row>
    <row r="921" spans="17:21" ht="14.25" customHeight="1">
      <c r="Q921" s="24"/>
      <c r="R921" s="24"/>
      <c r="S921" s="24"/>
      <c r="T921" s="24"/>
      <c r="U921" s="24"/>
    </row>
    <row r="922" spans="17:21" ht="14.25" customHeight="1">
      <c r="Q922" s="24"/>
      <c r="R922" s="24"/>
      <c r="S922" s="24"/>
      <c r="T922" s="24"/>
      <c r="U922" s="24"/>
    </row>
    <row r="923" spans="17:21" ht="14.25" customHeight="1">
      <c r="Q923" s="24"/>
      <c r="R923" s="24"/>
      <c r="S923" s="24"/>
      <c r="T923" s="24"/>
      <c r="U923" s="24"/>
    </row>
    <row r="924" spans="17:21" ht="14.25" customHeight="1">
      <c r="Q924" s="24"/>
      <c r="R924" s="24"/>
      <c r="S924" s="24"/>
      <c r="T924" s="24"/>
      <c r="U924" s="24"/>
    </row>
    <row r="925" spans="17:21" ht="14.25" customHeight="1">
      <c r="Q925" s="24"/>
      <c r="R925" s="24"/>
      <c r="S925" s="24"/>
      <c r="T925" s="24"/>
      <c r="U925" s="24"/>
    </row>
    <row r="926" spans="17:21" ht="14.25" customHeight="1">
      <c r="Q926" s="24"/>
      <c r="R926" s="24"/>
      <c r="S926" s="24"/>
      <c r="T926" s="24"/>
      <c r="U926" s="24"/>
    </row>
    <row r="927" spans="17:21" ht="14.25" customHeight="1">
      <c r="Q927" s="24"/>
      <c r="R927" s="24"/>
      <c r="S927" s="24"/>
      <c r="T927" s="24"/>
      <c r="U927" s="24"/>
    </row>
    <row r="928" spans="17:21" ht="14.25" customHeight="1">
      <c r="Q928" s="24"/>
      <c r="R928" s="24"/>
      <c r="S928" s="24"/>
      <c r="T928" s="24"/>
      <c r="U928" s="24"/>
    </row>
    <row r="929" spans="17:21" ht="14.25" customHeight="1">
      <c r="Q929" s="24"/>
      <c r="R929" s="24"/>
      <c r="S929" s="24"/>
      <c r="T929" s="24"/>
      <c r="U929" s="24"/>
    </row>
    <row r="930" spans="17:21" ht="14.25" customHeight="1">
      <c r="Q930" s="24"/>
      <c r="R930" s="24"/>
      <c r="S930" s="24"/>
      <c r="T930" s="24"/>
      <c r="U930" s="24"/>
    </row>
    <row r="931" spans="17:21" ht="14.25" customHeight="1">
      <c r="Q931" s="24"/>
      <c r="R931" s="24"/>
      <c r="S931" s="24"/>
      <c r="T931" s="24"/>
      <c r="U931" s="24"/>
    </row>
    <row r="932" spans="17:21" ht="14.25" customHeight="1">
      <c r="Q932" s="24"/>
      <c r="R932" s="24"/>
      <c r="S932" s="24"/>
      <c r="T932" s="24"/>
      <c r="U932" s="24"/>
    </row>
    <row r="933" spans="17:21" ht="14.25" customHeight="1">
      <c r="Q933" s="24"/>
      <c r="R933" s="24"/>
      <c r="S933" s="24"/>
      <c r="T933" s="24"/>
      <c r="U933" s="24"/>
    </row>
    <row r="934" spans="17:21" ht="14.25" customHeight="1">
      <c r="Q934" s="24"/>
      <c r="R934" s="24"/>
      <c r="S934" s="24"/>
      <c r="T934" s="24"/>
      <c r="U934" s="24"/>
    </row>
    <row r="935" spans="17:21" ht="14.25" customHeight="1">
      <c r="Q935" s="24"/>
      <c r="R935" s="24"/>
      <c r="S935" s="24"/>
      <c r="T935" s="24"/>
      <c r="U935" s="24"/>
    </row>
    <row r="936" spans="17:21" ht="14.25" customHeight="1">
      <c r="Q936" s="24"/>
      <c r="R936" s="24"/>
      <c r="S936" s="24"/>
      <c r="T936" s="24"/>
      <c r="U936" s="24"/>
    </row>
    <row r="937" spans="17:21" ht="14.25" customHeight="1">
      <c r="Q937" s="24"/>
      <c r="R937" s="24"/>
      <c r="S937" s="24"/>
      <c r="T937" s="24"/>
      <c r="U937" s="24"/>
    </row>
    <row r="938" spans="17:21" ht="14.25" customHeight="1">
      <c r="Q938" s="24"/>
      <c r="R938" s="24"/>
      <c r="S938" s="24"/>
      <c r="T938" s="24"/>
      <c r="U938" s="24"/>
    </row>
    <row r="939" spans="17:21" ht="14.25" customHeight="1">
      <c r="Q939" s="24"/>
      <c r="R939" s="24"/>
      <c r="S939" s="24"/>
      <c r="T939" s="24"/>
      <c r="U939" s="24"/>
    </row>
    <row r="940" spans="17:21" ht="14.25" customHeight="1">
      <c r="Q940" s="24"/>
      <c r="R940" s="24"/>
      <c r="S940" s="24"/>
      <c r="T940" s="24"/>
      <c r="U940" s="24"/>
    </row>
    <row r="941" spans="17:21" ht="14.25" customHeight="1">
      <c r="Q941" s="24"/>
      <c r="R941" s="24"/>
      <c r="S941" s="24"/>
      <c r="T941" s="24"/>
      <c r="U941" s="24"/>
    </row>
    <row r="942" spans="17:21" ht="14.25" customHeight="1">
      <c r="Q942" s="24"/>
      <c r="R942" s="24"/>
      <c r="S942" s="24"/>
      <c r="T942" s="24"/>
      <c r="U942" s="24"/>
    </row>
    <row r="943" spans="17:21" ht="14.25" customHeight="1">
      <c r="Q943" s="24"/>
      <c r="R943" s="24"/>
      <c r="S943" s="24"/>
      <c r="T943" s="24"/>
      <c r="U943" s="24"/>
    </row>
    <row r="944" spans="17:21" ht="14.25" customHeight="1">
      <c r="Q944" s="24"/>
      <c r="R944" s="24"/>
      <c r="S944" s="24"/>
      <c r="T944" s="24"/>
      <c r="U944" s="24"/>
    </row>
    <row r="945" spans="17:21" ht="14.25" customHeight="1">
      <c r="Q945" s="24"/>
      <c r="R945" s="24"/>
      <c r="S945" s="24"/>
      <c r="T945" s="24"/>
      <c r="U945" s="24"/>
    </row>
    <row r="946" spans="17:21" ht="14.25" customHeight="1">
      <c r="Q946" s="24"/>
      <c r="R946" s="24"/>
      <c r="S946" s="24"/>
      <c r="T946" s="24"/>
      <c r="U946" s="24"/>
    </row>
    <row r="947" spans="17:21" ht="14.25" customHeight="1">
      <c r="Q947" s="24"/>
      <c r="R947" s="24"/>
      <c r="S947" s="24"/>
      <c r="T947" s="24"/>
      <c r="U947" s="24"/>
    </row>
    <row r="948" spans="17:21" ht="14.25" customHeight="1">
      <c r="Q948" s="24"/>
      <c r="R948" s="24"/>
      <c r="S948" s="24"/>
      <c r="T948" s="24"/>
      <c r="U948" s="24"/>
    </row>
    <row r="949" spans="17:21" ht="14.25" customHeight="1">
      <c r="Q949" s="24"/>
      <c r="R949" s="24"/>
      <c r="S949" s="24"/>
      <c r="T949" s="24"/>
      <c r="U949" s="24"/>
    </row>
    <row r="950" spans="17:21" ht="14.25" customHeight="1">
      <c r="Q950" s="24"/>
      <c r="R950" s="24"/>
      <c r="S950" s="24"/>
      <c r="T950" s="24"/>
      <c r="U950" s="24"/>
    </row>
    <row r="951" spans="17:21" ht="14.25" customHeight="1">
      <c r="Q951" s="24"/>
      <c r="R951" s="24"/>
      <c r="S951" s="24"/>
      <c r="T951" s="24"/>
      <c r="U951" s="24"/>
    </row>
    <row r="952" spans="17:21" ht="14.25" customHeight="1">
      <c r="Q952" s="24"/>
      <c r="R952" s="24"/>
      <c r="S952" s="24"/>
      <c r="T952" s="24"/>
      <c r="U952" s="24"/>
    </row>
    <row r="953" spans="17:21" ht="14.25" customHeight="1">
      <c r="Q953" s="24"/>
      <c r="R953" s="24"/>
      <c r="S953" s="24"/>
      <c r="T953" s="24"/>
      <c r="U953" s="24"/>
    </row>
    <row r="954" spans="17:21" ht="14.25" customHeight="1">
      <c r="Q954" s="24"/>
      <c r="R954" s="24"/>
      <c r="S954" s="24"/>
      <c r="T954" s="24"/>
      <c r="U954" s="24"/>
    </row>
    <row r="955" spans="17:21" ht="14.25" customHeight="1">
      <c r="Q955" s="24"/>
      <c r="R955" s="24"/>
      <c r="S955" s="24"/>
      <c r="T955" s="24"/>
      <c r="U955" s="24"/>
    </row>
    <row r="956" spans="17:21" ht="14.25" customHeight="1">
      <c r="Q956" s="24"/>
      <c r="R956" s="24"/>
      <c r="S956" s="24"/>
      <c r="T956" s="24"/>
      <c r="U956" s="24"/>
    </row>
    <row r="957" spans="17:21" ht="14.25" customHeight="1">
      <c r="Q957" s="24"/>
      <c r="R957" s="24"/>
      <c r="S957" s="24"/>
      <c r="T957" s="24"/>
      <c r="U957" s="24"/>
    </row>
    <row r="958" spans="17:21" ht="14.25" customHeight="1">
      <c r="Q958" s="24"/>
      <c r="R958" s="24"/>
      <c r="S958" s="24"/>
      <c r="T958" s="24"/>
      <c r="U958" s="24"/>
    </row>
    <row r="959" spans="17:21" ht="14.25" customHeight="1">
      <c r="Q959" s="24"/>
      <c r="R959" s="24"/>
      <c r="S959" s="24"/>
      <c r="T959" s="24"/>
      <c r="U959" s="24"/>
    </row>
    <row r="960" spans="17:21" ht="14.25" customHeight="1">
      <c r="Q960" s="24"/>
      <c r="R960" s="24"/>
      <c r="S960" s="24"/>
      <c r="T960" s="24"/>
      <c r="U960" s="24"/>
    </row>
    <row r="961" spans="17:21" ht="14.25" customHeight="1">
      <c r="Q961" s="24"/>
      <c r="R961" s="24"/>
      <c r="S961" s="24"/>
      <c r="T961" s="24"/>
      <c r="U961" s="24"/>
    </row>
    <row r="962" spans="17:21" ht="14.25" customHeight="1">
      <c r="Q962" s="24"/>
      <c r="R962" s="24"/>
      <c r="S962" s="24"/>
      <c r="T962" s="24"/>
      <c r="U962" s="24"/>
    </row>
    <row r="963" spans="17:21" ht="14.25" customHeight="1">
      <c r="Q963" s="24"/>
      <c r="R963" s="24"/>
      <c r="S963" s="24"/>
      <c r="T963" s="24"/>
      <c r="U963" s="24"/>
    </row>
    <row r="964" spans="17:21" ht="14.25" customHeight="1">
      <c r="Q964" s="24"/>
      <c r="R964" s="24"/>
      <c r="S964" s="24"/>
      <c r="T964" s="24"/>
      <c r="U964" s="24"/>
    </row>
    <row r="965" spans="17:21" ht="14.25" customHeight="1">
      <c r="Q965" s="24"/>
      <c r="R965" s="24"/>
      <c r="S965" s="24"/>
      <c r="T965" s="24"/>
      <c r="U965" s="24"/>
    </row>
    <row r="966" spans="17:21" ht="14.25" customHeight="1">
      <c r="Q966" s="24"/>
      <c r="R966" s="24"/>
      <c r="S966" s="24"/>
      <c r="T966" s="24"/>
      <c r="U966" s="24"/>
    </row>
    <row r="967" spans="17:21" ht="14.25" customHeight="1">
      <c r="Q967" s="24"/>
      <c r="R967" s="24"/>
      <c r="S967" s="24"/>
      <c r="T967" s="24"/>
      <c r="U967" s="24"/>
    </row>
    <row r="968" spans="17:21" ht="14.25" customHeight="1">
      <c r="Q968" s="24"/>
      <c r="R968" s="24"/>
      <c r="S968" s="24"/>
      <c r="T968" s="24"/>
      <c r="U968" s="24"/>
    </row>
    <row r="969" spans="17:21" ht="14.25" customHeight="1">
      <c r="Q969" s="24"/>
      <c r="R969" s="24"/>
      <c r="S969" s="24"/>
      <c r="T969" s="24"/>
      <c r="U969" s="24"/>
    </row>
    <row r="970" spans="17:21" ht="14.25" customHeight="1">
      <c r="Q970" s="24"/>
      <c r="R970" s="24"/>
      <c r="S970" s="24"/>
      <c r="T970" s="24"/>
      <c r="U970" s="24"/>
    </row>
    <row r="971" spans="17:21" ht="14.25" customHeight="1">
      <c r="Q971" s="24"/>
      <c r="R971" s="24"/>
      <c r="S971" s="24"/>
      <c r="T971" s="24"/>
      <c r="U971" s="24"/>
    </row>
    <row r="972" spans="17:21" ht="14.25" customHeight="1">
      <c r="Q972" s="24"/>
      <c r="R972" s="24"/>
      <c r="S972" s="24"/>
      <c r="T972" s="24"/>
      <c r="U972" s="24"/>
    </row>
    <row r="973" spans="17:21" ht="14.25" customHeight="1">
      <c r="Q973" s="24"/>
      <c r="R973" s="24"/>
      <c r="S973" s="24"/>
      <c r="T973" s="24"/>
      <c r="U973" s="24"/>
    </row>
    <row r="974" spans="17:21" ht="14.25" customHeight="1">
      <c r="Q974" s="24"/>
      <c r="R974" s="24"/>
      <c r="S974" s="24"/>
      <c r="T974" s="24"/>
      <c r="U974" s="24"/>
    </row>
    <row r="975" spans="17:21" ht="14.25" customHeight="1">
      <c r="Q975" s="24"/>
      <c r="R975" s="24"/>
      <c r="S975" s="24"/>
      <c r="T975" s="24"/>
      <c r="U975" s="24"/>
    </row>
    <row r="976" spans="17:21" ht="14.25" customHeight="1">
      <c r="Q976" s="24"/>
      <c r="R976" s="24"/>
      <c r="S976" s="24"/>
      <c r="T976" s="24"/>
      <c r="U976" s="24"/>
    </row>
    <row r="977" spans="17:21" ht="14.25" customHeight="1">
      <c r="Q977" s="24"/>
      <c r="R977" s="24"/>
      <c r="S977" s="24"/>
      <c r="T977" s="24"/>
      <c r="U977" s="24"/>
    </row>
    <row r="978" spans="17:21" ht="14.25" customHeight="1">
      <c r="Q978" s="24"/>
      <c r="R978" s="24"/>
      <c r="S978" s="24"/>
      <c r="T978" s="24"/>
      <c r="U978" s="24"/>
    </row>
    <row r="979" spans="17:21" ht="14.25" customHeight="1">
      <c r="Q979" s="24"/>
      <c r="R979" s="24"/>
      <c r="S979" s="24"/>
      <c r="T979" s="24"/>
      <c r="U979" s="24"/>
    </row>
    <row r="980" spans="17:21" ht="14.25" customHeight="1">
      <c r="Q980" s="24"/>
      <c r="R980" s="24"/>
      <c r="S980" s="24"/>
      <c r="T980" s="24"/>
      <c r="U980" s="24"/>
    </row>
    <row r="981" spans="17:21" ht="14.25" customHeight="1">
      <c r="Q981" s="24"/>
      <c r="R981" s="24"/>
      <c r="S981" s="24"/>
      <c r="T981" s="24"/>
      <c r="U981" s="24"/>
    </row>
    <row r="982" spans="17:21" ht="14.25" customHeight="1">
      <c r="Q982" s="24"/>
      <c r="R982" s="24"/>
      <c r="S982" s="24"/>
      <c r="T982" s="24"/>
      <c r="U982" s="24"/>
    </row>
    <row r="983" spans="17:21" ht="14.25" customHeight="1">
      <c r="Q983" s="24"/>
      <c r="R983" s="24"/>
      <c r="S983" s="24"/>
      <c r="T983" s="24"/>
      <c r="U983" s="24"/>
    </row>
    <row r="984" spans="17:21" ht="14.25" customHeight="1">
      <c r="Q984" s="24"/>
      <c r="R984" s="24"/>
      <c r="S984" s="24"/>
      <c r="T984" s="24"/>
      <c r="U984" s="24"/>
    </row>
    <row r="985" spans="17:21" ht="14.25" customHeight="1">
      <c r="Q985" s="24"/>
      <c r="R985" s="24"/>
      <c r="S985" s="24"/>
      <c r="T985" s="24"/>
      <c r="U985" s="24"/>
    </row>
    <row r="986" spans="17:21" ht="14.25" customHeight="1">
      <c r="Q986" s="24"/>
      <c r="R986" s="24"/>
      <c r="S986" s="24"/>
      <c r="T986" s="24"/>
      <c r="U986" s="24"/>
    </row>
    <row r="987" spans="17:21" ht="14.25" customHeight="1">
      <c r="Q987" s="24"/>
      <c r="R987" s="24"/>
      <c r="S987" s="24"/>
      <c r="T987" s="24"/>
      <c r="U987" s="24"/>
    </row>
    <row r="988" spans="17:21" ht="14.25" customHeight="1">
      <c r="Q988" s="24"/>
      <c r="R988" s="24"/>
      <c r="S988" s="24"/>
      <c r="T988" s="24"/>
      <c r="U988" s="24"/>
    </row>
    <row r="989" spans="17:21" ht="14.25" customHeight="1">
      <c r="Q989" s="24"/>
      <c r="R989" s="24"/>
      <c r="S989" s="24"/>
      <c r="T989" s="24"/>
      <c r="U989" s="24"/>
    </row>
    <row r="990" spans="17:21" ht="14.25" customHeight="1">
      <c r="Q990" s="24"/>
      <c r="R990" s="24"/>
      <c r="S990" s="24"/>
      <c r="T990" s="24"/>
      <c r="U990" s="24"/>
    </row>
    <row r="991" spans="17:21" ht="14.25" customHeight="1">
      <c r="Q991" s="24"/>
      <c r="R991" s="24"/>
      <c r="S991" s="24"/>
      <c r="T991" s="24"/>
      <c r="U991" s="24"/>
    </row>
    <row r="992" spans="17:21" ht="14.25" customHeight="1">
      <c r="Q992" s="24"/>
      <c r="R992" s="24"/>
      <c r="S992" s="24"/>
      <c r="T992" s="24"/>
      <c r="U992" s="24"/>
    </row>
    <row r="993" spans="17:21" ht="14.25" customHeight="1">
      <c r="Q993" s="24"/>
      <c r="R993" s="24"/>
      <c r="S993" s="24"/>
      <c r="T993" s="24"/>
      <c r="U993" s="24"/>
    </row>
    <row r="994" spans="17:21" ht="14.25" customHeight="1">
      <c r="Q994" s="24"/>
      <c r="R994" s="24"/>
      <c r="S994" s="24"/>
      <c r="T994" s="24"/>
      <c r="U994" s="24"/>
    </row>
    <row r="995" spans="17:21" ht="14.25" customHeight="1">
      <c r="Q995" s="24"/>
      <c r="R995" s="24"/>
      <c r="S995" s="24"/>
      <c r="T995" s="24"/>
      <c r="U995" s="24"/>
    </row>
    <row r="996" spans="17:21" ht="14.25" customHeight="1">
      <c r="Q996" s="24"/>
      <c r="R996" s="24"/>
      <c r="S996" s="24"/>
      <c r="T996" s="24"/>
      <c r="U996" s="24"/>
    </row>
    <row r="997" spans="17:21" ht="14.25" customHeight="1">
      <c r="Q997" s="24"/>
      <c r="R997" s="24"/>
      <c r="S997" s="24"/>
      <c r="T997" s="24"/>
      <c r="U997" s="24"/>
    </row>
    <row r="998" spans="17:21" ht="14.25" customHeight="1">
      <c r="Q998" s="24"/>
      <c r="R998" s="24"/>
      <c r="S998" s="24"/>
      <c r="T998" s="24"/>
      <c r="U998" s="24"/>
    </row>
    <row r="999" spans="17:21" ht="14.25" customHeight="1">
      <c r="Q999" s="24"/>
      <c r="R999" s="24"/>
      <c r="S999" s="24"/>
      <c r="T999" s="24"/>
      <c r="U999" s="24"/>
    </row>
    <row r="1000" spans="17:21" ht="14.25" customHeight="1">
      <c r="Q1000" s="24"/>
      <c r="R1000" s="24"/>
      <c r="S1000" s="24"/>
      <c r="T1000" s="24"/>
      <c r="U1000" s="24"/>
    </row>
  </sheetData>
  <mergeCells count="8">
    <mergeCell ref="J23:L23"/>
    <mergeCell ref="J24:L24"/>
    <mergeCell ref="J25:L25"/>
    <mergeCell ref="K1:L1"/>
    <mergeCell ref="M1:N1"/>
    <mergeCell ref="K8:L8"/>
    <mergeCell ref="M8:N8"/>
    <mergeCell ref="J22:L22"/>
  </mergeCells>
  <conditionalFormatting sqref="A50:N52">
    <cfRule type="expression" dxfId="3" priority="1">
      <formula>(CELL("col")=COLUMN())+(CELL("row")=ROW())</formula>
    </cfRule>
  </conditionalFormatting>
  <conditionalFormatting sqref="O1">
    <cfRule type="expression" dxfId="2" priority="2">
      <formula>(CELL("col")=COLUMN())+(CELL("row")=ROW())</formula>
    </cfRule>
  </conditionalFormatting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selection activeCell="L43" sqref="L43"/>
    </sheetView>
  </sheetViews>
  <sheetFormatPr defaultColWidth="14.453125" defaultRowHeight="15" customHeight="1"/>
  <cols>
    <col min="1" max="1" width="18.81640625" customWidth="1"/>
    <col min="3" max="3" width="5.26953125" customWidth="1"/>
    <col min="4" max="4" width="19.453125" hidden="1" customWidth="1"/>
    <col min="5" max="5" width="17.54296875" hidden="1" customWidth="1"/>
    <col min="6" max="6" width="7.7265625" customWidth="1"/>
    <col min="7" max="8" width="6.81640625" customWidth="1"/>
    <col min="9" max="9" width="9.54296875" customWidth="1"/>
    <col min="10" max="14" width="8.7265625" customWidth="1"/>
    <col min="15" max="15" width="12.26953125" customWidth="1"/>
    <col min="16" max="21" width="8.7265625" customWidth="1"/>
    <col min="22" max="22" width="7.7265625" customWidth="1"/>
    <col min="23" max="26" width="8.7265625" customWidth="1"/>
  </cols>
  <sheetData>
    <row r="1" spans="1:26" ht="14.25" customHeight="1">
      <c r="A1" s="24" t="s">
        <v>121</v>
      </c>
      <c r="B1" s="24" t="s">
        <v>40</v>
      </c>
      <c r="C1" s="24" t="s">
        <v>41</v>
      </c>
      <c r="D1" s="24" t="s">
        <v>119</v>
      </c>
      <c r="E1" s="24" t="s">
        <v>120</v>
      </c>
      <c r="F1" s="24" t="s">
        <v>44</v>
      </c>
      <c r="G1" s="24" t="s">
        <v>45</v>
      </c>
      <c r="H1" s="24" t="s">
        <v>46</v>
      </c>
      <c r="I1" s="24" t="s">
        <v>47</v>
      </c>
      <c r="J1" s="29" t="s">
        <v>48</v>
      </c>
      <c r="K1" s="153" t="s">
        <v>15</v>
      </c>
      <c r="L1" s="154"/>
      <c r="M1" s="153" t="s">
        <v>49</v>
      </c>
      <c r="N1" s="155"/>
      <c r="O1" s="24" t="s">
        <v>47</v>
      </c>
      <c r="P1" s="28" t="s">
        <v>50</v>
      </c>
      <c r="Q1" s="24" t="s">
        <v>77</v>
      </c>
      <c r="R1" s="24" t="s">
        <v>78</v>
      </c>
      <c r="S1" s="24" t="s">
        <v>79</v>
      </c>
      <c r="T1" s="24" t="s">
        <v>80</v>
      </c>
      <c r="U1" s="24" t="s">
        <v>81</v>
      </c>
      <c r="V1" s="24" t="s">
        <v>44</v>
      </c>
      <c r="W1" s="24"/>
      <c r="X1" s="24"/>
      <c r="Y1" s="24"/>
      <c r="Z1" s="24"/>
    </row>
    <row r="2" spans="1:26" ht="14.25" customHeight="1">
      <c r="A2" s="24" t="s">
        <v>71</v>
      </c>
      <c r="B2" s="24" t="s">
        <v>52</v>
      </c>
      <c r="C2" s="24">
        <v>1</v>
      </c>
      <c r="D2" s="30">
        <v>44332.597592592596</v>
      </c>
      <c r="E2" s="30">
        <v>44332.597754629627</v>
      </c>
      <c r="F2" s="24">
        <v>1</v>
      </c>
      <c r="G2" s="24">
        <v>470</v>
      </c>
      <c r="H2" s="24">
        <v>1170</v>
      </c>
      <c r="I2" s="24">
        <f t="shared" ref="I2:I49" si="0">(H2-G2)/50</f>
        <v>14</v>
      </c>
      <c r="J2" s="32"/>
      <c r="K2" s="24" t="s">
        <v>53</v>
      </c>
      <c r="L2" s="24" t="s">
        <v>54</v>
      </c>
      <c r="M2" s="24" t="s">
        <v>55</v>
      </c>
      <c r="N2" s="33" t="s">
        <v>56</v>
      </c>
      <c r="O2" s="34">
        <f t="shared" ref="O2:O49" si="1">(E2-D2)*86400</f>
        <v>13.9999995008111</v>
      </c>
      <c r="P2" s="34">
        <f t="shared" ref="P2:P49" si="2">I2-O2</f>
        <v>4.9918889999389648E-7</v>
      </c>
      <c r="Q2" s="24"/>
      <c r="R2" s="24"/>
      <c r="S2" s="24"/>
      <c r="T2" s="24"/>
      <c r="U2" s="24"/>
      <c r="V2" s="24">
        <v>1</v>
      </c>
      <c r="W2" s="24"/>
      <c r="X2" s="24"/>
      <c r="Y2" s="24"/>
      <c r="Z2" s="24"/>
    </row>
    <row r="3" spans="1:26" ht="14.25" customHeight="1">
      <c r="A3" s="24" t="s">
        <v>71</v>
      </c>
      <c r="B3" s="35" t="s">
        <v>57</v>
      </c>
      <c r="C3" s="24">
        <v>1</v>
      </c>
      <c r="D3" s="30">
        <v>44332.598807870374</v>
      </c>
      <c r="E3" s="30">
        <v>44332.598981481482</v>
      </c>
      <c r="F3" s="24">
        <v>2</v>
      </c>
      <c r="G3" s="24">
        <v>5720</v>
      </c>
      <c r="H3" s="24">
        <v>6470</v>
      </c>
      <c r="I3" s="24">
        <f t="shared" si="0"/>
        <v>15</v>
      </c>
      <c r="J3" s="32" t="s">
        <v>58</v>
      </c>
      <c r="K3" s="24">
        <v>1.5514399999999999</v>
      </c>
      <c r="L3" s="24">
        <v>2.5510899999999999</v>
      </c>
      <c r="M3" s="24">
        <v>548</v>
      </c>
      <c r="N3" s="33">
        <v>512</v>
      </c>
      <c r="O3" s="34">
        <f t="shared" si="1"/>
        <v>14.999999734573066</v>
      </c>
      <c r="P3" s="34">
        <f t="shared" si="2"/>
        <v>2.6542693376541138E-7</v>
      </c>
      <c r="Q3" s="24">
        <v>5795</v>
      </c>
      <c r="R3" s="24">
        <v>5905</v>
      </c>
      <c r="S3" s="24">
        <v>5967</v>
      </c>
      <c r="T3" s="24">
        <v>6151</v>
      </c>
      <c r="U3" s="24">
        <v>6273</v>
      </c>
      <c r="V3" s="24">
        <v>2</v>
      </c>
      <c r="W3" s="24"/>
      <c r="X3" s="24"/>
      <c r="Y3" s="24"/>
      <c r="Z3" s="24"/>
    </row>
    <row r="4" spans="1:26" ht="14.25" customHeight="1">
      <c r="A4" s="24" t="s">
        <v>71</v>
      </c>
      <c r="B4" s="35" t="s">
        <v>57</v>
      </c>
      <c r="C4" s="24">
        <v>2</v>
      </c>
      <c r="D4" s="30">
        <v>44332.599305555559</v>
      </c>
      <c r="E4" s="30">
        <v>44332.599490740744</v>
      </c>
      <c r="F4" s="24">
        <v>3</v>
      </c>
      <c r="G4" s="24">
        <v>7870</v>
      </c>
      <c r="H4" s="24">
        <v>8670</v>
      </c>
      <c r="I4" s="24">
        <f t="shared" si="0"/>
        <v>16</v>
      </c>
      <c r="J4" s="32" t="s">
        <v>59</v>
      </c>
      <c r="K4" s="24">
        <v>4.9022699999999997</v>
      </c>
      <c r="L4" s="24">
        <v>6.6056600000000003</v>
      </c>
      <c r="M4" s="24">
        <v>714</v>
      </c>
      <c r="N4" s="33">
        <v>714</v>
      </c>
      <c r="O4" s="34">
        <f t="shared" si="1"/>
        <v>15.999999968335032</v>
      </c>
      <c r="P4" s="34">
        <f t="shared" si="2"/>
        <v>3.166496753692627E-8</v>
      </c>
      <c r="Q4" s="24">
        <v>7968</v>
      </c>
      <c r="R4" s="24">
        <v>8058</v>
      </c>
      <c r="S4" s="24">
        <v>8122</v>
      </c>
      <c r="T4" s="24">
        <v>8373</v>
      </c>
      <c r="U4" s="24">
        <v>8480</v>
      </c>
      <c r="V4" s="24">
        <v>3</v>
      </c>
      <c r="W4" s="24"/>
      <c r="X4" s="24"/>
      <c r="Y4" s="24"/>
      <c r="Z4" s="24"/>
    </row>
    <row r="5" spans="1:26" ht="14.25" customHeight="1">
      <c r="A5" s="24" t="s">
        <v>71</v>
      </c>
      <c r="B5" s="35" t="s">
        <v>57</v>
      </c>
      <c r="C5" s="24">
        <v>3</v>
      </c>
      <c r="D5" s="30">
        <v>44332.59983796296</v>
      </c>
      <c r="E5" s="30">
        <v>44332.600034722222</v>
      </c>
      <c r="F5" s="24">
        <v>4</v>
      </c>
      <c r="G5" s="24">
        <v>10170</v>
      </c>
      <c r="H5" s="24">
        <v>11020</v>
      </c>
      <c r="I5" s="24">
        <f t="shared" si="0"/>
        <v>17</v>
      </c>
      <c r="J5" s="32" t="s">
        <v>60</v>
      </c>
      <c r="K5" s="24">
        <v>8.4210100000000008</v>
      </c>
      <c r="L5" s="24">
        <v>10.308400000000001</v>
      </c>
      <c r="M5" s="24">
        <v>890</v>
      </c>
      <c r="N5" s="33">
        <v>899</v>
      </c>
      <c r="O5" s="34">
        <f t="shared" si="1"/>
        <v>17.000000202096999</v>
      </c>
      <c r="P5" s="34">
        <f t="shared" si="2"/>
        <v>-2.0209699869155884E-7</v>
      </c>
      <c r="Q5" s="24">
        <v>10247</v>
      </c>
      <c r="R5" s="24">
        <v>10337</v>
      </c>
      <c r="S5" s="24">
        <v>10417</v>
      </c>
      <c r="T5" s="24">
        <v>10707</v>
      </c>
      <c r="U5" s="24">
        <v>10821</v>
      </c>
      <c r="V5" s="24">
        <v>4</v>
      </c>
      <c r="W5" s="24"/>
      <c r="X5" s="24"/>
      <c r="Y5" s="24"/>
      <c r="Z5" s="24"/>
    </row>
    <row r="6" spans="1:26" ht="14.25" customHeight="1">
      <c r="A6" s="24" t="s">
        <v>71</v>
      </c>
      <c r="B6" s="35" t="s">
        <v>57</v>
      </c>
      <c r="C6" s="24">
        <v>4</v>
      </c>
      <c r="D6" s="30">
        <v>44332.600543981483</v>
      </c>
      <c r="E6" s="30">
        <v>44332.600729166668</v>
      </c>
      <c r="F6" s="24">
        <v>5</v>
      </c>
      <c r="G6" s="24">
        <v>13220</v>
      </c>
      <c r="H6" s="24">
        <v>14020</v>
      </c>
      <c r="I6" s="24">
        <f t="shared" si="0"/>
        <v>16</v>
      </c>
      <c r="J6" s="24" t="s">
        <v>61</v>
      </c>
      <c r="K6" s="24">
        <v>11.963800000000001</v>
      </c>
      <c r="L6" s="24">
        <v>14.0191</v>
      </c>
      <c r="M6" s="24">
        <v>1068</v>
      </c>
      <c r="N6" s="24">
        <v>1085</v>
      </c>
      <c r="O6" s="34">
        <f t="shared" si="1"/>
        <v>15.999999968335032</v>
      </c>
      <c r="P6" s="87">
        <f t="shared" si="2"/>
        <v>3.166496753692627E-8</v>
      </c>
      <c r="Q6" s="24">
        <v>13266</v>
      </c>
      <c r="R6" s="24">
        <v>13361</v>
      </c>
      <c r="S6" s="24">
        <v>13444</v>
      </c>
      <c r="T6" s="24">
        <v>13718</v>
      </c>
      <c r="U6" s="24">
        <v>13800</v>
      </c>
      <c r="V6" s="24">
        <v>5</v>
      </c>
      <c r="W6" s="24"/>
      <c r="X6" s="24"/>
      <c r="Y6" s="24"/>
      <c r="Z6" s="24"/>
    </row>
    <row r="7" spans="1:26" ht="14.25" customHeight="1">
      <c r="A7" s="24" t="s">
        <v>71</v>
      </c>
      <c r="B7" s="35" t="s">
        <v>57</v>
      </c>
      <c r="C7" s="24">
        <v>5</v>
      </c>
      <c r="D7" s="30">
        <v>44332.601064814815</v>
      </c>
      <c r="E7" s="30">
        <v>44332.60125</v>
      </c>
      <c r="F7" s="24">
        <v>6</v>
      </c>
      <c r="G7" s="24">
        <v>15470</v>
      </c>
      <c r="H7" s="24">
        <v>16270</v>
      </c>
      <c r="I7" s="24">
        <f t="shared" si="0"/>
        <v>16</v>
      </c>
      <c r="J7" s="24"/>
      <c r="K7" s="24"/>
      <c r="L7" s="24"/>
      <c r="M7" s="24"/>
      <c r="N7" s="24"/>
      <c r="O7" s="34">
        <f t="shared" si="1"/>
        <v>15.999999968335032</v>
      </c>
      <c r="P7" s="87">
        <f t="shared" si="2"/>
        <v>3.166496753692627E-8</v>
      </c>
      <c r="Q7" s="24">
        <v>15541</v>
      </c>
      <c r="R7" s="24">
        <v>15617</v>
      </c>
      <c r="S7" s="24">
        <v>15677</v>
      </c>
      <c r="T7" s="24">
        <v>15978</v>
      </c>
      <c r="U7" s="24">
        <v>16064</v>
      </c>
      <c r="V7" s="24">
        <v>6</v>
      </c>
      <c r="W7" s="24"/>
      <c r="X7" s="24"/>
      <c r="Y7" s="24"/>
      <c r="Z7" s="24"/>
    </row>
    <row r="8" spans="1:26" ht="14.25" customHeight="1">
      <c r="A8" s="24" t="s">
        <v>71</v>
      </c>
      <c r="B8" s="35" t="s">
        <v>70</v>
      </c>
      <c r="C8" s="24">
        <v>1</v>
      </c>
      <c r="D8" s="30">
        <v>44332.603715277779</v>
      </c>
      <c r="E8" s="30">
        <v>44332.60396990741</v>
      </c>
      <c r="F8" s="24">
        <v>7</v>
      </c>
      <c r="G8" s="24">
        <v>26920</v>
      </c>
      <c r="H8" s="24">
        <v>28020</v>
      </c>
      <c r="I8" s="24">
        <f t="shared" si="0"/>
        <v>22</v>
      </c>
      <c r="J8" s="24" t="s">
        <v>63</v>
      </c>
      <c r="K8" s="24" t="s">
        <v>53</v>
      </c>
      <c r="L8" s="24"/>
      <c r="M8" s="24" t="s">
        <v>54</v>
      </c>
      <c r="N8" s="24"/>
      <c r="O8" s="34">
        <f t="shared" si="1"/>
        <v>22.000000113621354</v>
      </c>
      <c r="P8" s="87">
        <f t="shared" si="2"/>
        <v>-1.1362135410308838E-7</v>
      </c>
      <c r="Q8" s="24">
        <v>27035</v>
      </c>
      <c r="R8" s="24">
        <v>27127</v>
      </c>
      <c r="S8" s="24">
        <v>27269</v>
      </c>
      <c r="T8" s="24">
        <v>27785</v>
      </c>
      <c r="U8" s="24">
        <v>27907</v>
      </c>
      <c r="V8" s="24">
        <v>7</v>
      </c>
      <c r="W8" s="24"/>
      <c r="X8" s="24"/>
      <c r="Y8" s="24"/>
      <c r="Z8" s="24"/>
    </row>
    <row r="9" spans="1:26" ht="14.25" customHeight="1">
      <c r="A9" s="24" t="s">
        <v>71</v>
      </c>
      <c r="B9" s="35" t="s">
        <v>70</v>
      </c>
      <c r="C9" s="24">
        <v>2</v>
      </c>
      <c r="D9" s="30">
        <v>44332.605381944442</v>
      </c>
      <c r="E9" s="30">
        <v>44332.60560185185</v>
      </c>
      <c r="F9" s="24">
        <v>8</v>
      </c>
      <c r="G9" s="24">
        <v>34120</v>
      </c>
      <c r="H9" s="24">
        <v>35070</v>
      </c>
      <c r="I9" s="24">
        <f t="shared" si="0"/>
        <v>19</v>
      </c>
      <c r="J9" s="24" t="s">
        <v>50</v>
      </c>
      <c r="K9" s="24" t="s">
        <v>15</v>
      </c>
      <c r="L9" s="24" t="s">
        <v>64</v>
      </c>
      <c r="M9" s="24" t="s">
        <v>15</v>
      </c>
      <c r="N9" s="24" t="s">
        <v>64</v>
      </c>
      <c r="O9" s="34">
        <f t="shared" si="1"/>
        <v>19.000000040978193</v>
      </c>
      <c r="P9" s="87">
        <f t="shared" si="2"/>
        <v>-4.0978193283081055E-8</v>
      </c>
      <c r="Q9" s="24">
        <v>34161</v>
      </c>
      <c r="R9" s="24">
        <v>34263</v>
      </c>
      <c r="S9" s="24">
        <v>34492</v>
      </c>
      <c r="T9" s="24">
        <v>34847</v>
      </c>
      <c r="U9" s="24">
        <v>34934</v>
      </c>
      <c r="V9" s="24">
        <v>8</v>
      </c>
      <c r="W9" s="24"/>
      <c r="X9" s="24"/>
      <c r="Y9" s="24"/>
      <c r="Z9" s="24"/>
    </row>
    <row r="10" spans="1:26" ht="14.25" customHeight="1">
      <c r="A10" s="24" t="s">
        <v>71</v>
      </c>
      <c r="B10" s="35" t="s">
        <v>70</v>
      </c>
      <c r="C10" s="24">
        <v>3</v>
      </c>
      <c r="D10" s="30">
        <v>44332.606990740744</v>
      </c>
      <c r="E10" s="30">
        <v>44332.607210648152</v>
      </c>
      <c r="F10" s="24">
        <v>9</v>
      </c>
      <c r="G10" s="24">
        <v>41070</v>
      </c>
      <c r="H10" s="24">
        <v>42020</v>
      </c>
      <c r="I10" s="24">
        <f t="shared" si="0"/>
        <v>19</v>
      </c>
      <c r="J10" s="24"/>
      <c r="K10" s="24" t="s">
        <v>65</v>
      </c>
      <c r="L10" s="24" t="s">
        <v>65</v>
      </c>
      <c r="M10" s="24" t="s">
        <v>65</v>
      </c>
      <c r="N10" s="24" t="s">
        <v>65</v>
      </c>
      <c r="O10" s="34">
        <f t="shared" si="1"/>
        <v>19.000000040978193</v>
      </c>
      <c r="P10" s="87">
        <f t="shared" si="2"/>
        <v>-4.0978193283081055E-8</v>
      </c>
      <c r="Q10" s="24">
        <v>41101</v>
      </c>
      <c r="R10" s="24">
        <v>41211</v>
      </c>
      <c r="S10" s="24">
        <v>41363</v>
      </c>
      <c r="T10" s="24">
        <v>41832</v>
      </c>
      <c r="U10" s="24">
        <v>41931</v>
      </c>
      <c r="V10" s="24">
        <v>9</v>
      </c>
      <c r="W10" s="24"/>
      <c r="X10" s="24"/>
      <c r="Y10" s="24"/>
      <c r="Z10" s="24"/>
    </row>
    <row r="11" spans="1:26" ht="14.25" customHeight="1">
      <c r="A11" s="24" t="s">
        <v>71</v>
      </c>
      <c r="B11" s="35" t="s">
        <v>70</v>
      </c>
      <c r="C11" s="24">
        <v>4</v>
      </c>
      <c r="D11" s="30">
        <v>44332.608622685184</v>
      </c>
      <c r="E11" s="30">
        <v>44332.608865740738</v>
      </c>
      <c r="F11" s="24">
        <v>10</v>
      </c>
      <c r="G11" s="24">
        <v>48120</v>
      </c>
      <c r="H11" s="24">
        <v>49170</v>
      </c>
      <c r="I11" s="24">
        <f t="shared" si="0"/>
        <v>21</v>
      </c>
      <c r="J11" s="24" t="s">
        <v>66</v>
      </c>
      <c r="K11" s="24">
        <f>K4-K3</f>
        <v>3.3508299999999998</v>
      </c>
      <c r="L11" s="24">
        <f>(M4-M3)*0.02</f>
        <v>3.3200000000000003</v>
      </c>
      <c r="M11" s="24">
        <f>L4-L3</f>
        <v>4.05457</v>
      </c>
      <c r="N11" s="24">
        <f>(N4-N3)*0.02</f>
        <v>4.04</v>
      </c>
      <c r="O11" s="34">
        <f t="shared" si="1"/>
        <v>20.999999879859388</v>
      </c>
      <c r="P11" s="87">
        <f t="shared" si="2"/>
        <v>1.2014061212539673E-7</v>
      </c>
      <c r="Q11" s="24">
        <v>48203</v>
      </c>
      <c r="R11" s="24">
        <v>48269</v>
      </c>
      <c r="S11" s="24">
        <v>48475</v>
      </c>
      <c r="T11" s="24">
        <v>48901</v>
      </c>
      <c r="U11" s="24">
        <v>48981</v>
      </c>
      <c r="V11" s="24">
        <v>10</v>
      </c>
      <c r="W11" s="24"/>
      <c r="X11" s="24"/>
      <c r="Y11" s="24"/>
      <c r="Z11" s="24"/>
    </row>
    <row r="12" spans="1:26" ht="14.25" customHeight="1">
      <c r="A12" s="24" t="s">
        <v>71</v>
      </c>
      <c r="B12" s="35" t="s">
        <v>70</v>
      </c>
      <c r="C12" s="24">
        <v>5</v>
      </c>
      <c r="D12" s="30">
        <v>44332.61037037037</v>
      </c>
      <c r="E12" s="30">
        <v>44332.610590277778</v>
      </c>
      <c r="F12" s="24">
        <v>11</v>
      </c>
      <c r="G12" s="24">
        <v>55670</v>
      </c>
      <c r="H12" s="24">
        <v>56620</v>
      </c>
      <c r="I12" s="24">
        <f t="shared" si="0"/>
        <v>19</v>
      </c>
      <c r="J12" s="24" t="s">
        <v>67</v>
      </c>
      <c r="K12" s="24">
        <f>K5-K3</f>
        <v>6.8695700000000013</v>
      </c>
      <c r="L12" s="24">
        <f>(M5-M3)*0.02</f>
        <v>6.84</v>
      </c>
      <c r="M12" s="24">
        <f>L5-L3</f>
        <v>7.7573100000000004</v>
      </c>
      <c r="N12" s="24">
        <f>(N5-N3)*0.02</f>
        <v>7.74</v>
      </c>
      <c r="O12" s="34">
        <f t="shared" si="1"/>
        <v>19.000000040978193</v>
      </c>
      <c r="P12" s="87">
        <f t="shared" si="2"/>
        <v>-4.0978193283081055E-8</v>
      </c>
      <c r="Q12" s="24">
        <v>55739</v>
      </c>
      <c r="R12" s="24">
        <v>55847</v>
      </c>
      <c r="S12" s="24">
        <v>56050</v>
      </c>
      <c r="T12" s="24">
        <v>56432</v>
      </c>
      <c r="U12" s="24">
        <v>56499</v>
      </c>
      <c r="V12" s="24">
        <v>11</v>
      </c>
      <c r="W12" s="24"/>
      <c r="X12" s="24"/>
      <c r="Y12" s="24"/>
      <c r="Z12" s="24"/>
    </row>
    <row r="13" spans="1:26" ht="14.25" customHeight="1">
      <c r="A13" s="24" t="s">
        <v>71</v>
      </c>
      <c r="B13" s="35" t="s">
        <v>70</v>
      </c>
      <c r="C13" s="24">
        <v>6</v>
      </c>
      <c r="D13" s="30">
        <v>44332.611967592595</v>
      </c>
      <c r="E13" s="30">
        <v>44332.612175925926</v>
      </c>
      <c r="F13" s="24">
        <v>12</v>
      </c>
      <c r="G13" s="24">
        <v>62570</v>
      </c>
      <c r="H13" s="24">
        <v>63470</v>
      </c>
      <c r="I13" s="24">
        <f t="shared" si="0"/>
        <v>18</v>
      </c>
      <c r="J13" s="24" t="s">
        <v>68</v>
      </c>
      <c r="K13" s="24">
        <f>K6-K3</f>
        <v>10.412360000000001</v>
      </c>
      <c r="L13" s="24">
        <f>(M6-M3)*0.02</f>
        <v>10.4</v>
      </c>
      <c r="M13" s="24">
        <f>L6-L3</f>
        <v>11.46801</v>
      </c>
      <c r="N13" s="24">
        <f>(N6-N3)*0.02</f>
        <v>11.46</v>
      </c>
      <c r="O13" s="34">
        <f t="shared" si="1"/>
        <v>17.999999807216227</v>
      </c>
      <c r="P13" s="87">
        <f t="shared" si="2"/>
        <v>1.9278377294540405E-7</v>
      </c>
      <c r="Q13" s="24">
        <v>62625</v>
      </c>
      <c r="R13" s="24">
        <v>62696</v>
      </c>
      <c r="S13" s="24">
        <v>62850</v>
      </c>
      <c r="T13" s="24">
        <v>63200</v>
      </c>
      <c r="U13" s="24">
        <v>63318</v>
      </c>
      <c r="V13" s="24">
        <v>12</v>
      </c>
      <c r="W13" s="24"/>
      <c r="X13" s="24"/>
      <c r="Y13" s="24"/>
      <c r="Z13" s="24"/>
    </row>
    <row r="14" spans="1:26" ht="14.25" customHeight="1">
      <c r="A14" s="24" t="s">
        <v>71</v>
      </c>
      <c r="B14" s="35" t="s">
        <v>62</v>
      </c>
      <c r="C14" s="24">
        <v>1</v>
      </c>
      <c r="D14" s="30">
        <v>44332.613564814812</v>
      </c>
      <c r="E14" s="30">
        <v>44332.613749999997</v>
      </c>
      <c r="F14" s="24">
        <v>13</v>
      </c>
      <c r="G14" s="24">
        <v>69470</v>
      </c>
      <c r="H14" s="24">
        <v>70270</v>
      </c>
      <c r="I14" s="24">
        <f t="shared" si="0"/>
        <v>16</v>
      </c>
      <c r="J14" s="24"/>
      <c r="K14" s="24"/>
      <c r="L14" s="24"/>
      <c r="M14" s="24"/>
      <c r="N14" s="24"/>
      <c r="O14" s="34">
        <f t="shared" si="1"/>
        <v>15.999999968335032</v>
      </c>
      <c r="P14" s="87">
        <f t="shared" si="2"/>
        <v>3.166496753692627E-8</v>
      </c>
      <c r="Q14" s="24">
        <v>69547</v>
      </c>
      <c r="R14" s="24">
        <v>69627</v>
      </c>
      <c r="S14" s="24">
        <v>69677</v>
      </c>
      <c r="T14" s="24">
        <v>69908</v>
      </c>
      <c r="U14" s="24">
        <v>70034</v>
      </c>
      <c r="V14" s="24">
        <v>13</v>
      </c>
      <c r="W14" s="24"/>
      <c r="X14" s="24"/>
      <c r="Y14" s="24"/>
      <c r="Z14" s="24"/>
    </row>
    <row r="15" spans="1:26" ht="14.25" customHeight="1">
      <c r="A15" s="24" t="s">
        <v>71</v>
      </c>
      <c r="B15" s="35" t="s">
        <v>62</v>
      </c>
      <c r="C15" s="24">
        <v>2</v>
      </c>
      <c r="D15" s="30">
        <v>44332.615173611113</v>
      </c>
      <c r="E15" s="30">
        <v>44332.615358796298</v>
      </c>
      <c r="F15" s="24">
        <v>14</v>
      </c>
      <c r="G15" s="24">
        <v>76420</v>
      </c>
      <c r="H15" s="24">
        <v>77220</v>
      </c>
      <c r="I15" s="24">
        <f t="shared" si="0"/>
        <v>16</v>
      </c>
      <c r="J15" s="28" t="s">
        <v>122</v>
      </c>
      <c r="K15" s="28"/>
      <c r="L15" s="28"/>
      <c r="M15" s="28"/>
      <c r="N15" s="28"/>
      <c r="O15" s="34">
        <f t="shared" si="1"/>
        <v>15.999999968335032</v>
      </c>
      <c r="P15" s="87">
        <f t="shared" si="2"/>
        <v>3.166496753692627E-8</v>
      </c>
      <c r="Q15" s="24">
        <v>76516</v>
      </c>
      <c r="R15" s="24">
        <v>76614</v>
      </c>
      <c r="S15" s="24">
        <v>76708</v>
      </c>
      <c r="T15" s="24">
        <v>76920</v>
      </c>
      <c r="U15" s="24">
        <v>77038</v>
      </c>
      <c r="V15" s="24">
        <v>14</v>
      </c>
      <c r="W15" s="24"/>
      <c r="X15" s="24"/>
      <c r="Y15" s="24"/>
      <c r="Z15" s="24"/>
    </row>
    <row r="16" spans="1:26" ht="14.25" customHeight="1">
      <c r="A16" s="24" t="s">
        <v>71</v>
      </c>
      <c r="B16" s="35" t="s">
        <v>62</v>
      </c>
      <c r="C16" s="24">
        <v>3</v>
      </c>
      <c r="D16" s="30">
        <v>44332.616712962961</v>
      </c>
      <c r="E16" s="30">
        <v>44332.616863425923</v>
      </c>
      <c r="F16" s="24">
        <v>15</v>
      </c>
      <c r="G16" s="24">
        <v>83070</v>
      </c>
      <c r="H16" s="24">
        <v>83720</v>
      </c>
      <c r="I16" s="24">
        <f t="shared" si="0"/>
        <v>13</v>
      </c>
      <c r="J16" s="28"/>
      <c r="K16" s="28" t="s">
        <v>84</v>
      </c>
      <c r="L16" s="28" t="s">
        <v>85</v>
      </c>
      <c r="M16" s="28" t="s">
        <v>86</v>
      </c>
      <c r="N16" s="28" t="s">
        <v>87</v>
      </c>
      <c r="O16" s="34">
        <f t="shared" si="1"/>
        <v>12.999999895691872</v>
      </c>
      <c r="P16" s="87">
        <f t="shared" si="2"/>
        <v>1.0430812835693359E-7</v>
      </c>
      <c r="Q16" s="24">
        <v>83100</v>
      </c>
      <c r="R16" s="24">
        <v>83204</v>
      </c>
      <c r="S16" s="24">
        <v>83262</v>
      </c>
      <c r="T16" s="24">
        <v>83490</v>
      </c>
      <c r="U16" s="24">
        <v>83576</v>
      </c>
      <c r="V16" s="24">
        <v>15</v>
      </c>
      <c r="Y16" s="24"/>
      <c r="Z16" s="24"/>
    </row>
    <row r="17" spans="1:26" ht="14.25" customHeight="1">
      <c r="A17" s="24" t="s">
        <v>71</v>
      </c>
      <c r="B17" s="35" t="s">
        <v>62</v>
      </c>
      <c r="C17" s="24">
        <v>4</v>
      </c>
      <c r="D17" s="30">
        <v>44332.618368055555</v>
      </c>
      <c r="E17" s="30">
        <v>44332.618518518517</v>
      </c>
      <c r="F17" s="24">
        <v>16</v>
      </c>
      <c r="G17" s="24">
        <v>90220</v>
      </c>
      <c r="H17" s="24">
        <v>90870</v>
      </c>
      <c r="I17" s="24">
        <f t="shared" si="0"/>
        <v>13</v>
      </c>
      <c r="J17" s="28" t="s">
        <v>88</v>
      </c>
      <c r="K17" s="28">
        <v>2</v>
      </c>
      <c r="L17" s="28">
        <v>6</v>
      </c>
      <c r="M17" s="28">
        <v>26</v>
      </c>
      <c r="N17" s="28">
        <v>30</v>
      </c>
      <c r="O17" s="34">
        <f t="shared" si="1"/>
        <v>12.999999895691872</v>
      </c>
      <c r="P17" s="87">
        <f t="shared" si="2"/>
        <v>1.0430812835693359E-7</v>
      </c>
      <c r="Q17" s="24">
        <v>90254</v>
      </c>
      <c r="R17" s="24">
        <v>90335</v>
      </c>
      <c r="S17" s="24">
        <v>90448</v>
      </c>
      <c r="T17" s="24">
        <v>90630</v>
      </c>
      <c r="U17" s="24">
        <v>90730</v>
      </c>
      <c r="V17" s="24">
        <v>16</v>
      </c>
      <c r="Y17" s="24"/>
      <c r="Z17" s="24"/>
    </row>
    <row r="18" spans="1:26" ht="14.25" customHeight="1">
      <c r="A18" s="24" t="s">
        <v>71</v>
      </c>
      <c r="B18" s="35" t="s">
        <v>62</v>
      </c>
      <c r="C18" s="24">
        <v>5</v>
      </c>
      <c r="D18" s="30">
        <v>44332.619895833333</v>
      </c>
      <c r="E18" s="30">
        <v>44332.620057870372</v>
      </c>
      <c r="F18" s="24">
        <v>17</v>
      </c>
      <c r="G18" s="24">
        <v>96820</v>
      </c>
      <c r="H18" s="24">
        <v>97520</v>
      </c>
      <c r="I18" s="24">
        <f t="shared" si="0"/>
        <v>14</v>
      </c>
      <c r="J18" s="28" t="s">
        <v>89</v>
      </c>
      <c r="K18" s="28">
        <v>19</v>
      </c>
      <c r="L18" s="28">
        <v>24</v>
      </c>
      <c r="M18" s="28">
        <v>43</v>
      </c>
      <c r="N18" s="28">
        <v>48</v>
      </c>
      <c r="O18" s="34">
        <f t="shared" si="1"/>
        <v>14.000000129453838</v>
      </c>
      <c r="P18" s="87">
        <f t="shared" si="2"/>
        <v>-1.2945383787155151E-7</v>
      </c>
      <c r="Q18" s="24">
        <v>96875</v>
      </c>
      <c r="R18" s="24">
        <v>96962</v>
      </c>
      <c r="S18" s="24">
        <v>97056</v>
      </c>
      <c r="T18" s="24">
        <v>97225</v>
      </c>
      <c r="U18" s="24">
        <v>97350</v>
      </c>
      <c r="V18" s="24">
        <v>17</v>
      </c>
      <c r="Y18" s="24"/>
      <c r="Z18" s="24"/>
    </row>
    <row r="19" spans="1:26" ht="14.25" customHeight="1">
      <c r="A19" s="24" t="s">
        <v>71</v>
      </c>
      <c r="B19" s="35" t="s">
        <v>62</v>
      </c>
      <c r="C19" s="24">
        <v>6</v>
      </c>
      <c r="D19" s="30">
        <v>44332.621539351851</v>
      </c>
      <c r="E19" s="30">
        <v>44332.621701388889</v>
      </c>
      <c r="F19" s="24">
        <v>18</v>
      </c>
      <c r="G19" s="24">
        <v>103920</v>
      </c>
      <c r="H19" s="24">
        <v>104620</v>
      </c>
      <c r="I19" s="24">
        <f t="shared" si="0"/>
        <v>14</v>
      </c>
      <c r="J19" s="28" t="s">
        <v>90</v>
      </c>
      <c r="K19" s="28">
        <v>13</v>
      </c>
      <c r="L19" s="28">
        <v>18</v>
      </c>
      <c r="M19" s="28">
        <v>37</v>
      </c>
      <c r="N19" s="28">
        <v>42</v>
      </c>
      <c r="O19" s="34">
        <f t="shared" si="1"/>
        <v>14.000000129453838</v>
      </c>
      <c r="P19" s="87">
        <f t="shared" si="2"/>
        <v>-1.2945383787155151E-7</v>
      </c>
      <c r="Q19" s="24">
        <v>103976</v>
      </c>
      <c r="R19" s="24">
        <v>104080</v>
      </c>
      <c r="S19" s="24">
        <v>104170</v>
      </c>
      <c r="T19" s="24">
        <v>104371</v>
      </c>
      <c r="U19" s="24">
        <v>104441</v>
      </c>
      <c r="V19" s="24">
        <v>18</v>
      </c>
      <c r="Y19" s="24"/>
      <c r="Z19" s="24"/>
    </row>
    <row r="20" spans="1:26" ht="14.25" customHeight="1">
      <c r="A20" s="24" t="s">
        <v>71</v>
      </c>
      <c r="B20" s="35" t="s">
        <v>69</v>
      </c>
      <c r="C20" s="24">
        <v>1</v>
      </c>
      <c r="D20" s="30">
        <v>44332.623090277775</v>
      </c>
      <c r="E20" s="30">
        <v>44332.623287037037</v>
      </c>
      <c r="F20" s="24">
        <v>19</v>
      </c>
      <c r="G20" s="24">
        <v>110620</v>
      </c>
      <c r="H20" s="24">
        <v>111470</v>
      </c>
      <c r="I20" s="24">
        <f t="shared" si="0"/>
        <v>17</v>
      </c>
      <c r="J20" s="28" t="s">
        <v>91</v>
      </c>
      <c r="K20" s="28">
        <v>7</v>
      </c>
      <c r="L20" s="28">
        <v>12</v>
      </c>
      <c r="M20" s="28">
        <v>31</v>
      </c>
      <c r="N20" s="28">
        <v>36</v>
      </c>
      <c r="O20" s="34">
        <f t="shared" si="1"/>
        <v>17.000000202096999</v>
      </c>
      <c r="P20" s="87">
        <f t="shared" si="2"/>
        <v>-2.0209699869155884E-7</v>
      </c>
      <c r="Q20" s="24">
        <v>110702</v>
      </c>
      <c r="R20" s="24">
        <v>110805</v>
      </c>
      <c r="S20" s="24">
        <v>110956</v>
      </c>
      <c r="T20" s="24">
        <v>111130</v>
      </c>
      <c r="U20" s="24">
        <v>111292</v>
      </c>
      <c r="V20" s="24">
        <v>19</v>
      </c>
      <c r="W20" s="24"/>
      <c r="X20" s="24"/>
      <c r="Y20" s="24"/>
      <c r="Z20" s="24"/>
    </row>
    <row r="21" spans="1:26" ht="14.25" customHeight="1">
      <c r="A21" s="24" t="s">
        <v>71</v>
      </c>
      <c r="B21" s="35" t="s">
        <v>69</v>
      </c>
      <c r="C21" s="24">
        <v>2</v>
      </c>
      <c r="D21" s="30">
        <v>44332.623935185184</v>
      </c>
      <c r="E21" s="30">
        <v>44332.624097222222</v>
      </c>
      <c r="F21" s="24">
        <v>20</v>
      </c>
      <c r="G21" s="24">
        <v>114270</v>
      </c>
      <c r="H21" s="24">
        <v>114970</v>
      </c>
      <c r="I21" s="24">
        <f t="shared" si="0"/>
        <v>14</v>
      </c>
      <c r="J21" s="24"/>
      <c r="K21" s="24"/>
      <c r="L21" s="24"/>
      <c r="M21" s="24"/>
      <c r="N21" s="24"/>
      <c r="O21" s="34">
        <f t="shared" si="1"/>
        <v>14.000000129453838</v>
      </c>
      <c r="P21" s="87">
        <f t="shared" si="2"/>
        <v>-1.2945383787155151E-7</v>
      </c>
      <c r="Q21" s="24">
        <v>114306</v>
      </c>
      <c r="R21" s="24">
        <v>114418</v>
      </c>
      <c r="S21" s="24">
        <v>114483</v>
      </c>
      <c r="T21" s="24">
        <v>114734</v>
      </c>
      <c r="U21" s="24">
        <v>114836</v>
      </c>
      <c r="V21" s="24">
        <v>20</v>
      </c>
      <c r="W21" s="24"/>
      <c r="X21" s="24"/>
      <c r="Y21" s="24"/>
      <c r="Z21" s="24"/>
    </row>
    <row r="22" spans="1:26" ht="14.25" customHeight="1">
      <c r="A22" s="24" t="s">
        <v>71</v>
      </c>
      <c r="B22" s="35" t="s">
        <v>69</v>
      </c>
      <c r="C22" s="24">
        <v>3</v>
      </c>
      <c r="D22" s="30">
        <v>44332.624780092592</v>
      </c>
      <c r="E22" s="30">
        <v>44332.6249537037</v>
      </c>
      <c r="F22" s="24">
        <v>21</v>
      </c>
      <c r="G22" s="24">
        <v>117920</v>
      </c>
      <c r="H22" s="24">
        <v>118670</v>
      </c>
      <c r="I22" s="24">
        <f t="shared" si="0"/>
        <v>15</v>
      </c>
      <c r="J22" s="57" t="s">
        <v>92</v>
      </c>
      <c r="K22" s="58"/>
      <c r="L22" s="58"/>
      <c r="M22" s="58"/>
      <c r="N22" s="59">
        <f>'Experiment Design'!$D$5</f>
        <v>587.4</v>
      </c>
      <c r="O22" s="34">
        <f t="shared" si="1"/>
        <v>14.999999734573066</v>
      </c>
      <c r="P22" s="87">
        <f t="shared" si="2"/>
        <v>2.6542693376541138E-7</v>
      </c>
      <c r="Q22" s="24">
        <v>117945</v>
      </c>
      <c r="R22" s="24">
        <v>118034</v>
      </c>
      <c r="S22" s="24">
        <v>118198</v>
      </c>
      <c r="T22" s="24">
        <v>118409</v>
      </c>
      <c r="U22" s="24">
        <v>118552</v>
      </c>
      <c r="V22" s="24">
        <v>21</v>
      </c>
      <c r="W22" s="24"/>
      <c r="X22" s="24"/>
      <c r="Y22" s="24"/>
      <c r="Z22" s="24"/>
    </row>
    <row r="23" spans="1:26" ht="14.25" customHeight="1">
      <c r="A23" s="24" t="s">
        <v>71</v>
      </c>
      <c r="B23" s="35" t="s">
        <v>69</v>
      </c>
      <c r="C23" s="24">
        <v>4</v>
      </c>
      <c r="D23" s="30">
        <v>44332.626689814817</v>
      </c>
      <c r="E23" s="30">
        <v>44332.626863425925</v>
      </c>
      <c r="F23" s="24">
        <v>22</v>
      </c>
      <c r="G23" s="24">
        <v>126170</v>
      </c>
      <c r="H23" s="24">
        <v>126920</v>
      </c>
      <c r="I23" s="24">
        <f t="shared" si="0"/>
        <v>15</v>
      </c>
      <c r="J23" s="60" t="s">
        <v>93</v>
      </c>
      <c r="K23" s="28"/>
      <c r="L23" s="28"/>
      <c r="M23" s="28"/>
      <c r="N23" s="61">
        <f>N22+N25</f>
        <v>634.19999999999993</v>
      </c>
      <c r="O23" s="34">
        <f t="shared" si="1"/>
        <v>14.999999734573066</v>
      </c>
      <c r="P23" s="87">
        <f t="shared" si="2"/>
        <v>2.6542693376541138E-7</v>
      </c>
      <c r="Q23" s="24">
        <v>126176</v>
      </c>
      <c r="R23" s="24">
        <v>126291</v>
      </c>
      <c r="S23" s="24">
        <v>126408</v>
      </c>
      <c r="T23" s="24">
        <v>126600</v>
      </c>
      <c r="U23" s="24">
        <v>126702</v>
      </c>
      <c r="V23" s="24">
        <v>22</v>
      </c>
      <c r="W23" s="24"/>
      <c r="X23" s="24"/>
      <c r="Y23" s="24"/>
      <c r="Z23" s="24"/>
    </row>
    <row r="24" spans="1:26" ht="14.25" customHeight="1">
      <c r="A24" s="24" t="s">
        <v>71</v>
      </c>
      <c r="B24" s="35" t="s">
        <v>69</v>
      </c>
      <c r="C24" s="24">
        <v>5</v>
      </c>
      <c r="D24" s="30">
        <v>44332.627546296295</v>
      </c>
      <c r="E24" s="30">
        <v>44332.627708333333</v>
      </c>
      <c r="F24" s="24">
        <v>23</v>
      </c>
      <c r="G24" s="24">
        <v>129870</v>
      </c>
      <c r="H24" s="24">
        <v>130570</v>
      </c>
      <c r="I24" s="24">
        <f t="shared" si="0"/>
        <v>14</v>
      </c>
      <c r="J24" s="60" t="s">
        <v>94</v>
      </c>
      <c r="K24" s="28"/>
      <c r="L24" s="28"/>
      <c r="M24" s="28"/>
      <c r="N24" s="61">
        <v>58</v>
      </c>
      <c r="O24" s="34">
        <f t="shared" si="1"/>
        <v>14.000000129453838</v>
      </c>
      <c r="P24" s="87">
        <f t="shared" si="2"/>
        <v>-1.2945383787155151E-7</v>
      </c>
      <c r="Q24" s="24">
        <v>129917</v>
      </c>
      <c r="R24" s="24">
        <v>130028</v>
      </c>
      <c r="S24" s="24">
        <v>130142</v>
      </c>
      <c r="T24" s="24">
        <v>130336</v>
      </c>
      <c r="U24" s="24">
        <v>130448</v>
      </c>
      <c r="V24" s="24">
        <v>23</v>
      </c>
      <c r="W24" s="24"/>
      <c r="X24" s="24"/>
      <c r="Y24" s="24"/>
      <c r="Z24" s="24"/>
    </row>
    <row r="25" spans="1:26" ht="14.25" customHeight="1">
      <c r="A25" s="24" t="s">
        <v>71</v>
      </c>
      <c r="B25" s="35" t="s">
        <v>69</v>
      </c>
      <c r="C25" s="24">
        <v>6</v>
      </c>
      <c r="D25" s="30">
        <v>44332.628437500003</v>
      </c>
      <c r="E25" s="30">
        <v>44332.628611111111</v>
      </c>
      <c r="F25" s="24">
        <v>24</v>
      </c>
      <c r="G25" s="24">
        <v>133720</v>
      </c>
      <c r="H25" s="24">
        <v>134470</v>
      </c>
      <c r="I25" s="24">
        <f t="shared" si="0"/>
        <v>15</v>
      </c>
      <c r="J25" s="62" t="s">
        <v>96</v>
      </c>
      <c r="K25" s="63"/>
      <c r="L25" s="63"/>
      <c r="M25" s="63"/>
      <c r="N25" s="64">
        <v>46.8</v>
      </c>
      <c r="O25" s="34">
        <f t="shared" si="1"/>
        <v>14.999999734573066</v>
      </c>
      <c r="P25" s="87">
        <f t="shared" si="2"/>
        <v>2.6542693376541138E-7</v>
      </c>
      <c r="Q25" s="24">
        <v>133813</v>
      </c>
      <c r="R25" s="24">
        <v>133921</v>
      </c>
      <c r="S25" s="24">
        <v>134024</v>
      </c>
      <c r="T25" s="24">
        <v>134220</v>
      </c>
      <c r="U25" s="24">
        <v>134354</v>
      </c>
      <c r="V25" s="24">
        <v>24</v>
      </c>
      <c r="W25" s="24"/>
      <c r="X25" s="24"/>
      <c r="Y25" s="24"/>
      <c r="Z25" s="24"/>
    </row>
    <row r="26" spans="1:26" ht="14.25" customHeight="1">
      <c r="A26" s="24" t="s">
        <v>51</v>
      </c>
      <c r="B26" s="24" t="s">
        <v>52</v>
      </c>
      <c r="C26" s="24">
        <v>1</v>
      </c>
      <c r="D26" s="30">
        <v>44332.686168981483</v>
      </c>
      <c r="E26" s="30">
        <v>44332.686354166668</v>
      </c>
      <c r="F26" s="24">
        <v>25</v>
      </c>
      <c r="G26" s="24">
        <v>384</v>
      </c>
      <c r="H26" s="24">
        <v>1184</v>
      </c>
      <c r="I26" s="24">
        <f t="shared" si="0"/>
        <v>16</v>
      </c>
      <c r="J26" s="60"/>
      <c r="K26" s="28"/>
      <c r="L26" s="28"/>
      <c r="M26" s="65"/>
      <c r="N26" s="61"/>
      <c r="O26" s="34">
        <f t="shared" si="1"/>
        <v>15.999999968335032</v>
      </c>
      <c r="P26" s="87">
        <f t="shared" si="2"/>
        <v>3.166496753692627E-8</v>
      </c>
      <c r="Q26" s="24"/>
      <c r="R26" s="24"/>
      <c r="S26" s="24"/>
      <c r="T26" s="24"/>
      <c r="U26" s="24"/>
      <c r="V26" s="24">
        <v>25</v>
      </c>
      <c r="W26" s="24"/>
      <c r="X26" s="24"/>
      <c r="Y26" s="24"/>
      <c r="Z26" s="24"/>
    </row>
    <row r="27" spans="1:26" ht="14.25" customHeight="1">
      <c r="A27" s="24" t="s">
        <v>51</v>
      </c>
      <c r="B27" s="35" t="s">
        <v>57</v>
      </c>
      <c r="C27" s="24">
        <v>1</v>
      </c>
      <c r="D27" s="30">
        <v>44332.686620370368</v>
      </c>
      <c r="E27" s="30">
        <v>44332.686793981484</v>
      </c>
      <c r="F27" s="24">
        <v>26</v>
      </c>
      <c r="G27" s="24">
        <v>2334</v>
      </c>
      <c r="H27" s="24">
        <v>3084</v>
      </c>
      <c r="I27" s="24">
        <f t="shared" si="0"/>
        <v>15</v>
      </c>
      <c r="J27" s="60" t="s">
        <v>97</v>
      </c>
      <c r="K27" s="28"/>
      <c r="L27" s="28"/>
      <c r="M27" s="28" t="s">
        <v>98</v>
      </c>
      <c r="N27" s="33" t="s">
        <v>99</v>
      </c>
      <c r="O27" s="34">
        <f t="shared" si="1"/>
        <v>15.000000363215804</v>
      </c>
      <c r="P27" s="87">
        <f t="shared" si="2"/>
        <v>-3.6321580410003662E-7</v>
      </c>
      <c r="Q27" s="24">
        <v>2448</v>
      </c>
      <c r="R27" s="24">
        <v>2517</v>
      </c>
      <c r="S27" s="24">
        <v>2590</v>
      </c>
      <c r="T27" s="24">
        <v>2809</v>
      </c>
      <c r="U27" s="24">
        <v>2901</v>
      </c>
      <c r="V27" s="24">
        <v>26</v>
      </c>
      <c r="W27" s="24"/>
      <c r="X27" s="24"/>
      <c r="Y27" s="24"/>
      <c r="Z27" s="24"/>
    </row>
    <row r="28" spans="1:26" ht="14.25" customHeight="1">
      <c r="A28" s="24" t="s">
        <v>51</v>
      </c>
      <c r="B28" s="35" t="s">
        <v>57</v>
      </c>
      <c r="C28" s="24">
        <v>2</v>
      </c>
      <c r="D28" s="30">
        <v>44332.687106481484</v>
      </c>
      <c r="E28" s="30">
        <v>44332.687268518515</v>
      </c>
      <c r="F28" s="24">
        <v>27</v>
      </c>
      <c r="G28" s="24">
        <v>4434</v>
      </c>
      <c r="H28" s="24">
        <v>5134</v>
      </c>
      <c r="I28" s="24">
        <f t="shared" si="0"/>
        <v>14</v>
      </c>
      <c r="J28" s="60" t="s">
        <v>100</v>
      </c>
      <c r="K28" s="28"/>
      <c r="L28" s="28"/>
      <c r="M28" s="28">
        <v>0.65</v>
      </c>
      <c r="N28" s="66">
        <f>M28*N22/100</f>
        <v>3.8180999999999998</v>
      </c>
      <c r="O28" s="34">
        <f t="shared" si="1"/>
        <v>13.9999995008111</v>
      </c>
      <c r="P28" s="87">
        <f t="shared" si="2"/>
        <v>4.9918889999389648E-7</v>
      </c>
      <c r="Q28" s="24">
        <v>4477</v>
      </c>
      <c r="R28" s="24">
        <v>4570</v>
      </c>
      <c r="S28" s="24">
        <v>4649</v>
      </c>
      <c r="T28" s="24">
        <v>4840</v>
      </c>
      <c r="U28" s="24">
        <v>4970</v>
      </c>
      <c r="V28" s="24">
        <v>27</v>
      </c>
      <c r="W28" s="24"/>
      <c r="X28" s="24"/>
      <c r="Y28" s="24"/>
      <c r="Z28" s="24"/>
    </row>
    <row r="29" spans="1:26" ht="14.25" customHeight="1">
      <c r="A29" s="24" t="s">
        <v>51</v>
      </c>
      <c r="B29" s="35" t="s">
        <v>57</v>
      </c>
      <c r="C29" s="24">
        <v>3</v>
      </c>
      <c r="D29" s="30">
        <v>44332.687592592592</v>
      </c>
      <c r="E29" s="30">
        <v>44332.6877662037</v>
      </c>
      <c r="F29" s="24">
        <v>28</v>
      </c>
      <c r="G29" s="24">
        <v>6534</v>
      </c>
      <c r="H29" s="24">
        <v>7284</v>
      </c>
      <c r="I29" s="24">
        <f t="shared" si="0"/>
        <v>15</v>
      </c>
      <c r="J29" s="60" t="s">
        <v>101</v>
      </c>
      <c r="K29" s="28"/>
      <c r="L29" s="28"/>
      <c r="M29" s="28">
        <v>1.87</v>
      </c>
      <c r="N29" s="66">
        <f>M29*N22/100</f>
        <v>10.984380000000002</v>
      </c>
      <c r="O29" s="34">
        <f t="shared" si="1"/>
        <v>14.999999734573066</v>
      </c>
      <c r="P29" s="87">
        <f t="shared" si="2"/>
        <v>2.6542693376541138E-7</v>
      </c>
      <c r="Q29" s="24">
        <v>6637</v>
      </c>
      <c r="R29" s="24">
        <v>6716</v>
      </c>
      <c r="S29" s="24">
        <v>6779</v>
      </c>
      <c r="T29" s="24">
        <v>6990</v>
      </c>
      <c r="U29" s="24">
        <v>7077</v>
      </c>
      <c r="V29" s="24">
        <v>28</v>
      </c>
      <c r="W29" s="24"/>
      <c r="X29" s="24"/>
      <c r="Y29" s="24"/>
      <c r="Z29" s="24"/>
    </row>
    <row r="30" spans="1:26" ht="14.25" customHeight="1">
      <c r="A30" s="24" t="s">
        <v>51</v>
      </c>
      <c r="B30" s="35" t="s">
        <v>57</v>
      </c>
      <c r="C30" s="24">
        <v>4</v>
      </c>
      <c r="D30" s="30">
        <v>44332.688101851854</v>
      </c>
      <c r="E30" s="30">
        <v>44332.688263888886</v>
      </c>
      <c r="F30" s="24">
        <v>29</v>
      </c>
      <c r="G30" s="24">
        <v>8734</v>
      </c>
      <c r="H30" s="24">
        <v>9434</v>
      </c>
      <c r="I30" s="24">
        <f t="shared" si="0"/>
        <v>14</v>
      </c>
      <c r="J30" s="60" t="s">
        <v>102</v>
      </c>
      <c r="K30" s="28"/>
      <c r="L30" s="28"/>
      <c r="M30" s="28">
        <v>3.25</v>
      </c>
      <c r="N30" s="66">
        <f>M30*N22/100</f>
        <v>19.090499999999999</v>
      </c>
      <c r="O30" s="34">
        <f t="shared" si="1"/>
        <v>13.9999995008111</v>
      </c>
      <c r="P30" s="87">
        <f t="shared" si="2"/>
        <v>4.9918889999389648E-7</v>
      </c>
      <c r="Q30" s="24">
        <v>8788</v>
      </c>
      <c r="R30" s="24">
        <v>8876</v>
      </c>
      <c r="S30" s="24">
        <v>8936</v>
      </c>
      <c r="T30" s="24">
        <v>9123</v>
      </c>
      <c r="U30" s="24">
        <v>9223</v>
      </c>
      <c r="V30" s="24">
        <v>29</v>
      </c>
      <c r="W30" s="24"/>
      <c r="X30" s="24"/>
      <c r="Y30" s="24"/>
      <c r="Z30" s="24"/>
    </row>
    <row r="31" spans="1:26" ht="14.25" customHeight="1">
      <c r="A31" s="24" t="s">
        <v>51</v>
      </c>
      <c r="B31" s="35" t="s">
        <v>57</v>
      </c>
      <c r="C31" s="24">
        <v>5</v>
      </c>
      <c r="D31" s="30">
        <v>44332.688599537039</v>
      </c>
      <c r="E31" s="30">
        <v>44332.688761574071</v>
      </c>
      <c r="F31" s="24">
        <v>30</v>
      </c>
      <c r="G31" s="24">
        <v>10884</v>
      </c>
      <c r="H31" s="24">
        <v>11584</v>
      </c>
      <c r="I31" s="24">
        <f t="shared" si="0"/>
        <v>14</v>
      </c>
      <c r="J31" s="60" t="s">
        <v>103</v>
      </c>
      <c r="K31" s="28"/>
      <c r="L31" s="28"/>
      <c r="M31" s="28">
        <v>1.43</v>
      </c>
      <c r="N31" s="66">
        <f>M31*N22/100</f>
        <v>8.3998200000000001</v>
      </c>
      <c r="O31" s="34">
        <f t="shared" si="1"/>
        <v>13.9999995008111</v>
      </c>
      <c r="P31" s="87">
        <f t="shared" si="2"/>
        <v>4.9918889999389648E-7</v>
      </c>
      <c r="Q31" s="24">
        <v>10925</v>
      </c>
      <c r="R31" s="24">
        <v>11009</v>
      </c>
      <c r="S31" s="24">
        <v>11078</v>
      </c>
      <c r="T31" s="24">
        <v>11277</v>
      </c>
      <c r="U31" s="24">
        <v>11369</v>
      </c>
      <c r="V31" s="24">
        <v>30</v>
      </c>
      <c r="W31" s="24"/>
      <c r="X31" s="24"/>
      <c r="Y31" s="24"/>
      <c r="Z31" s="24"/>
    </row>
    <row r="32" spans="1:26" ht="14.25" customHeight="1">
      <c r="A32" s="24" t="s">
        <v>51</v>
      </c>
      <c r="B32" s="35" t="s">
        <v>70</v>
      </c>
      <c r="C32" s="24">
        <v>1</v>
      </c>
      <c r="D32" s="30">
        <v>44332.690532407411</v>
      </c>
      <c r="E32" s="30">
        <v>44332.690763888888</v>
      </c>
      <c r="F32" s="24">
        <v>31</v>
      </c>
      <c r="G32" s="24">
        <v>19234</v>
      </c>
      <c r="H32" s="24">
        <v>20234</v>
      </c>
      <c r="I32" s="24">
        <f t="shared" si="0"/>
        <v>20</v>
      </c>
      <c r="J32" s="60" t="s">
        <v>104</v>
      </c>
      <c r="K32" s="28"/>
      <c r="L32" s="28"/>
      <c r="M32" s="28">
        <v>4.75</v>
      </c>
      <c r="N32" s="66">
        <f>M32*N22/100</f>
        <v>27.901500000000002</v>
      </c>
      <c r="O32" s="34">
        <f t="shared" si="1"/>
        <v>19.999999646097422</v>
      </c>
      <c r="P32" s="87">
        <f t="shared" si="2"/>
        <v>3.5390257835388184E-7</v>
      </c>
      <c r="Q32" s="24">
        <v>19281</v>
      </c>
      <c r="R32" s="24">
        <v>19352</v>
      </c>
      <c r="S32" s="24">
        <v>19659</v>
      </c>
      <c r="T32" s="24">
        <v>20054</v>
      </c>
      <c r="U32" s="24">
        <v>20150</v>
      </c>
      <c r="V32" s="24">
        <v>31</v>
      </c>
      <c r="W32" s="24"/>
      <c r="X32" s="24"/>
      <c r="Y32" s="24"/>
      <c r="Z32" s="24"/>
    </row>
    <row r="33" spans="1:26" ht="14.25" customHeight="1">
      <c r="A33" s="24" t="s">
        <v>51</v>
      </c>
      <c r="B33" s="35" t="s">
        <v>70</v>
      </c>
      <c r="C33" s="24">
        <v>2</v>
      </c>
      <c r="D33" s="30">
        <v>44332.692152777781</v>
      </c>
      <c r="E33" s="30">
        <v>44332.692372685182</v>
      </c>
      <c r="F33" s="24">
        <v>32</v>
      </c>
      <c r="G33" s="24">
        <v>26234</v>
      </c>
      <c r="H33" s="24">
        <v>27184</v>
      </c>
      <c r="I33" s="24">
        <f t="shared" si="0"/>
        <v>19</v>
      </c>
      <c r="J33" s="60" t="s">
        <v>105</v>
      </c>
      <c r="K33" s="28"/>
      <c r="L33" s="28"/>
      <c r="M33" s="28">
        <v>10.5</v>
      </c>
      <c r="N33" s="66">
        <f>M33*N22/100</f>
        <v>61.677</v>
      </c>
      <c r="O33" s="34">
        <f t="shared" si="1"/>
        <v>18.999999412335455</v>
      </c>
      <c r="P33" s="87">
        <f t="shared" si="2"/>
        <v>5.8766454458236694E-7</v>
      </c>
      <c r="Q33" s="24">
        <v>26323</v>
      </c>
      <c r="R33" s="24">
        <v>26389</v>
      </c>
      <c r="S33" s="24">
        <v>26594</v>
      </c>
      <c r="T33" s="24">
        <v>26994</v>
      </c>
      <c r="U33" s="24">
        <v>27043</v>
      </c>
      <c r="V33" s="24">
        <v>32</v>
      </c>
      <c r="W33" s="24"/>
      <c r="X33" s="24"/>
      <c r="Y33" s="24"/>
      <c r="Z33" s="24"/>
    </row>
    <row r="34" spans="1:26" ht="14.25" customHeight="1">
      <c r="A34" s="24" t="s">
        <v>51</v>
      </c>
      <c r="B34" s="35" t="s">
        <v>70</v>
      </c>
      <c r="C34" s="24">
        <v>3</v>
      </c>
      <c r="D34" s="30">
        <v>44332.693784722222</v>
      </c>
      <c r="E34" s="30">
        <v>44332.694004629629</v>
      </c>
      <c r="F34" s="24">
        <v>33</v>
      </c>
      <c r="G34" s="24">
        <v>33284</v>
      </c>
      <c r="H34" s="24">
        <v>34234</v>
      </c>
      <c r="I34" s="24">
        <f t="shared" si="0"/>
        <v>19</v>
      </c>
      <c r="J34" s="60" t="s">
        <v>106</v>
      </c>
      <c r="K34" s="28"/>
      <c r="L34" s="28"/>
      <c r="M34" s="28">
        <v>55.1</v>
      </c>
      <c r="N34" s="66">
        <f>M34*N22/100</f>
        <v>323.6574</v>
      </c>
      <c r="O34" s="34">
        <f t="shared" si="1"/>
        <v>19.000000040978193</v>
      </c>
      <c r="P34" s="87">
        <f t="shared" si="2"/>
        <v>-4.0978193283081055E-8</v>
      </c>
      <c r="Q34" s="24">
        <v>33377</v>
      </c>
      <c r="R34" s="24">
        <v>33472</v>
      </c>
      <c r="S34" s="24">
        <v>33753</v>
      </c>
      <c r="T34" s="24">
        <v>34064</v>
      </c>
      <c r="U34" s="24">
        <v>34112</v>
      </c>
      <c r="V34" s="24">
        <v>33</v>
      </c>
      <c r="W34" s="24"/>
      <c r="X34" s="24"/>
      <c r="Y34" s="24"/>
      <c r="Z34" s="24"/>
    </row>
    <row r="35" spans="1:26" ht="14.25" customHeight="1">
      <c r="A35" s="24" t="s">
        <v>51</v>
      </c>
      <c r="B35" s="35" t="s">
        <v>70</v>
      </c>
      <c r="C35" s="24">
        <v>4</v>
      </c>
      <c r="D35" s="30">
        <v>44332.695497685185</v>
      </c>
      <c r="E35" s="30">
        <v>44332.695729166669</v>
      </c>
      <c r="F35" s="24">
        <v>34</v>
      </c>
      <c r="G35" s="24">
        <v>40684</v>
      </c>
      <c r="H35" s="24">
        <v>41684</v>
      </c>
      <c r="I35" s="24">
        <f t="shared" si="0"/>
        <v>20</v>
      </c>
      <c r="J35" s="67"/>
      <c r="K35" s="65"/>
      <c r="L35" s="28" t="s">
        <v>107</v>
      </c>
      <c r="M35" s="28">
        <f t="shared" ref="M35:N35" si="3">SUM(M28*2+M29*2+M30*2+M31*2+M32*2+M33*2+M34)</f>
        <v>100</v>
      </c>
      <c r="N35" s="66">
        <f t="shared" si="3"/>
        <v>587.4</v>
      </c>
      <c r="O35" s="34">
        <f t="shared" si="1"/>
        <v>20.00000027474016</v>
      </c>
      <c r="P35" s="87">
        <f t="shared" si="2"/>
        <v>-2.7474015951156616E-7</v>
      </c>
      <c r="Q35" s="24">
        <v>40817</v>
      </c>
      <c r="R35" s="24">
        <v>40902</v>
      </c>
      <c r="S35" s="24">
        <v>41058</v>
      </c>
      <c r="T35" s="24">
        <v>41500</v>
      </c>
      <c r="U35" s="24">
        <v>41549</v>
      </c>
      <c r="V35" s="24">
        <v>34</v>
      </c>
      <c r="W35" s="24"/>
      <c r="X35" s="24"/>
      <c r="Y35" s="24"/>
      <c r="Z35" s="24"/>
    </row>
    <row r="36" spans="1:26" ht="14.25" customHeight="1">
      <c r="A36" s="24" t="s">
        <v>51</v>
      </c>
      <c r="B36" s="35" t="s">
        <v>70</v>
      </c>
      <c r="C36" s="24">
        <v>5</v>
      </c>
      <c r="D36" s="30">
        <v>44332.697118055556</v>
      </c>
      <c r="E36" s="30">
        <v>44332.69734953704</v>
      </c>
      <c r="F36" s="24">
        <v>35</v>
      </c>
      <c r="G36" s="24">
        <v>47684</v>
      </c>
      <c r="H36" s="24">
        <v>48684</v>
      </c>
      <c r="I36" s="24">
        <f t="shared" si="0"/>
        <v>20</v>
      </c>
      <c r="J36" s="60"/>
      <c r="K36" s="28" t="s">
        <v>108</v>
      </c>
      <c r="L36" s="28"/>
      <c r="M36" s="28">
        <v>8.26</v>
      </c>
      <c r="N36" s="66">
        <f>M36*N22/100</f>
        <v>48.519239999999996</v>
      </c>
      <c r="O36" s="34">
        <f t="shared" si="1"/>
        <v>20.00000027474016</v>
      </c>
      <c r="P36" s="87">
        <f t="shared" si="2"/>
        <v>-2.7474015951156616E-7</v>
      </c>
      <c r="Q36" s="24">
        <v>47809</v>
      </c>
      <c r="R36" s="24">
        <v>47887</v>
      </c>
      <c r="S36" s="24">
        <v>48038</v>
      </c>
      <c r="T36" s="24">
        <v>48432</v>
      </c>
      <c r="U36" s="24">
        <v>48547</v>
      </c>
      <c r="V36" s="24">
        <v>35</v>
      </c>
      <c r="W36" s="24"/>
      <c r="X36" s="24"/>
      <c r="Y36" s="24"/>
      <c r="Z36" s="24"/>
    </row>
    <row r="37" spans="1:26" ht="14.25" customHeight="1">
      <c r="A37" s="24" t="s">
        <v>51</v>
      </c>
      <c r="B37" s="35" t="s">
        <v>70</v>
      </c>
      <c r="C37" s="24">
        <v>6</v>
      </c>
      <c r="D37" s="30">
        <v>44332.698750000003</v>
      </c>
      <c r="E37" s="30">
        <v>44332.698969907404</v>
      </c>
      <c r="F37" s="24">
        <v>36</v>
      </c>
      <c r="G37" s="24">
        <v>54734</v>
      </c>
      <c r="H37" s="24">
        <v>55684</v>
      </c>
      <c r="I37" s="24">
        <f t="shared" si="0"/>
        <v>19</v>
      </c>
      <c r="J37" s="60"/>
      <c r="K37" s="28" t="s">
        <v>109</v>
      </c>
      <c r="L37" s="28"/>
      <c r="M37" s="28">
        <v>20.100000000000001</v>
      </c>
      <c r="N37" s="66">
        <f>M37*N22/100</f>
        <v>118.06739999999999</v>
      </c>
      <c r="O37" s="34">
        <f t="shared" si="1"/>
        <v>18.999999412335455</v>
      </c>
      <c r="P37" s="87">
        <f t="shared" si="2"/>
        <v>5.8766454458236694E-7</v>
      </c>
      <c r="Q37" s="24">
        <v>54792</v>
      </c>
      <c r="R37" s="24">
        <v>54911</v>
      </c>
      <c r="S37" s="24">
        <v>55007</v>
      </c>
      <c r="T37" s="24">
        <v>55480</v>
      </c>
      <c r="U37" s="24">
        <v>55549</v>
      </c>
      <c r="V37" s="24">
        <v>36</v>
      </c>
      <c r="W37" s="24"/>
      <c r="X37" s="24"/>
      <c r="Y37" s="24"/>
      <c r="Z37" s="24"/>
    </row>
    <row r="38" spans="1:26" ht="14.25" customHeight="1">
      <c r="A38" s="24" t="s">
        <v>51</v>
      </c>
      <c r="B38" s="35" t="s">
        <v>62</v>
      </c>
      <c r="C38" s="24">
        <v>1</v>
      </c>
      <c r="D38" s="30">
        <v>44332.700474537036</v>
      </c>
      <c r="E38" s="30">
        <v>44332.700659722221</v>
      </c>
      <c r="F38" s="24">
        <v>37</v>
      </c>
      <c r="G38" s="24">
        <v>62184</v>
      </c>
      <c r="H38" s="24">
        <v>62984</v>
      </c>
      <c r="I38" s="24">
        <f t="shared" si="0"/>
        <v>16</v>
      </c>
      <c r="J38" s="60"/>
      <c r="K38" s="28" t="s">
        <v>110</v>
      </c>
      <c r="L38" s="28"/>
      <c r="M38" s="28">
        <v>13.07</v>
      </c>
      <c r="N38" s="66">
        <f>M38*N22/100</f>
        <v>76.773179999999996</v>
      </c>
      <c r="O38" s="34">
        <f t="shared" si="1"/>
        <v>15.999999968335032</v>
      </c>
      <c r="P38" s="87">
        <f t="shared" si="2"/>
        <v>3.166496753692627E-8</v>
      </c>
      <c r="Q38" s="24">
        <v>62277</v>
      </c>
      <c r="R38" s="24">
        <v>62346</v>
      </c>
      <c r="S38" s="24">
        <v>62415</v>
      </c>
      <c r="T38" s="24">
        <v>62682</v>
      </c>
      <c r="U38" s="24">
        <v>62764</v>
      </c>
      <c r="V38" s="24">
        <v>37</v>
      </c>
      <c r="W38" s="24"/>
      <c r="X38" s="24"/>
      <c r="Y38" s="24"/>
      <c r="Z38" s="24"/>
    </row>
    <row r="39" spans="1:26" ht="14.25" customHeight="1">
      <c r="A39" s="24" t="s">
        <v>51</v>
      </c>
      <c r="B39" s="35" t="s">
        <v>62</v>
      </c>
      <c r="C39" s="24">
        <v>2</v>
      </c>
      <c r="D39" s="30">
        <v>44332.702106481483</v>
      </c>
      <c r="E39" s="30">
        <v>44332.702268518522</v>
      </c>
      <c r="F39" s="24">
        <v>38</v>
      </c>
      <c r="G39" s="24">
        <v>69234</v>
      </c>
      <c r="H39" s="24">
        <v>69934</v>
      </c>
      <c r="I39" s="24">
        <f t="shared" si="0"/>
        <v>14</v>
      </c>
      <c r="J39" s="60"/>
      <c r="K39" s="28" t="s">
        <v>111</v>
      </c>
      <c r="L39" s="28"/>
      <c r="M39" s="28">
        <v>13.67</v>
      </c>
      <c r="N39" s="66">
        <f>M39*N22/100</f>
        <v>80.297579999999996</v>
      </c>
      <c r="O39" s="34">
        <f t="shared" si="1"/>
        <v>14.000000129453838</v>
      </c>
      <c r="P39" s="87">
        <f t="shared" si="2"/>
        <v>-1.2945383787155151E-7</v>
      </c>
      <c r="Q39" s="24">
        <v>69289</v>
      </c>
      <c r="R39" s="24">
        <v>69380</v>
      </c>
      <c r="S39" s="24">
        <v>69451</v>
      </c>
      <c r="T39" s="24">
        <v>69677</v>
      </c>
      <c r="U39" s="24">
        <v>69753</v>
      </c>
      <c r="V39" s="24">
        <v>38</v>
      </c>
      <c r="W39" s="24"/>
      <c r="X39" s="24"/>
      <c r="Y39" s="24"/>
      <c r="Z39" s="24"/>
    </row>
    <row r="40" spans="1:26" ht="14.25" customHeight="1">
      <c r="A40" s="24" t="s">
        <v>51</v>
      </c>
      <c r="B40" s="35" t="s">
        <v>62</v>
      </c>
      <c r="C40" s="24">
        <v>3</v>
      </c>
      <c r="D40" s="30">
        <v>44332.710196759261</v>
      </c>
      <c r="E40" s="30">
        <v>44332.710370370369</v>
      </c>
      <c r="F40" s="24">
        <v>39</v>
      </c>
      <c r="G40" s="24">
        <v>104184</v>
      </c>
      <c r="H40" s="24">
        <v>104934</v>
      </c>
      <c r="I40" s="24">
        <f t="shared" si="0"/>
        <v>15</v>
      </c>
      <c r="J40" s="62"/>
      <c r="K40" s="63"/>
      <c r="L40" s="63" t="s">
        <v>107</v>
      </c>
      <c r="M40" s="63">
        <f t="shared" ref="M40:N40" si="4">SUM(M36:M39)</f>
        <v>55.1</v>
      </c>
      <c r="N40" s="68">
        <f t="shared" si="4"/>
        <v>323.6574</v>
      </c>
      <c r="O40" s="34">
        <f t="shared" si="1"/>
        <v>14.999999734573066</v>
      </c>
      <c r="P40" s="87">
        <f t="shared" si="2"/>
        <v>2.6542693376541138E-7</v>
      </c>
      <c r="Q40" s="24">
        <v>104251</v>
      </c>
      <c r="R40" s="24">
        <v>104343</v>
      </c>
      <c r="S40" s="24">
        <v>104424</v>
      </c>
      <c r="T40" s="24">
        <v>104624</v>
      </c>
      <c r="U40" s="24">
        <v>104681</v>
      </c>
      <c r="V40" s="24">
        <v>39</v>
      </c>
      <c r="W40" s="24"/>
      <c r="X40" s="24"/>
      <c r="Y40" s="24"/>
      <c r="Z40" s="24"/>
    </row>
    <row r="41" spans="1:26" ht="14.25" customHeight="1">
      <c r="A41" s="24" t="s">
        <v>51</v>
      </c>
      <c r="B41" s="35" t="s">
        <v>62</v>
      </c>
      <c r="C41" s="24">
        <v>4</v>
      </c>
      <c r="D41" s="30">
        <v>44332.711747685185</v>
      </c>
      <c r="E41" s="30">
        <v>44332.711909722224</v>
      </c>
      <c r="F41" s="24">
        <v>40</v>
      </c>
      <c r="G41" s="24">
        <v>110884</v>
      </c>
      <c r="H41" s="24">
        <v>111584</v>
      </c>
      <c r="I41" s="24">
        <f t="shared" si="0"/>
        <v>14</v>
      </c>
      <c r="J41" s="28"/>
      <c r="K41" s="28" t="s">
        <v>112</v>
      </c>
      <c r="L41" s="28"/>
      <c r="M41" s="28">
        <f>M34-M39</f>
        <v>41.43</v>
      </c>
      <c r="N41" s="28">
        <f>M41*N22/100</f>
        <v>243.35982000000001</v>
      </c>
      <c r="O41" s="34">
        <f t="shared" si="1"/>
        <v>14.000000129453838</v>
      </c>
      <c r="P41" s="87">
        <f t="shared" si="2"/>
        <v>-1.2945383787155151E-7</v>
      </c>
      <c r="Q41" s="24">
        <v>110961</v>
      </c>
      <c r="R41" s="24">
        <v>111046</v>
      </c>
      <c r="S41" s="24">
        <v>111114</v>
      </c>
      <c r="T41" s="24">
        <v>111324</v>
      </c>
      <c r="U41" s="24">
        <v>111390</v>
      </c>
      <c r="V41" s="24">
        <v>40</v>
      </c>
      <c r="W41" s="24"/>
      <c r="X41" s="24"/>
      <c r="Y41" s="24"/>
      <c r="Z41" s="24"/>
    </row>
    <row r="42" spans="1:26" ht="14.25" customHeight="1">
      <c r="A42" s="24" t="s">
        <v>51</v>
      </c>
      <c r="B42" s="35" t="s">
        <v>62</v>
      </c>
      <c r="C42" s="24">
        <v>5</v>
      </c>
      <c r="D42" s="30">
        <v>44332.71329861111</v>
      </c>
      <c r="E42" s="30">
        <v>44332.713460648149</v>
      </c>
      <c r="F42" s="24">
        <v>41</v>
      </c>
      <c r="G42" s="24">
        <v>117584</v>
      </c>
      <c r="H42" s="24">
        <v>118284</v>
      </c>
      <c r="I42" s="24">
        <f t="shared" si="0"/>
        <v>14</v>
      </c>
      <c r="J42" s="24"/>
      <c r="K42" s="24"/>
      <c r="L42" s="24"/>
      <c r="M42" s="24"/>
      <c r="N42" s="24"/>
      <c r="O42" s="34">
        <f t="shared" si="1"/>
        <v>14.000000129453838</v>
      </c>
      <c r="P42" s="87">
        <f t="shared" si="2"/>
        <v>-1.2945383787155151E-7</v>
      </c>
      <c r="Q42" s="24">
        <v>117643</v>
      </c>
      <c r="R42" s="24">
        <v>117725</v>
      </c>
      <c r="S42" s="24">
        <v>117797</v>
      </c>
      <c r="T42" s="24">
        <v>118011</v>
      </c>
      <c r="U42" s="24">
        <v>118076</v>
      </c>
      <c r="V42" s="24">
        <v>41</v>
      </c>
      <c r="W42" s="24"/>
      <c r="X42" s="24"/>
      <c r="Y42" s="24"/>
      <c r="Z42" s="24"/>
    </row>
    <row r="43" spans="1:26" ht="14.25" customHeight="1">
      <c r="A43" s="24" t="s">
        <v>51</v>
      </c>
      <c r="B43" s="35" t="s">
        <v>62</v>
      </c>
      <c r="C43" s="24">
        <v>6</v>
      </c>
      <c r="D43" s="30">
        <v>44332.714837962965</v>
      </c>
      <c r="E43" s="30">
        <v>44332.714999999997</v>
      </c>
      <c r="F43" s="24">
        <v>42</v>
      </c>
      <c r="G43" s="24">
        <v>124234</v>
      </c>
      <c r="H43" s="24">
        <v>124934</v>
      </c>
      <c r="I43" s="24">
        <f t="shared" si="0"/>
        <v>14</v>
      </c>
      <c r="J43" s="24"/>
      <c r="K43" s="24"/>
      <c r="L43" s="24"/>
      <c r="M43" s="24"/>
      <c r="N43" s="24"/>
      <c r="O43" s="34">
        <f t="shared" si="1"/>
        <v>13.9999995008111</v>
      </c>
      <c r="P43" s="87">
        <f t="shared" si="2"/>
        <v>4.9918889999389648E-7</v>
      </c>
      <c r="Q43" s="24">
        <v>124305</v>
      </c>
      <c r="R43" s="24">
        <v>124401</v>
      </c>
      <c r="S43" s="24">
        <v>124473</v>
      </c>
      <c r="T43" s="24">
        <v>124680</v>
      </c>
      <c r="U43" s="24">
        <v>124739</v>
      </c>
      <c r="V43" s="24">
        <v>42</v>
      </c>
      <c r="W43" s="24"/>
      <c r="X43" s="24"/>
      <c r="Y43" s="24"/>
      <c r="Z43" s="24"/>
    </row>
    <row r="44" spans="1:26" ht="14.25" customHeight="1">
      <c r="A44" s="24" t="s">
        <v>51</v>
      </c>
      <c r="B44" s="35" t="s">
        <v>69</v>
      </c>
      <c r="C44" s="24">
        <v>1</v>
      </c>
      <c r="D44" s="30">
        <v>44332.716435185182</v>
      </c>
      <c r="E44" s="30">
        <v>44332.716574074075</v>
      </c>
      <c r="F44" s="24">
        <v>43</v>
      </c>
      <c r="G44" s="24">
        <v>131134</v>
      </c>
      <c r="H44" s="24">
        <v>131734</v>
      </c>
      <c r="I44" s="24">
        <f t="shared" si="0"/>
        <v>12</v>
      </c>
      <c r="J44" s="24"/>
      <c r="K44" s="24"/>
      <c r="L44" s="24"/>
      <c r="M44" s="24"/>
      <c r="N44" s="24"/>
      <c r="O44" s="34">
        <f t="shared" si="1"/>
        <v>12.000000290572643</v>
      </c>
      <c r="P44" s="87">
        <f t="shared" si="2"/>
        <v>-2.905726432800293E-7</v>
      </c>
      <c r="Q44" s="24">
        <v>131168</v>
      </c>
      <c r="R44" s="24">
        <v>131237</v>
      </c>
      <c r="S44" s="24">
        <v>131288</v>
      </c>
      <c r="T44" s="24">
        <v>131505</v>
      </c>
      <c r="U44" s="24">
        <v>131612</v>
      </c>
      <c r="V44" s="24">
        <v>43</v>
      </c>
      <c r="W44" s="24"/>
      <c r="X44" s="24"/>
      <c r="Y44" s="24"/>
      <c r="Z44" s="24"/>
    </row>
    <row r="45" spans="1:26" ht="14.25" customHeight="1">
      <c r="A45" s="24" t="s">
        <v>51</v>
      </c>
      <c r="B45" s="35" t="s">
        <v>69</v>
      </c>
      <c r="C45" s="24">
        <v>2</v>
      </c>
      <c r="D45" s="30">
        <v>44332.717280092591</v>
      </c>
      <c r="E45" s="30">
        <v>44332.717430555553</v>
      </c>
      <c r="F45" s="24">
        <v>44</v>
      </c>
      <c r="G45" s="24">
        <v>134784</v>
      </c>
      <c r="H45" s="24">
        <v>135434</v>
      </c>
      <c r="I45" s="24">
        <f t="shared" si="0"/>
        <v>13</v>
      </c>
      <c r="J45" s="24"/>
      <c r="K45" s="24"/>
      <c r="L45" s="24"/>
      <c r="M45" s="24"/>
      <c r="N45" s="24"/>
      <c r="O45" s="34">
        <f t="shared" si="1"/>
        <v>12.999999895691872</v>
      </c>
      <c r="P45" s="87">
        <f t="shared" si="2"/>
        <v>1.0430812835693359E-7</v>
      </c>
      <c r="Q45" s="24">
        <v>134854</v>
      </c>
      <c r="R45" s="24">
        <v>134933</v>
      </c>
      <c r="S45" s="24">
        <v>134993</v>
      </c>
      <c r="T45" s="24">
        <v>135227</v>
      </c>
      <c r="U45" s="24">
        <v>135334</v>
      </c>
      <c r="V45" s="24">
        <v>44</v>
      </c>
      <c r="W45" s="24"/>
      <c r="X45" s="24"/>
      <c r="Y45" s="24"/>
      <c r="Z45" s="24"/>
    </row>
    <row r="46" spans="1:26" ht="14.25" customHeight="1">
      <c r="A46" s="24" t="s">
        <v>51</v>
      </c>
      <c r="B46" s="35" t="s">
        <v>69</v>
      </c>
      <c r="C46" s="24">
        <v>3</v>
      </c>
      <c r="D46" s="30">
        <v>44332.718136574076</v>
      </c>
      <c r="E46" s="30">
        <v>44332.718298611115</v>
      </c>
      <c r="F46" s="24">
        <v>45</v>
      </c>
      <c r="G46" s="24">
        <v>138484</v>
      </c>
      <c r="H46" s="24">
        <v>139184</v>
      </c>
      <c r="I46" s="24">
        <f t="shared" si="0"/>
        <v>14</v>
      </c>
      <c r="J46" s="24"/>
      <c r="K46" s="24"/>
      <c r="L46" s="24"/>
      <c r="M46" s="24"/>
      <c r="N46" s="24"/>
      <c r="O46" s="34">
        <f t="shared" si="1"/>
        <v>14.000000129453838</v>
      </c>
      <c r="P46" s="87">
        <f t="shared" si="2"/>
        <v>-1.2945383787155151E-7</v>
      </c>
      <c r="Q46" s="24">
        <v>138551</v>
      </c>
      <c r="R46" s="24">
        <v>138645</v>
      </c>
      <c r="S46" s="24">
        <v>138699</v>
      </c>
      <c r="T46" s="24">
        <v>138947</v>
      </c>
      <c r="U46" s="24">
        <v>139054</v>
      </c>
      <c r="V46" s="24">
        <v>45</v>
      </c>
      <c r="W46" s="24"/>
      <c r="X46" s="24"/>
      <c r="Y46" s="24"/>
      <c r="Z46" s="24"/>
    </row>
    <row r="47" spans="1:26" ht="14.25" customHeight="1">
      <c r="A47" s="24" t="s">
        <v>51</v>
      </c>
      <c r="B47" s="35" t="s">
        <v>69</v>
      </c>
      <c r="C47" s="24">
        <v>4</v>
      </c>
      <c r="D47" s="30">
        <v>44332.718993055554</v>
      </c>
      <c r="E47" s="30">
        <v>44332.719166666669</v>
      </c>
      <c r="F47" s="24">
        <v>46</v>
      </c>
      <c r="G47" s="24">
        <v>142184</v>
      </c>
      <c r="H47" s="24">
        <v>142934</v>
      </c>
      <c r="I47" s="24">
        <f t="shared" si="0"/>
        <v>15</v>
      </c>
      <c r="J47" s="24"/>
      <c r="K47" s="24"/>
      <c r="L47" s="24"/>
      <c r="M47" s="24"/>
      <c r="N47" s="24"/>
      <c r="O47" s="34">
        <f t="shared" si="1"/>
        <v>15.000000363215804</v>
      </c>
      <c r="P47" s="87">
        <f t="shared" si="2"/>
        <v>-3.6321580410003662E-7</v>
      </c>
      <c r="Q47" s="24">
        <v>142262</v>
      </c>
      <c r="R47" s="24">
        <v>142340</v>
      </c>
      <c r="S47" s="24">
        <v>142398</v>
      </c>
      <c r="T47" s="24">
        <v>142644</v>
      </c>
      <c r="U47" s="24">
        <v>142787</v>
      </c>
      <c r="V47" s="24">
        <v>46</v>
      </c>
      <c r="W47" s="24"/>
      <c r="X47" s="24"/>
      <c r="Y47" s="24"/>
      <c r="Z47" s="24"/>
    </row>
    <row r="48" spans="1:26" ht="14.25" customHeight="1">
      <c r="A48" s="24" t="s">
        <v>51</v>
      </c>
      <c r="B48" s="35" t="s">
        <v>69</v>
      </c>
      <c r="C48" s="24">
        <v>5</v>
      </c>
      <c r="D48" s="30">
        <v>44332.719872685186</v>
      </c>
      <c r="E48" s="30">
        <v>44332.720023148147</v>
      </c>
      <c r="F48" s="24">
        <v>47</v>
      </c>
      <c r="G48" s="24">
        <v>145984</v>
      </c>
      <c r="H48" s="24">
        <v>146634</v>
      </c>
      <c r="I48" s="24">
        <f t="shared" si="0"/>
        <v>13</v>
      </c>
      <c r="J48" s="24"/>
      <c r="K48" s="24"/>
      <c r="L48" s="24"/>
      <c r="M48" s="24"/>
      <c r="N48" s="24"/>
      <c r="O48" s="34">
        <f t="shared" si="1"/>
        <v>12.999999895691872</v>
      </c>
      <c r="P48" s="87">
        <f t="shared" si="2"/>
        <v>1.0430812835693359E-7</v>
      </c>
      <c r="Q48" s="24">
        <v>146014</v>
      </c>
      <c r="R48" s="24">
        <v>146093</v>
      </c>
      <c r="S48" s="24">
        <v>146162</v>
      </c>
      <c r="T48" s="24">
        <v>146369</v>
      </c>
      <c r="U48" s="24">
        <v>146464</v>
      </c>
      <c r="V48" s="24">
        <v>47</v>
      </c>
      <c r="W48" s="24"/>
      <c r="X48" s="24"/>
      <c r="Y48" s="24"/>
      <c r="Z48" s="24"/>
    </row>
    <row r="49" spans="1:26" ht="14.25" customHeight="1">
      <c r="A49" s="24" t="s">
        <v>51</v>
      </c>
      <c r="B49" s="35" t="s">
        <v>69</v>
      </c>
      <c r="C49" s="24">
        <v>6</v>
      </c>
      <c r="D49" s="30">
        <v>44332.720729166664</v>
      </c>
      <c r="E49" s="30">
        <v>44332.720891203702</v>
      </c>
      <c r="F49" s="24">
        <v>48</v>
      </c>
      <c r="G49" s="24">
        <v>149684</v>
      </c>
      <c r="H49" s="24">
        <v>150384</v>
      </c>
      <c r="I49" s="24">
        <f t="shared" si="0"/>
        <v>14</v>
      </c>
      <c r="J49" s="24"/>
      <c r="K49" s="24"/>
      <c r="L49" s="24"/>
      <c r="M49" s="24"/>
      <c r="N49" s="24"/>
      <c r="O49" s="34">
        <f t="shared" si="1"/>
        <v>14.000000129453838</v>
      </c>
      <c r="P49" s="87">
        <f t="shared" si="2"/>
        <v>-1.2945383787155151E-7</v>
      </c>
      <c r="Q49" s="24">
        <v>149738</v>
      </c>
      <c r="R49" s="24">
        <v>149831</v>
      </c>
      <c r="S49" s="24">
        <v>149920</v>
      </c>
      <c r="T49" s="24">
        <v>150141</v>
      </c>
      <c r="U49" s="24">
        <v>150260</v>
      </c>
      <c r="V49" s="24">
        <v>48</v>
      </c>
      <c r="W49" s="24"/>
      <c r="X49" s="24"/>
      <c r="Y49" s="24"/>
      <c r="Z49" s="24"/>
    </row>
    <row r="50" spans="1:26" ht="14.25" customHeight="1">
      <c r="A50" s="24" t="s">
        <v>51</v>
      </c>
      <c r="B50" s="24" t="s">
        <v>72</v>
      </c>
      <c r="C50" s="24">
        <v>1</v>
      </c>
      <c r="D50" s="30">
        <v>44332.722986111112</v>
      </c>
      <c r="E50" s="30">
        <v>44332.723124999997</v>
      </c>
      <c r="F50" s="24">
        <v>49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>
        <v>49</v>
      </c>
      <c r="W50" s="24"/>
      <c r="X50" s="24"/>
      <c r="Y50" s="24"/>
      <c r="Z50" s="24"/>
    </row>
    <row r="51" spans="1:26" ht="14.25" customHeight="1">
      <c r="A51" s="24" t="s">
        <v>73</v>
      </c>
      <c r="B51" s="24" t="s">
        <v>74</v>
      </c>
      <c r="C51" s="24">
        <v>1</v>
      </c>
      <c r="D51" s="30">
        <v>44332.723506944443</v>
      </c>
      <c r="E51" s="30">
        <v>44332.723703703705</v>
      </c>
      <c r="F51" s="24">
        <v>50</v>
      </c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>
        <v>50</v>
      </c>
      <c r="W51" s="24"/>
      <c r="X51" s="24"/>
      <c r="Y51" s="24"/>
      <c r="Z51" s="24"/>
    </row>
    <row r="52" spans="1:26" ht="14.25" customHeight="1">
      <c r="A52" s="24" t="s">
        <v>73</v>
      </c>
      <c r="B52" s="24" t="s">
        <v>75</v>
      </c>
      <c r="C52" s="24">
        <v>1</v>
      </c>
      <c r="D52" s="30">
        <v>44332.723749999997</v>
      </c>
      <c r="E52" s="30">
        <v>44332.723958333336</v>
      </c>
      <c r="F52" s="24">
        <v>51</v>
      </c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>
        <v>51</v>
      </c>
      <c r="W52" s="24"/>
      <c r="X52" s="24"/>
      <c r="Y52" s="24"/>
      <c r="Z52" s="24"/>
    </row>
    <row r="53" spans="1:26" ht="14.25" customHeight="1">
      <c r="A53" s="24"/>
      <c r="B53" s="24"/>
      <c r="C53" s="24"/>
      <c r="D53" s="24"/>
      <c r="E53" s="24"/>
      <c r="F53" s="24">
        <v>52</v>
      </c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>
        <v>52</v>
      </c>
      <c r="W53" s="24"/>
      <c r="X53" s="24"/>
      <c r="Y53" s="24"/>
      <c r="Z53" s="24"/>
    </row>
    <row r="54" spans="1:26" ht="14.25" customHeight="1">
      <c r="A54" s="28" t="s">
        <v>71</v>
      </c>
      <c r="B54" s="88" t="s">
        <v>113</v>
      </c>
      <c r="D54" s="30"/>
      <c r="E54" s="30"/>
      <c r="F54" s="24">
        <v>53</v>
      </c>
      <c r="G54" s="24">
        <v>14065</v>
      </c>
      <c r="H54" s="24">
        <v>14070</v>
      </c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>
        <v>53</v>
      </c>
      <c r="W54" s="24"/>
      <c r="X54" s="24"/>
      <c r="Y54" s="24"/>
      <c r="Z54" s="24"/>
    </row>
    <row r="55" spans="1:26" ht="14.25" customHeight="1">
      <c r="A55" s="28" t="s">
        <v>51</v>
      </c>
      <c r="B55" s="88" t="s">
        <v>113</v>
      </c>
      <c r="D55" s="30">
        <v>44332.722986111112</v>
      </c>
      <c r="E55" s="30">
        <v>44332.723124999997</v>
      </c>
      <c r="F55" s="24">
        <v>54</v>
      </c>
      <c r="G55" s="24">
        <v>200</v>
      </c>
      <c r="H55" s="24">
        <v>300</v>
      </c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>
        <v>54</v>
      </c>
      <c r="W55" s="24"/>
      <c r="X55" s="24"/>
      <c r="Y55" s="24"/>
      <c r="Z55" s="24"/>
    </row>
    <row r="56" spans="1:26" ht="14.25" customHeight="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4.25" customHeight="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4.25" customHeight="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4.25" customHeight="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4.25" customHeight="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4.25" customHeight="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4.25" customHeight="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4.25" customHeight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4.25" customHeight="1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4.25" customHeight="1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4.25" customHeight="1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4.25" customHeight="1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4.25" customHeight="1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4.25" customHeight="1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4.25" customHeight="1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4.25" customHeight="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4.25" customHeight="1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4.25" customHeight="1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4.25" customHeight="1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4.25" customHeight="1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4.25" customHeight="1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4.25" customHeight="1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4.25" customHeight="1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4.25" customHeight="1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4.25" customHeight="1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4.25" customHeight="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4.25" customHeight="1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4.25" customHeight="1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4.25" customHeight="1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4.25" customHeigh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4.25" customHeight="1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4.25" customHeight="1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4.25" customHeight="1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4.25" customHeight="1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4.25" customHeight="1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4.25" customHeight="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4.25" customHeight="1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4.25" customHeight="1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4.25" customHeight="1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4.25" customHeight="1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4.25" customHeight="1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4.25" customHeight="1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4.25" customHeight="1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4.25" customHeight="1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4.25" customHeight="1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4.25" customHeight="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4.25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4.25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4.25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4.25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4.25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4.25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4.25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4.25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4.25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4.25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4.25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4.25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4.25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4.25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4.25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4.25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4.25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4.25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4.25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4.25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4.25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4.25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4.25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4.25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4.25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4.25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4.25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4.25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4.25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4.25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4.2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4.2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4.25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4.25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4.25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4.2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4.25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4.25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4.25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4.25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4.25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4.25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4.25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4.2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4.2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4.25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4.25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4.25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4.25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4.25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4.25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4.25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4.25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4.25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4.2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4.2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4.25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4.25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4.25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4.25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4.25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4.25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4.25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4.25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4.25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4.25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4.25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4.25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4.2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4.2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4.25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4.25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4.25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4.25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4.25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4.25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4.25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4.2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4.2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4.2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4.2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4.2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4.2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4.2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4.2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4.2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4.2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4.2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4.2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4.2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4.2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4.2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4.2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4.2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4.2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4.2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4.2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4.2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4.2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4.2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4.2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4.2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4.2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4.2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4.2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4.2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4.2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4.2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4.2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4.2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4.2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4.2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4.2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4.2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4.2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4.2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4.2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4.2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4.2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4.2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4.2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4.2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4.2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4.2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4.25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4.25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4.25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4.25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4.2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4.2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4.2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4.2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4.2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4.2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4.2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4.2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4.2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4.25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4.25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4.25" customHeight="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4.25" customHeight="1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4.25" customHeight="1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4.25" customHeight="1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4.25" customHeight="1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4.25" customHeight="1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4.25" customHeight="1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4.25" customHeight="1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4.25" customHeight="1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4.25" customHeight="1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4.25" customHeight="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4.25" customHeight="1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4.25" customHeight="1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4.25" customHeight="1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4.25" customHeight="1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4.25" customHeight="1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4.25" customHeight="1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4.25" customHeight="1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4.25" customHeight="1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4.25" customHeight="1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4.25" customHeight="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4.25" customHeight="1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4.25" customHeight="1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4.25" customHeight="1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4.25" customHeight="1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4.25" customHeight="1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4.25" customHeight="1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4.25" customHeight="1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4.25" customHeight="1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4.25" customHeight="1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4.25" customHeight="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4.25" customHeight="1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4.25" customHeight="1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4.25" customHeight="1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4.25" customHeight="1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4.25" customHeight="1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4.25" customHeight="1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4.25" customHeight="1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4.25" customHeight="1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4.25" customHeight="1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4.25" customHeight="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4.25" customHeight="1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4.25" customHeight="1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4.25" customHeight="1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4.25" customHeight="1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4.25" customHeight="1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4.25" customHeight="1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4.25" customHeight="1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4.25" customHeight="1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4.25" customHeight="1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4.25" customHeight="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4.25" customHeight="1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4.25" customHeight="1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4.25" customHeight="1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4.25" customHeight="1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4.25" customHeight="1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4.25" customHeight="1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4.25" customHeight="1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4.25" customHeight="1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4.25" customHeight="1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4.25" customHeight="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4.25" customHeight="1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4.25" customHeight="1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4.25" customHeight="1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4.25" customHeight="1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4.25" customHeight="1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4.25" customHeight="1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4.25" customHeight="1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4.25" customHeight="1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4.25" customHeight="1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4.25" customHeight="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4.25" customHeight="1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4.25" customHeight="1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4.25" customHeight="1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4.25" customHeight="1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4.25" customHeight="1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4.25" customHeight="1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4.25" customHeight="1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4.25" customHeight="1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4.25" customHeight="1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4.25" customHeight="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4.25" customHeight="1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4.25" customHeight="1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4.25" customHeight="1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4.25" customHeight="1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4.25" customHeight="1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4.25" customHeight="1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4.25" customHeight="1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4.25" customHeight="1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4.25" customHeight="1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4.25" customHeight="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4.25" customHeight="1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4.25" customHeight="1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4.25" customHeight="1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4.25" customHeight="1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4.25" customHeight="1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4.25" customHeight="1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4.25" customHeight="1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4.25" customHeight="1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4.25" customHeight="1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4.25" customHeight="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4.25" customHeight="1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4.25" customHeight="1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4.25" customHeight="1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4.25" customHeight="1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4.25" customHeight="1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4.25" customHeight="1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4.25" customHeight="1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4.25" customHeight="1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4.25" customHeight="1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4.25" customHeight="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4.25" customHeight="1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4.25" customHeight="1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4.25" customHeight="1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4.25" customHeight="1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4.25" customHeight="1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4.25" customHeight="1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4.25" customHeight="1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4.25" customHeight="1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4.25" customHeight="1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4.25" customHeight="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4.25" customHeight="1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4.25" customHeight="1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4.25" customHeight="1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4.25" customHeight="1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4.25" customHeight="1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4.25" customHeight="1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4.25" customHeight="1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4.25" customHeight="1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4.25" customHeight="1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4.25" customHeight="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4.25" customHeight="1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4.25" customHeight="1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4.25" customHeight="1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4.25" customHeight="1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4.25" customHeight="1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4.25" customHeight="1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4.25" customHeight="1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4.25" customHeight="1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4.25" customHeight="1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4.25" customHeight="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4.25" customHeight="1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4.25" customHeight="1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4.25" customHeight="1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4.25" customHeight="1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4.25" customHeight="1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4.25" customHeight="1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4.25" customHeight="1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4.25" customHeight="1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4.25" customHeight="1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4.25" customHeight="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4.25" customHeight="1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4.25" customHeight="1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4.25" customHeight="1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4.25" customHeight="1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4.25" customHeight="1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4.25" customHeight="1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4.25" customHeight="1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4.25" customHeight="1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4.25" customHeight="1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4.25" customHeight="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4.25" customHeight="1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4.25" customHeight="1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4.25" customHeight="1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4.25" customHeight="1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4.25" customHeight="1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4.25" customHeight="1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4.25" customHeight="1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4.25" customHeight="1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4.25" customHeight="1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4.25" customHeight="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4.25" customHeight="1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4.25" customHeight="1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4.25" customHeight="1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4.25" customHeight="1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4.25" customHeight="1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4.25" customHeight="1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4.25" customHeight="1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4.25" customHeight="1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4.25" customHeight="1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4.25" customHeight="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4.25" customHeight="1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4.25" customHeight="1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4.25" customHeight="1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4.25" customHeight="1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4.25" customHeight="1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4.25" customHeight="1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4.25" customHeight="1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4.25" customHeight="1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4.25" customHeight="1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4.25" customHeight="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4.25" customHeight="1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4.25" customHeight="1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4.25" customHeight="1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4.25" customHeight="1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4.25" customHeight="1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4.25" customHeight="1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4.25" customHeight="1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4.25" customHeight="1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4.25" customHeight="1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4.25" customHeight="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4.25" customHeight="1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4.25" customHeight="1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4.25" customHeight="1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4.25" customHeight="1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4.25" customHeight="1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4.25" customHeight="1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4.25" customHeight="1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4.25" customHeight="1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4.25" customHeight="1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4.25" customHeight="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4.25" customHeight="1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4.25" customHeight="1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4.25" customHeight="1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4.25" customHeight="1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4.25" customHeight="1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4.25" customHeight="1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4.25" customHeight="1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4.25" customHeight="1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4.25" customHeight="1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4.25" customHeight="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4.25" customHeight="1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4.25" customHeight="1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4.25" customHeight="1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4.25" customHeight="1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4.25" customHeight="1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4.25" customHeight="1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4.25" customHeight="1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4.25" customHeight="1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4.25" customHeight="1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4.25" customHeight="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4.25" customHeight="1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4.25" customHeight="1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4.25" customHeight="1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4.25" customHeight="1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4.25" customHeight="1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4.25" customHeight="1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4.25" customHeight="1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4.25" customHeight="1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4.25" customHeight="1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4.25" customHeight="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4.25" customHeight="1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4.25" customHeight="1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4.25" customHeight="1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4.25" customHeight="1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4.25" customHeight="1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4.25" customHeight="1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4.25" customHeight="1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4.25" customHeight="1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4.25" customHeight="1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4.25" customHeight="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4.25" customHeight="1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4.25" customHeight="1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4.25" customHeight="1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4.25" customHeight="1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4.25" customHeight="1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4.25" customHeight="1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4.25" customHeight="1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4.25" customHeight="1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4.25" customHeight="1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4.25" customHeight="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4.25" customHeight="1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4.25" customHeight="1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4.25" customHeight="1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4.25" customHeight="1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4.25" customHeight="1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4.25" customHeight="1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4.25" customHeight="1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4.25" customHeight="1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4.25" customHeight="1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4.25" customHeight="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4.25" customHeight="1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4.25" customHeight="1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4.25" customHeight="1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4.25" customHeight="1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4.25" customHeight="1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4.25" customHeight="1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4.25" customHeight="1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4.25" customHeight="1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4.25" customHeight="1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4.25" customHeight="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4.25" customHeight="1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4.25" customHeight="1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4.25" customHeight="1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4.25" customHeight="1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4.25" customHeight="1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4.25" customHeight="1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4.25" customHeight="1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4.25" customHeight="1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4.25" customHeight="1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4.25" customHeight="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4.25" customHeight="1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4.25" customHeight="1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4.25" customHeight="1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4.25" customHeight="1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4.25" customHeight="1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4.25" customHeight="1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4.25" customHeight="1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4.25" customHeight="1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4.25" customHeight="1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4.25" customHeight="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4.25" customHeight="1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4.25" customHeight="1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4.25" customHeight="1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4.25" customHeight="1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4.25" customHeight="1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4.25" customHeight="1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4.25" customHeight="1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4.25" customHeight="1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4.25" customHeight="1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4.25" customHeight="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4.25" customHeight="1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4.25" customHeight="1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4.25" customHeight="1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4.25" customHeight="1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4.25" customHeight="1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4.25" customHeight="1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4.25" customHeight="1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4.25" customHeight="1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4.25" customHeight="1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4.25" customHeight="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4.25" customHeight="1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4.25" customHeight="1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4.25" customHeight="1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4.25" customHeight="1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4.25" customHeight="1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4.25" customHeight="1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4.25" customHeight="1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4.25" customHeight="1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4.25" customHeight="1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4.25" customHeight="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4.25" customHeight="1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4.25" customHeight="1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4.25" customHeight="1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4.25" customHeight="1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4.25" customHeight="1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4.25" customHeight="1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4.25" customHeight="1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4.25" customHeight="1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4.25" customHeight="1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4.25" customHeight="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4.25" customHeight="1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4.25" customHeight="1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4.25" customHeight="1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4.25" customHeight="1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4.25" customHeight="1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4.25" customHeight="1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4.25" customHeight="1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4.25" customHeight="1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4.25" customHeight="1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4.25" customHeight="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4.25" customHeight="1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4.25" customHeight="1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4.25" customHeight="1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4.25" customHeight="1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4.25" customHeight="1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4.25" customHeight="1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4.25" customHeight="1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4.25" customHeight="1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4.25" customHeight="1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4.25" customHeight="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4.25" customHeight="1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4.25" customHeight="1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4.25" customHeight="1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4.25" customHeight="1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4.25" customHeight="1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4.25" customHeight="1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4.25" customHeight="1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4.25" customHeight="1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4.25" customHeight="1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4.25" customHeight="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4.25" customHeight="1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4.25" customHeight="1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4.25" customHeight="1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4.25" customHeight="1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4.25" customHeight="1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4.25" customHeight="1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4.25" customHeight="1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4.25" customHeight="1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4.25" customHeight="1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4.25" customHeight="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4.25" customHeight="1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4.25" customHeight="1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4.25" customHeight="1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4.25" customHeight="1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4.25" customHeight="1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4.25" customHeight="1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4.25" customHeight="1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4.25" customHeight="1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4.25" customHeight="1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4.25" customHeight="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4.25" customHeight="1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4.25" customHeight="1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4.25" customHeight="1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4.25" customHeight="1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4.25" customHeight="1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4.25" customHeight="1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4.25" customHeight="1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4.25" customHeight="1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4.25" customHeight="1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4.25" customHeight="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4.25" customHeight="1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4.25" customHeight="1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4.25" customHeight="1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4.25" customHeight="1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4.25" customHeight="1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4.25" customHeight="1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4.25" customHeight="1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4.25" customHeight="1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4.25" customHeight="1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4.25" customHeight="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4.25" customHeight="1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4.25" customHeight="1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4.25" customHeight="1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4.25" customHeight="1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4.25" customHeight="1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4.25" customHeight="1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4.25" customHeight="1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4.25" customHeight="1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4.25" customHeight="1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4.25" customHeight="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4.25" customHeight="1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4.25" customHeight="1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4.25" customHeight="1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4.25" customHeight="1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4.25" customHeight="1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4.25" customHeight="1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4.25" customHeight="1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4.25" customHeight="1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4.25" customHeight="1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4.25" customHeight="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4.25" customHeight="1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4.25" customHeight="1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4.25" customHeight="1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4.25" customHeight="1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4.25" customHeight="1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4.25" customHeight="1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4.25" customHeight="1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4.25" customHeight="1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4.25" customHeight="1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4.25" customHeight="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4.25" customHeight="1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4.25" customHeight="1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4.25" customHeight="1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4.25" customHeight="1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4.25" customHeight="1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4.25" customHeight="1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4.25" customHeight="1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4.25" customHeight="1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4.25" customHeight="1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4.25" customHeight="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4.25" customHeight="1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4.25" customHeight="1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4.25" customHeight="1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4.25" customHeight="1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4.25" customHeight="1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4.25" customHeight="1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4.25" customHeight="1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4.25" customHeight="1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4.25" customHeight="1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4.25" customHeight="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4.25" customHeight="1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4.25" customHeight="1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4.25" customHeight="1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4.25" customHeight="1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4.25" customHeight="1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4.25" customHeight="1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4.25" customHeight="1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4.25" customHeight="1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4.25" customHeight="1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4.25" customHeight="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4.25" customHeight="1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4.25" customHeight="1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4.25" customHeight="1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4.25" customHeight="1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4.25" customHeight="1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4.25" customHeight="1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4.25" customHeight="1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4.25" customHeight="1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4.25" customHeight="1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4.25" customHeight="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4.25" customHeight="1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4.25" customHeight="1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4.25" customHeight="1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4.25" customHeight="1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4.25" customHeight="1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4.25" customHeight="1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4.25" customHeight="1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4.25" customHeight="1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4.25" customHeight="1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4.25" customHeight="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4.25" customHeight="1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4.25" customHeight="1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4.25" customHeight="1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4.25" customHeight="1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4.25" customHeight="1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4.25" customHeight="1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4.25" customHeight="1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4.25" customHeight="1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4.25" customHeight="1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4.25" customHeight="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4.25" customHeight="1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4.25" customHeight="1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4.25" customHeight="1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4.25" customHeight="1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4.25" customHeight="1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4.25" customHeight="1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4.25" customHeight="1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4.25" customHeight="1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4.25" customHeight="1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4.25" customHeight="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4.25" customHeight="1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4.25" customHeight="1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4.25" customHeight="1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4.25" customHeight="1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4.25" customHeight="1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4.25" customHeight="1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4.25" customHeight="1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4.25" customHeight="1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4.25" customHeight="1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4.25" customHeight="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4.25" customHeight="1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4.25" customHeight="1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4.25" customHeight="1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4.25" customHeight="1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4.25" customHeight="1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4.25" customHeight="1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4.25" customHeight="1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4.25" customHeight="1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4.25" customHeight="1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4.25" customHeight="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4.25" customHeight="1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4.25" customHeight="1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4.25" customHeight="1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4.25" customHeight="1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4.25" customHeight="1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4.25" customHeight="1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4.25" customHeight="1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4.25" customHeight="1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4.25" customHeight="1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4.25" customHeight="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4.25" customHeight="1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4.25" customHeight="1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4.25" customHeight="1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4.25" customHeight="1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4.25" customHeight="1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4.25" customHeight="1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4.25" customHeight="1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4.25" customHeight="1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4.25" customHeight="1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4.25" customHeight="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4.25" customHeight="1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4.25" customHeight="1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4.25" customHeight="1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4.25" customHeight="1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4.25" customHeight="1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4.25" customHeight="1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4.25" customHeight="1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4.25" customHeight="1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4.25" customHeight="1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4.25" customHeight="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4.25" customHeight="1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4.25" customHeight="1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4.25" customHeight="1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4.25" customHeight="1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4.25" customHeight="1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4.25" customHeight="1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4.25" customHeight="1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4.25" customHeight="1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4.25" customHeight="1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4.25" customHeight="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4.25" customHeight="1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4.25" customHeight="1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4.25" customHeight="1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4.25" customHeight="1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4.25" customHeight="1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4.25" customHeight="1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4.25" customHeight="1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4.25" customHeight="1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4.25" customHeight="1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4.25" customHeight="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4.25" customHeight="1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4.25" customHeight="1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4.25" customHeight="1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4.25" customHeight="1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4.25" customHeight="1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4.25" customHeight="1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4.25" customHeight="1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4.25" customHeight="1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4.25" customHeight="1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4.25" customHeight="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4.25" customHeight="1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4.25" customHeight="1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4.25" customHeight="1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4.25" customHeight="1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4.25" customHeight="1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4.25" customHeight="1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4.25" customHeight="1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4.25" customHeight="1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4.25" customHeight="1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4.25" customHeight="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4.25" customHeight="1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4.25" customHeight="1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4.25" customHeight="1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4.25" customHeight="1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4.25" customHeight="1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4.25" customHeight="1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4.25" customHeight="1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4.25" customHeight="1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4.25" customHeight="1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4.25" customHeight="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4.25" customHeight="1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4.25" customHeight="1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4.25" customHeight="1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4.25" customHeight="1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4.25" customHeight="1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4.25" customHeight="1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4.25" customHeight="1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4.25" customHeight="1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4.25" customHeight="1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4.25" customHeight="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4.25" customHeight="1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4.25" customHeight="1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4.25" customHeight="1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4.25" customHeight="1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4.25" customHeight="1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4.25" customHeight="1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4.25" customHeight="1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4.25" customHeight="1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4.25" customHeight="1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4.25" customHeight="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4.25" customHeight="1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4.25" customHeight="1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4.25" customHeight="1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4.25" customHeight="1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4.25" customHeight="1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4.25" customHeight="1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4.25" customHeight="1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4.25" customHeight="1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4.25" customHeight="1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4.25" customHeight="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4.25" customHeight="1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4.25" customHeight="1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4.25" customHeight="1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4.25" customHeight="1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4.25" customHeight="1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4.25" customHeight="1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4.25" customHeight="1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4.25" customHeight="1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4.25" customHeight="1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4.25" customHeight="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4.25" customHeight="1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4.25" customHeight="1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4.25" customHeight="1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4.25" customHeight="1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4.25" customHeight="1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4.25" customHeight="1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4.25" customHeight="1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4.25" customHeight="1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4.25" customHeight="1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4.25" customHeight="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4.25" customHeight="1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4.25" customHeight="1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4.25" customHeight="1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4.25" customHeight="1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4.25" customHeight="1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4.25" customHeight="1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4.25" customHeight="1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4.25" customHeight="1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4.25" customHeight="1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4.25" customHeight="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4.25" customHeight="1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4.25" customHeight="1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4.25" customHeight="1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4.25" customHeight="1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4.25" customHeight="1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4.25" customHeight="1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4.25" customHeight="1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4.25" customHeight="1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4.25" customHeight="1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4.25" customHeight="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4.25" customHeight="1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4.25" customHeight="1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4.25" customHeight="1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4.25" customHeight="1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4.25" customHeight="1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4.25" customHeight="1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4.25" customHeight="1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4.25" customHeight="1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4.25" customHeight="1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4.25" customHeight="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4.25" customHeight="1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4.25" customHeight="1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4.25" customHeight="1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4.25" customHeight="1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4.25" customHeight="1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4.25" customHeight="1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4.25" customHeight="1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4.25" customHeight="1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4.25" customHeight="1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4.25" customHeight="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4.25" customHeight="1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4.25" customHeight="1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4.25" customHeight="1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4.25" customHeight="1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4.25" customHeight="1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4.25" customHeight="1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4.25" customHeight="1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4.25" customHeight="1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4.25" customHeight="1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4.25" customHeight="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4.25" customHeight="1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4.25" customHeight="1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4.25" customHeight="1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4.25" customHeight="1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4.25" customHeight="1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4.25" customHeight="1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4.25" customHeight="1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4.25" customHeight="1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4.25" customHeight="1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4.25" customHeight="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4.25" customHeight="1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4.25" customHeight="1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4.25" customHeight="1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4.25" customHeight="1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4.25" customHeight="1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4.25" customHeight="1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4.25" customHeight="1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4.25" customHeight="1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4.25" customHeight="1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4.25" customHeight="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4.25" customHeight="1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4.25" customHeight="1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4.25" customHeight="1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4.25" customHeight="1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4.25" customHeight="1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4.25" customHeight="1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4.25" customHeight="1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4.25" customHeight="1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4.25" customHeight="1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4.25" customHeight="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4.25" customHeight="1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4.25" customHeight="1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4.25" customHeight="1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4.25" customHeight="1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4.25" customHeight="1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4.25" customHeight="1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4.25" customHeight="1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4.25" customHeight="1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4.25" customHeight="1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4.25" customHeight="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4.25" customHeight="1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4.25" customHeight="1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4.25" customHeight="1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14.25" customHeight="1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14.25" customHeight="1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ht="14.25" customHeight="1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ht="14.25" customHeight="1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 ht="14.25" customHeight="1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1:26" ht="14.25" customHeight="1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mergeCells count="2">
    <mergeCell ref="K1:L1"/>
    <mergeCell ref="M1:N1"/>
  </mergeCells>
  <conditionalFormatting sqref="O1">
    <cfRule type="expression" dxfId="1" priority="1">
      <formula>(CELL("col")=COLUMN())+(CELL("row")=ROW())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Experiment Design</vt:lpstr>
      <vt:lpstr>Results</vt:lpstr>
      <vt:lpstr>Repeated</vt:lpstr>
      <vt:lpstr>Notes</vt:lpstr>
      <vt:lpstr>subj00</vt:lpstr>
      <vt:lpstr>subj01</vt:lpstr>
      <vt:lpstr>subj02</vt:lpstr>
      <vt:lpstr>subj03</vt:lpstr>
      <vt:lpstr>subj04</vt:lpstr>
      <vt:lpstr>subj05</vt:lpstr>
      <vt:lpstr>subj06</vt:lpstr>
      <vt:lpstr>subj07</vt:lpstr>
      <vt:lpstr>subj08</vt:lpstr>
      <vt:lpstr>subj09</vt:lpstr>
      <vt:lpstr>subj10</vt:lpstr>
      <vt:lpstr>subj11</vt:lpstr>
      <vt:lpstr>subj12</vt:lpstr>
      <vt:lpstr>subj13</vt:lpstr>
      <vt:lpstr>subj14</vt:lpstr>
      <vt:lpstr>Mode</vt:lpstr>
      <vt:lpstr>Mode2</vt:lpstr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Yinong Chen</dc:creator>
  <cp:lastModifiedBy>Yinong Chen</cp:lastModifiedBy>
  <dcterms:created xsi:type="dcterms:W3CDTF">2015-06-05T18:17:20Z</dcterms:created>
  <dcterms:modified xsi:type="dcterms:W3CDTF">2022-10-18T02:38:41Z</dcterms:modified>
</cp:coreProperties>
</file>