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订单管理\"/>
    </mc:Choice>
  </mc:AlternateContent>
  <bookViews>
    <workbookView windowHeight="17680"/>
  </bookViews>
  <sheets>
    <sheet name="Sheet1" sheetId="1" r:id="rId1"/>
    <sheet name="Sheet9" sheetId="15" r:id="rId2"/>
    <sheet name="Sheet3" sheetId="12" r:id="rId3"/>
    <sheet name="1-9月汇总" sheetId="13" r:id="rId4"/>
    <sheet name="Sheet7" sheetId="7" r:id="rId5"/>
    <sheet name="Sheet2" sheetId="11" r:id="rId6"/>
    <sheet name="Sheet4" sheetId="4" r:id="rId7"/>
    <sheet name="Sheet6" sheetId="6" r:id="rId8"/>
    <sheet name="扣去税费汇总计算" sheetId="8" r:id="rId9"/>
    <sheet name="Sheet10" sheetId="10" r:id="rId10"/>
    <sheet name="Sheet12" sheetId="17" r:id="rId11"/>
  </sheets>
  <definedNames>
    <definedName name="_xlnm._FilterDatabase" localSheetId="10" hidden="1">Sheet12!$A$1:$IV$228</definedName>
    <definedName name="_xlnm._FilterDatabase" localSheetId="0" hidden="1">Sheet1!$A$1:$U$610</definedName>
    <definedName name="_xlnm._FilterDatabase" localSheetId="8" hidden="1">扣去税费汇总计算!$A$3:$H$32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0" name="ID_D095EAFF026B48E19078F49E8C0131C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28960" y="12166600"/>
          <a:ext cx="16230600" cy="9848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931C02F0D51845748218CE2825AE2AF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14150" y="13754100"/>
          <a:ext cx="12401550" cy="7334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DE8DEB68D0264C538D981436AC193D0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675110" y="6428105"/>
          <a:ext cx="30451425" cy="16116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DA3809F4933544279733617358763C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614150" y="1238250"/>
          <a:ext cx="30746700" cy="10001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D674A542B8134BBC8AA802775119AA2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774170" y="12461875"/>
          <a:ext cx="30651450" cy="9058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84BD68DE1B9E4F859B6786B93C03DDE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706860" y="18376265"/>
          <a:ext cx="10629900" cy="482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C77ED1062C1B40DA94E1EC79060A9CF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614150" y="19467830"/>
          <a:ext cx="30975300" cy="92011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<sst xmlns="http://schemas.openxmlformats.org/spreadsheetml/2006/main" count="5808" uniqueCount="699">
  <si>
    <t>订单编号</t>
  </si>
  <si>
    <t>发货日期</t>
  </si>
  <si>
    <t>客户</t>
  </si>
  <si>
    <t>商品名称</t>
  </si>
  <si>
    <t>箱规</t>
  </si>
  <si>
    <t>箱数</t>
  </si>
  <si>
    <t>数    量</t>
  </si>
  <si>
    <t>单    位</t>
  </si>
  <si>
    <t>销售单价</t>
  </si>
  <si>
    <t>金    额</t>
  </si>
  <si>
    <t>运费</t>
  </si>
  <si>
    <t>是否开票</t>
  </si>
  <si>
    <t>完结</t>
  </si>
  <si>
    <t>备注</t>
  </si>
  <si>
    <t>鼎呱呱</t>
  </si>
  <si>
    <t>2001 三层文件盘（尖角）</t>
  </si>
  <si>
    <t>套</t>
  </si>
  <si>
    <t>否</t>
  </si>
  <si>
    <t>是</t>
  </si>
  <si>
    <t>2002 二层文件盘（尖角）</t>
  </si>
  <si>
    <t>9304-2 二联直角杂志盒</t>
  </si>
  <si>
    <t>9304-3 三联直角杂志盒</t>
  </si>
  <si>
    <t>9304-4 四联直角杂志盒</t>
  </si>
  <si>
    <t xml:space="preserve">义乌市槿睿贸易有限公司
</t>
  </si>
  <si>
    <t>2001C 四层文件盘（圆弧）</t>
  </si>
  <si>
    <t>上海毅烁供应链管理有限公司</t>
  </si>
  <si>
    <t>义乌市捷亚电子商务有限公司</t>
  </si>
  <si>
    <t>2001C 四层文件盘（尖角）</t>
  </si>
  <si>
    <t>宁波优智达办公用品有限公司</t>
  </si>
  <si>
    <t>义乌兴邦文具</t>
  </si>
  <si>
    <t>9303-3 三联内圆弧杂志盒（二根杆）</t>
  </si>
  <si>
    <t>电商-文件栏-徐宁Ivan 💥</t>
  </si>
  <si>
    <t>2005 五层文件盘（圆弧）</t>
  </si>
  <si>
    <t>9303-2 二联内圆弧杂志盒（二根杆）</t>
  </si>
  <si>
    <t>飞盛-丁玲</t>
  </si>
  <si>
    <t>2006 三层横款文件盘（圆弧）</t>
  </si>
  <si>
    <t>陈鹏利</t>
  </si>
  <si>
    <t>义乌市灏蓝进出口有限公司</t>
  </si>
  <si>
    <t>05-13结清</t>
  </si>
  <si>
    <t>电商-文件框 latin</t>
  </si>
  <si>
    <t xml:space="preserve">OS-2026030301
</t>
  </si>
  <si>
    <t>弗睿网络科技（广州）有限公司</t>
  </si>
  <si>
    <t>OS-2026030206</t>
  </si>
  <si>
    <t>鼎呱呱-蔻可</t>
  </si>
  <si>
    <t>OS-2026030806</t>
  </si>
  <si>
    <t>转给覃</t>
  </si>
  <si>
    <t>OS-2026030904</t>
  </si>
  <si>
    <t xml:space="preserve">OS-2026030401
</t>
  </si>
  <si>
    <t>鼎呱呱-正珈</t>
  </si>
  <si>
    <t>OS-2026030402</t>
  </si>
  <si>
    <t>鼎呱呱-陈训</t>
  </si>
  <si>
    <t>2007 四层横款文件盘（圆弧）</t>
  </si>
  <si>
    <t>2008 五层横款文件盘（圆弧）</t>
  </si>
  <si>
    <t>未发货</t>
  </si>
  <si>
    <t>OS-2026031202</t>
  </si>
  <si>
    <t>刘永军</t>
  </si>
  <si>
    <t>OS-2026031603</t>
  </si>
  <si>
    <t>鼎呱呱-常规</t>
  </si>
  <si>
    <t>OS-2026031701</t>
  </si>
  <si>
    <t>朱由留-义乌阿索米</t>
  </si>
  <si>
    <t>OS-2026031702</t>
  </si>
  <si>
    <t>OS-2026030204</t>
  </si>
  <si>
    <t>鼎呱呱文具-KARACA</t>
  </si>
  <si>
    <t>OS-2026030601</t>
  </si>
  <si>
    <t>鼎呱呱文具-优哈优公司
MB客户</t>
  </si>
  <si>
    <t>OS-2026030802</t>
  </si>
  <si>
    <t>鼎呱呱文具-念悠公司ML客户</t>
  </si>
  <si>
    <t>OS-2026030804</t>
  </si>
  <si>
    <t>鼎呱呱文具-米隆</t>
  </si>
  <si>
    <t>OS-2026031003</t>
  </si>
  <si>
    <t>鼎呱呱文具-瓦旦</t>
  </si>
  <si>
    <t>OS-2026031401</t>
  </si>
  <si>
    <t>鼎呱呱-OKAY黄鸣华</t>
  </si>
  <si>
    <t>OS-2026031203</t>
  </si>
  <si>
    <t>安瑞汉特贸易有限公司</t>
  </si>
  <si>
    <t>OS-2026031102</t>
  </si>
  <si>
    <t>路达</t>
  </si>
  <si>
    <t>9303-4 四联内圆弧杂志盒（二根杆）</t>
  </si>
  <si>
    <t>OS-2026031601</t>
  </si>
  <si>
    <t>OS-2026031801</t>
  </si>
  <si>
    <t>OS-2026031902</t>
  </si>
  <si>
    <t>后续已补</t>
  </si>
  <si>
    <t>3003-5折叠杂志架</t>
  </si>
  <si>
    <t>OS-2026030805</t>
  </si>
  <si>
    <t>鼎呱呱文具-森森乐林</t>
  </si>
  <si>
    <t>粉色</t>
  </si>
  <si>
    <t>OS-2026031301</t>
  </si>
  <si>
    <t>鼎呱呱-森森乐林</t>
  </si>
  <si>
    <t>银色</t>
  </si>
  <si>
    <t>OS-2026032002</t>
  </si>
  <si>
    <t>鼎呱呱-岱力</t>
  </si>
  <si>
    <t>OS-2026030803</t>
  </si>
  <si>
    <t>鼎呱呱文具-浩苍</t>
  </si>
  <si>
    <t>OS-2026031001</t>
  </si>
  <si>
    <t>鼎呱呱文具-茉莉</t>
  </si>
  <si>
    <t>OS-2026032102</t>
  </si>
  <si>
    <t>鼎呱呱-维简</t>
  </si>
  <si>
    <t>OS-2026032104</t>
  </si>
  <si>
    <t>鼎呱呱-埃睿纳</t>
  </si>
  <si>
    <t>OS-2026032003</t>
  </si>
  <si>
    <t>金烁</t>
  </si>
  <si>
    <t>OS-2026030801</t>
  </si>
  <si>
    <t>鼎呱呱文具-翱翔（改为夸奇贸易）</t>
  </si>
  <si>
    <t>OS-2026032103</t>
  </si>
  <si>
    <t>鼎呱呱-光加</t>
  </si>
  <si>
    <t>OS-2026032401</t>
  </si>
  <si>
    <t>概伟</t>
  </si>
  <si>
    <t>OS-2026032503</t>
  </si>
  <si>
    <t>OS-2026032801</t>
  </si>
  <si>
    <t>OS-2026033101</t>
  </si>
  <si>
    <t>2005 五层文件盘（尖角）</t>
  </si>
  <si>
    <t>鼎呱呱-华宇</t>
  </si>
  <si>
    <t>OS-2026032001</t>
  </si>
  <si>
    <t>鼎呱呱-浩伞</t>
  </si>
  <si>
    <t>OS-2026040201</t>
  </si>
  <si>
    <t>OS-2026040202</t>
  </si>
  <si>
    <t>鼎呱呱-印度</t>
  </si>
  <si>
    <t>OS-2026032201</t>
  </si>
  <si>
    <t>兴邦</t>
  </si>
  <si>
    <t>07-18付清</t>
  </si>
  <si>
    <t>OS-2026032301</t>
  </si>
  <si>
    <t>鼎呱呱-千吉</t>
  </si>
  <si>
    <t>OS-2026032402</t>
  </si>
  <si>
    <t>鼎呱呱-易则仓库</t>
  </si>
  <si>
    <t>OS-2026032501</t>
  </si>
  <si>
    <t>鼎呱呱-南非-叶丽丽</t>
  </si>
  <si>
    <t>OS-20260012101</t>
  </si>
  <si>
    <t>鼎呱呱-艾美娜</t>
  </si>
  <si>
    <t>OS-2026031201</t>
  </si>
  <si>
    <t>鼎呱呱-巴里亚</t>
  </si>
  <si>
    <t>OS-2026032502</t>
  </si>
  <si>
    <t>08-10付清</t>
  </si>
  <si>
    <t>OS-2026033002</t>
  </si>
  <si>
    <t>OS-2026040701</t>
  </si>
  <si>
    <t>OS-2026031501</t>
  </si>
  <si>
    <t>鼎呱呱-玖玖贸易</t>
  </si>
  <si>
    <t>OS-2026033001</t>
  </si>
  <si>
    <t>鼎呱呱-航丰</t>
  </si>
  <si>
    <t>OS-2026040403</t>
  </si>
  <si>
    <t>鼎呱呱-宏宴</t>
  </si>
  <si>
    <t>OS-2026040901</t>
  </si>
  <si>
    <t>鼎呱呱-尚儒</t>
  </si>
  <si>
    <t>OS-2026041203</t>
  </si>
  <si>
    <t>OS-2026041204</t>
  </si>
  <si>
    <t>鼎呱呱-东湖</t>
  </si>
  <si>
    <t>OS-2026041205</t>
  </si>
  <si>
    <t>OS-2026031502</t>
  </si>
  <si>
    <t>鼎呱呱-呈扬</t>
  </si>
  <si>
    <t>OS-2026031306</t>
  </si>
  <si>
    <t>OS-2026030201</t>
  </si>
  <si>
    <t>鼎呱呱文具-亚给MOH</t>
  </si>
  <si>
    <t>OS-2026030902</t>
  </si>
  <si>
    <t>鼎呱呱文具-天几国际</t>
  </si>
  <si>
    <t>OS-2026031304</t>
  </si>
  <si>
    <t>鼎呱呱-铭展</t>
  </si>
  <si>
    <t>OS-2026032701</t>
  </si>
  <si>
    <t>OS-2026032703</t>
  </si>
  <si>
    <t>鼎呱呱-国贸洋行</t>
  </si>
  <si>
    <t>OS-20260400101</t>
  </si>
  <si>
    <t>鼎呱呱-昇飞</t>
  </si>
  <si>
    <t>OS-2026041202</t>
  </si>
  <si>
    <t>OS-2026041402</t>
  </si>
  <si>
    <t>鼎呱呱-贺小姐-业华</t>
  </si>
  <si>
    <t>OS-2026041503</t>
  </si>
  <si>
    <t>鼎呱呱-巴基斯坦客户-BOSS</t>
  </si>
  <si>
    <t>OS-2026031803</t>
  </si>
  <si>
    <t>上海毅烁</t>
  </si>
  <si>
    <t>OS-2026042102</t>
  </si>
  <si>
    <t>OS-2026030203</t>
  </si>
  <si>
    <t>鼎呱呱文具-谦融</t>
  </si>
  <si>
    <t>OS-2026031002</t>
  </si>
  <si>
    <t>鼎呱呱文具-宁波风暴</t>
  </si>
  <si>
    <t>OS-2026040205</t>
  </si>
  <si>
    <t>OS-2026042302</t>
  </si>
  <si>
    <t>OS-2026030202</t>
  </si>
  <si>
    <t>鼎呱呱文具永胜店面</t>
  </si>
  <si>
    <t>OS-2026040401</t>
  </si>
  <si>
    <t>鼎呱呱-标德芙</t>
  </si>
  <si>
    <t xml:space="preserve">OS-2026040801               </t>
  </si>
  <si>
    <t>鼎呱呱-鼎达</t>
  </si>
  <si>
    <t>OS-2026041302</t>
  </si>
  <si>
    <t>鼎呱呱-合信</t>
  </si>
  <si>
    <t>OS-2026041502</t>
  </si>
  <si>
    <t>鼎呱呱-俄罗斯盛丰</t>
  </si>
  <si>
    <t>OS-2026042503</t>
  </si>
  <si>
    <t>OS-2026042202</t>
  </si>
  <si>
    <t>OS-2026042301</t>
  </si>
  <si>
    <t>OS-2026041301</t>
  </si>
  <si>
    <t>OS-2026042201</t>
  </si>
  <si>
    <t>OS-2026042803</t>
  </si>
  <si>
    <t>OS-2026031802</t>
  </si>
  <si>
    <t>文件夹对公</t>
  </si>
  <si>
    <t>已付5w，尾款微信转账，待后续退回并对公转</t>
  </si>
  <si>
    <t>OS-2026040402</t>
  </si>
  <si>
    <t>鼎呱呱-阿速</t>
  </si>
  <si>
    <t>OS-2026042401</t>
  </si>
  <si>
    <t>鼎呱呱-佑礼科</t>
  </si>
  <si>
    <t>OS-2026031303</t>
  </si>
  <si>
    <t>鼎呱呱-康庭</t>
  </si>
  <si>
    <t>OS-2026042004</t>
  </si>
  <si>
    <t>鼎呱呱-世通</t>
  </si>
  <si>
    <t>OS-2026042005</t>
  </si>
  <si>
    <t>鼎呱呱-世通6T14</t>
  </si>
  <si>
    <t>OS-20260050501</t>
  </si>
  <si>
    <t>鼎呱呱-旭旺</t>
  </si>
  <si>
    <t>OS-20260050503</t>
  </si>
  <si>
    <t>鼎呱呱-XPZ</t>
  </si>
  <si>
    <t>OS-2026042801</t>
  </si>
  <si>
    <t>OS-2026042802</t>
  </si>
  <si>
    <t>OS-20260050703</t>
  </si>
  <si>
    <t>OS-20260050805</t>
  </si>
  <si>
    <t>OS-2026041901</t>
  </si>
  <si>
    <t>OS-20260050401</t>
  </si>
  <si>
    <t>OS-20260050403</t>
  </si>
  <si>
    <t>OS-2026050902</t>
  </si>
  <si>
    <t>OS-2026050903</t>
  </si>
  <si>
    <t>发货单上写了，但是没有发货记录，且客户未下单</t>
  </si>
  <si>
    <t>OS-2026040207</t>
  </si>
  <si>
    <t>电商-文件框-徐宁Ivan 💥</t>
  </si>
  <si>
    <t>OS-2026051001</t>
  </si>
  <si>
    <t>董业颖</t>
  </si>
  <si>
    <t>OS-2026022701</t>
  </si>
  <si>
    <t>鼎呱呱文具-雅桐</t>
  </si>
  <si>
    <t>OS-2026041001</t>
  </si>
  <si>
    <t>鼎呱呱-江北唯资</t>
  </si>
  <si>
    <t>鼎呱呱-OKAY黄鸣华 小徐</t>
  </si>
  <si>
    <t>OS-2026042701</t>
  </si>
  <si>
    <t>鼎呱呱-朵购  晗越进出口</t>
  </si>
  <si>
    <t>鼎呱呱-风盈</t>
  </si>
  <si>
    <t>OS-20260050502</t>
  </si>
  <si>
    <t>OS-2026051101</t>
  </si>
  <si>
    <t>OS-2026050901</t>
  </si>
  <si>
    <t>电商-陈泽榕</t>
  </si>
  <si>
    <t>OS-2026042601</t>
  </si>
  <si>
    <t>鼎呱呱-墨西哥王天宇</t>
  </si>
  <si>
    <t>OS-2026051504</t>
  </si>
  <si>
    <t>OS-2026040404</t>
  </si>
  <si>
    <t>鼎呱呱-瑞源</t>
  </si>
  <si>
    <t>OS-20260050406</t>
  </si>
  <si>
    <t>鼎呱呱-奥斯卡</t>
  </si>
  <si>
    <t>OS-20260050409</t>
  </si>
  <si>
    <t>鼎呱呱-惠润</t>
  </si>
  <si>
    <t>OS-20260050802</t>
  </si>
  <si>
    <t>鼎呱呱-启航 陈静</t>
  </si>
  <si>
    <t>OS-2026051302</t>
  </si>
  <si>
    <t>OS-2026051401</t>
  </si>
  <si>
    <t>鼎呱呱-呈扬WK 陈静</t>
  </si>
  <si>
    <t>OS-2026051701</t>
  </si>
  <si>
    <t>OS-2026032403</t>
  </si>
  <si>
    <t>优智达</t>
  </si>
  <si>
    <t>OS-2026051304</t>
  </si>
  <si>
    <t>OS-2026051303</t>
  </si>
  <si>
    <t>OS-2026042703</t>
  </si>
  <si>
    <t>鼎呱呱-亿拓</t>
  </si>
  <si>
    <t>OS-20260050405</t>
  </si>
  <si>
    <t>鼎呱呱-季苏丽</t>
  </si>
  <si>
    <t>OS-20260051001</t>
  </si>
  <si>
    <t>鼎呱呱-特蕾莎 小祝</t>
  </si>
  <si>
    <t>OS-20260051002</t>
  </si>
  <si>
    <t>OS-2026051306</t>
  </si>
  <si>
    <t>合丰</t>
  </si>
  <si>
    <t>OS-2026052001</t>
  </si>
  <si>
    <t>OS-2026052002</t>
  </si>
  <si>
    <t>小南 17357952936</t>
  </si>
  <si>
    <t>07-31 付清</t>
  </si>
  <si>
    <t>OS-2026052003</t>
  </si>
  <si>
    <t>OS-2026040802</t>
  </si>
  <si>
    <t>OS-2026042702</t>
  </si>
  <si>
    <t>鼎呱呱-（呈扬贸易）WK</t>
  </si>
  <si>
    <t>OS-2026051201</t>
  </si>
  <si>
    <t>OS-2026052302</t>
  </si>
  <si>
    <t>OS-2026042002</t>
  </si>
  <si>
    <t>鼎呱呱-安迪公司AJ客户</t>
  </si>
  <si>
    <t>OS-2026042501</t>
  </si>
  <si>
    <t>鼎呱呱-阅洛</t>
  </si>
  <si>
    <t>OS-2026051103</t>
  </si>
  <si>
    <t>鼎呱呱-飒宛 陈静</t>
  </si>
  <si>
    <t>OS-2026051301</t>
  </si>
  <si>
    <t>鼎呱呱-鼎达 小徐</t>
  </si>
  <si>
    <t>OS-2026052404</t>
  </si>
  <si>
    <t>OS-2026052405</t>
  </si>
  <si>
    <t>OS-2026051502</t>
  </si>
  <si>
    <t>鸣春贸易</t>
  </si>
  <si>
    <t>OS-2026052501</t>
  </si>
  <si>
    <t>OS-2026052503</t>
  </si>
  <si>
    <t>OS-2026052601</t>
  </si>
  <si>
    <t>OS-2026051002</t>
  </si>
  <si>
    <t>9304-1 单联直角杂志盒</t>
  </si>
  <si>
    <t>OS-2026051501</t>
  </si>
  <si>
    <t>开通</t>
  </si>
  <si>
    <t>OS-2026052201</t>
  </si>
  <si>
    <t>义乌海歌</t>
  </si>
  <si>
    <t>OS-2026052604</t>
  </si>
  <si>
    <t>OS-2026051902</t>
  </si>
  <si>
    <t>OS-2026052401</t>
  </si>
  <si>
    <t>OS-2026052602</t>
  </si>
  <si>
    <t>OS-2026052603</t>
  </si>
  <si>
    <t>OS-2026052607</t>
  </si>
  <si>
    <t>鼎呱呱-易则仓库 小徐</t>
  </si>
  <si>
    <t>OS-2026052802</t>
  </si>
  <si>
    <t>补发</t>
  </si>
  <si>
    <t>OS-2026042502</t>
  </si>
  <si>
    <t>鼎呱呱-呈扬 HHY</t>
  </si>
  <si>
    <t>OS-20260050404</t>
  </si>
  <si>
    <t>鼎呱呱-雷川</t>
  </si>
  <si>
    <t>OS-2026051602</t>
  </si>
  <si>
    <t>鼎呱呱-爱伊家 小祝</t>
  </si>
  <si>
    <t>OS-2026052101</t>
  </si>
  <si>
    <t>鼎呱呱-萨汝</t>
  </si>
  <si>
    <t>OS-2026052204</t>
  </si>
  <si>
    <t>鼎呱呱-埃及VK 陈静</t>
  </si>
  <si>
    <t>OS-2026052301</t>
  </si>
  <si>
    <t>鼎呱呱-沃柔 小徐</t>
  </si>
  <si>
    <t>OS-2026053004</t>
  </si>
  <si>
    <t>OS-2026051202</t>
  </si>
  <si>
    <t>鼎呱呱-新亚 小祝</t>
  </si>
  <si>
    <t>卸货费：240</t>
  </si>
  <si>
    <t>OS-2026052606</t>
  </si>
  <si>
    <t>鼎呱呱-蔻可PO 小徐</t>
  </si>
  <si>
    <t>OS-2026052608</t>
  </si>
  <si>
    <t>鼎呱呱-基恺PO 小徐</t>
  </si>
  <si>
    <t>OS-2026051503</t>
  </si>
  <si>
    <t>义乌泰拓贸易</t>
  </si>
  <si>
    <t>订金2000</t>
  </si>
  <si>
    <t>OS-2026052801</t>
  </si>
  <si>
    <t>鼎呱呱-达誉 小虞</t>
  </si>
  <si>
    <t>OS-2026053001</t>
  </si>
  <si>
    <t>鼎呱呱-华宇 小祝</t>
  </si>
  <si>
    <t>OS-2026053002</t>
  </si>
  <si>
    <t>鼎呱呱-黄鸣华PO 小徐</t>
  </si>
  <si>
    <t>OS-2026060101</t>
  </si>
  <si>
    <t>鼎呱呱-优腾 小祝</t>
  </si>
  <si>
    <t>OS-2026060204</t>
  </si>
  <si>
    <t>鼎呱呱-浩伞SP2602 陈静</t>
  </si>
  <si>
    <t>OS-2026060205</t>
  </si>
  <si>
    <t>OS-2026060206</t>
  </si>
  <si>
    <t>OS-2026060202</t>
  </si>
  <si>
    <t>latin</t>
  </si>
  <si>
    <t>OS-2026061606</t>
  </si>
  <si>
    <t>吕雪玲</t>
  </si>
  <si>
    <t>OS-2026060403</t>
  </si>
  <si>
    <t>鼎呱呱-兄弟贸易 陈静</t>
  </si>
  <si>
    <t>OS-2026060801</t>
  </si>
  <si>
    <t>OS-2026060601</t>
  </si>
  <si>
    <t>鼎呱呱-赛联 小祝</t>
  </si>
  <si>
    <t>OS-2026060603</t>
  </si>
  <si>
    <t>鼎呱呱-赛尔优</t>
  </si>
  <si>
    <t>OS-2026062102</t>
  </si>
  <si>
    <t>OS-2026060604</t>
  </si>
  <si>
    <t>鼎呱呱-泛洋</t>
  </si>
  <si>
    <t>OS-2026060605</t>
  </si>
  <si>
    <t>OS-2026060703</t>
  </si>
  <si>
    <t>鼎呱呱-骆加 光加 小祝</t>
  </si>
  <si>
    <t>OS-2026061201</t>
  </si>
  <si>
    <t>OS-2026061202</t>
  </si>
  <si>
    <t>OS-2026061203</t>
  </si>
  <si>
    <t>鼎呱呱-理想</t>
  </si>
  <si>
    <t>2009 折叠杂志架</t>
  </si>
  <si>
    <t>OS-2026061501</t>
  </si>
  <si>
    <t>鼎呱呱-黄鸣华OKAY 小徐</t>
  </si>
  <si>
    <t>OS-2026060201</t>
  </si>
  <si>
    <t>捷亚</t>
  </si>
  <si>
    <t>产品质量问题退回32件待补发
07/13已返工补发</t>
  </si>
  <si>
    <t>OS-2026061602</t>
  </si>
  <si>
    <t>鼎呱呱-宜惠 小虞 FR2606</t>
  </si>
  <si>
    <t>OS-2026061603</t>
  </si>
  <si>
    <t>鼎呱呱-宜惠 小虞 HGZ</t>
  </si>
  <si>
    <t>OS-2026061701</t>
  </si>
  <si>
    <t>鼎呱呱-托尼5号 小徐</t>
  </si>
  <si>
    <t>OS-2026061801</t>
  </si>
  <si>
    <t>OS-2026062201</t>
  </si>
  <si>
    <t>OS-2026062202</t>
  </si>
  <si>
    <t>鼎呱呱-吴金城</t>
  </si>
  <si>
    <t>OS-2026062301</t>
  </si>
  <si>
    <t>OS-2026062701</t>
  </si>
  <si>
    <t>娟子</t>
  </si>
  <si>
    <t>OS-2026060701</t>
  </si>
  <si>
    <t>OS-2026062401</t>
  </si>
  <si>
    <t>OS-2026062101</t>
  </si>
  <si>
    <t>OS-2026051901</t>
  </si>
  <si>
    <t>鼎呱呱-匹赛贸易 小祝</t>
  </si>
  <si>
    <t>OS-2026060402</t>
  </si>
  <si>
    <t>鼎呱呱-商翼 陈静</t>
  </si>
  <si>
    <t>OS-2026060503</t>
  </si>
  <si>
    <t>鼎呱呱-宜惠 小虞</t>
  </si>
  <si>
    <t>OS-2026061301</t>
  </si>
  <si>
    <t>鼎呱呱-南非-叶丽丽 陈静</t>
  </si>
  <si>
    <t>OS-2026061605</t>
  </si>
  <si>
    <t>鼎呱呱-美国时代 小祝</t>
  </si>
  <si>
    <t>OS-2026062801</t>
  </si>
  <si>
    <t>OS-2026070101</t>
  </si>
  <si>
    <t>OS-20260050804</t>
  </si>
  <si>
    <t>鼎呱呱-彼善 小徐</t>
  </si>
  <si>
    <t>OS-2026051802</t>
  </si>
  <si>
    <t>鼎呱呱-巴基斯坦莫汉莫德 陈静</t>
  </si>
  <si>
    <t>OS-2026060301</t>
  </si>
  <si>
    <t>鼎呱呱-玖玖PO 小徐</t>
  </si>
  <si>
    <t>OS-2026060602</t>
  </si>
  <si>
    <t>鼎呱呱-玖玖贸易BF 小徐</t>
  </si>
  <si>
    <t>OS-2026063002</t>
  </si>
  <si>
    <t>OS-2026070203</t>
  </si>
  <si>
    <t>OS-2026022702</t>
  </si>
  <si>
    <t>鼎呱呱文具-泰拓</t>
  </si>
  <si>
    <t>OS-2026070202</t>
  </si>
  <si>
    <t>OS-2026070401</t>
  </si>
  <si>
    <t>鼎呱呱-deeps公司 陈静</t>
  </si>
  <si>
    <t>2400制版费</t>
  </si>
  <si>
    <t>OS-2026070402</t>
  </si>
  <si>
    <t>OS-2026063001</t>
  </si>
  <si>
    <t>鼎呱呱-雷川 陈静</t>
  </si>
  <si>
    <t>OS-2026070403</t>
  </si>
  <si>
    <t>OS-20260050801</t>
  </si>
  <si>
    <t>鼎呱呱-阿凡 陈静</t>
  </si>
  <si>
    <t>OS-2026052203</t>
  </si>
  <si>
    <t>OS-2026060401</t>
  </si>
  <si>
    <t>鼎呱呱-智利环贸 陈静</t>
  </si>
  <si>
    <t>OS-2026062901</t>
  </si>
  <si>
    <t>鼎呱呱-优哈优MB 李欣</t>
  </si>
  <si>
    <t>OS-2026030903</t>
  </si>
  <si>
    <t>OS-2026070601</t>
  </si>
  <si>
    <t>质量问题，返工补发</t>
  </si>
  <si>
    <t>OS-2026060302</t>
  </si>
  <si>
    <t>鼎呱呱-南美郑斌 陈静</t>
  </si>
  <si>
    <t>OS-2026070301</t>
  </si>
  <si>
    <t>OS-2026070603</t>
  </si>
  <si>
    <t>OS-2026070801</t>
  </si>
  <si>
    <t>OS-2026070802</t>
  </si>
  <si>
    <t>OS-2026070902</t>
  </si>
  <si>
    <t>鼎呱呱-华越 陈静</t>
  </si>
  <si>
    <t>OS-2026071001</t>
  </si>
  <si>
    <t>OS-2026062402</t>
  </si>
  <si>
    <t>鼎呱呱-聚贤外贸 陈静</t>
  </si>
  <si>
    <t>OS-2026062903</t>
  </si>
  <si>
    <t>鼎呱呱-呈扬MM 陈静</t>
  </si>
  <si>
    <t>OS-2026070502</t>
  </si>
  <si>
    <t>鼎呱呱-芙罗 李欣</t>
  </si>
  <si>
    <t>OS-2026071602</t>
  </si>
  <si>
    <t>OS-2026071701</t>
  </si>
  <si>
    <t>OS-2026070201</t>
  </si>
  <si>
    <t>OS-2026071801</t>
  </si>
  <si>
    <t>OS-2026071101</t>
  </si>
  <si>
    <t>鼎呱呱-恩飒 陈静</t>
  </si>
  <si>
    <t>OS-2026071303</t>
  </si>
  <si>
    <t>鼎呱呱-兄弟贸易HT 陈静</t>
  </si>
  <si>
    <t>OS-2026071307</t>
  </si>
  <si>
    <t>OS-2026071501</t>
  </si>
  <si>
    <t>鼎呱呱-圣地 陈静</t>
  </si>
  <si>
    <t>OS-2026062502</t>
  </si>
  <si>
    <t>鼎呱呱-江北美扬 小祝</t>
  </si>
  <si>
    <t>OS-2026042001</t>
  </si>
  <si>
    <t>鼎呱呱-翔钰063客户</t>
  </si>
  <si>
    <t>OS-2026070501</t>
  </si>
  <si>
    <t>OS-2026070901</t>
  </si>
  <si>
    <t>鼎呱呱-爱允 李欣</t>
  </si>
  <si>
    <t>OS-2026061601</t>
  </si>
  <si>
    <t>赛雅歌</t>
  </si>
  <si>
    <t>9303-2 二联内圆弧杂志盒（三根杆）</t>
  </si>
  <si>
    <t>9303-3 三联内圆弧杂志盒(三根杆）</t>
  </si>
  <si>
    <t>9303-4 四联内圆弧杂志盒(三根杆）</t>
  </si>
  <si>
    <t>OS-2026071002</t>
  </si>
  <si>
    <t>OS-2026071902</t>
  </si>
  <si>
    <t>OS-2026061604</t>
  </si>
  <si>
    <t>鼎呱呱-红花 陈静</t>
  </si>
  <si>
    <t>OS-2026072601</t>
  </si>
  <si>
    <t>鼎呱呱-朵哈贸易PA 陈静</t>
  </si>
  <si>
    <t>OS-2026072602</t>
  </si>
  <si>
    <t>OS-2026072701</t>
  </si>
  <si>
    <t>OS-2026063003</t>
  </si>
  <si>
    <t>OS-2026071502</t>
  </si>
  <si>
    <t>鼎呱呱-宜惠 李欣</t>
  </si>
  <si>
    <t>OS-2026072001</t>
  </si>
  <si>
    <t>鼎呱呱-OKAY黄鸣华 李欣</t>
  </si>
  <si>
    <t>OS-2026072101</t>
  </si>
  <si>
    <t>鼎呱呱-印度SG 李欣</t>
  </si>
  <si>
    <t>OS-2026072301</t>
  </si>
  <si>
    <t>OS-2026073004</t>
  </si>
  <si>
    <t>OS-2026072801</t>
  </si>
  <si>
    <t>OS-2026072202</t>
  </si>
  <si>
    <t>义乌灏蓝</t>
  </si>
  <si>
    <t>OS-2026062702</t>
  </si>
  <si>
    <t>鼎呱呱-枫栎 小祝</t>
  </si>
  <si>
    <t>9303-1 单联内圆弧杂志盒（二根杆）</t>
  </si>
  <si>
    <t>OS-2026071005</t>
  </si>
  <si>
    <t>OS-2026071304</t>
  </si>
  <si>
    <t>鼎呱呱-广州蓁蓁罗小姐 李欣</t>
  </si>
  <si>
    <t>OS-2026080202</t>
  </si>
  <si>
    <t>OS-2026073103</t>
  </si>
  <si>
    <t>鼎呱呱-古赢 李欣</t>
  </si>
  <si>
    <t>OS-2026080101</t>
  </si>
  <si>
    <t>OS-2026072901</t>
  </si>
  <si>
    <t>OS-2026080301</t>
  </si>
  <si>
    <t>陈丹林</t>
  </si>
  <si>
    <t>铁网桌</t>
  </si>
  <si>
    <t>OS-2026072603</t>
  </si>
  <si>
    <t>鼎呱呱-正珈 陈静</t>
  </si>
  <si>
    <t>OS-2026072201</t>
  </si>
  <si>
    <t>鼎呱呱-晟绱 小祝</t>
  </si>
  <si>
    <t>OS-2026072802</t>
  </si>
  <si>
    <t>OS-2026071601</t>
  </si>
  <si>
    <t>OS-2026080503</t>
  </si>
  <si>
    <t>OS-2026073001</t>
  </si>
  <si>
    <t>鼎呱呱-欧斯力 李欣</t>
  </si>
  <si>
    <t>OS-2026080702</t>
  </si>
  <si>
    <t>OS-2026080703</t>
  </si>
  <si>
    <t>OS-2026073002</t>
  </si>
  <si>
    <t>鼎呱呱-标德芙 陈静</t>
  </si>
  <si>
    <t>OS-2026073101</t>
  </si>
  <si>
    <t>鼎呱呱-鼎达HL 陈静</t>
  </si>
  <si>
    <t>OS-2026081202</t>
  </si>
  <si>
    <t>OS-2026052701</t>
  </si>
  <si>
    <t>OS-2026080802</t>
  </si>
  <si>
    <t>OS-2026081003</t>
  </si>
  <si>
    <t>OS-2026081501</t>
  </si>
  <si>
    <t>OS-2026052403</t>
  </si>
  <si>
    <t>鼎呱呱-硕塔 陈静</t>
  </si>
  <si>
    <t>OS-2026072803</t>
  </si>
  <si>
    <t>OS-20260050402</t>
  </si>
  <si>
    <t>鼎呱呱-唐运</t>
  </si>
  <si>
    <t>OS-2026060203</t>
  </si>
  <si>
    <t>鼎呱呱-呈扬MSH 陈静</t>
  </si>
  <si>
    <t>OS-2026071301</t>
  </si>
  <si>
    <t>鼎呱呱-觅濡HP 陈静</t>
  </si>
  <si>
    <t>OS-2026071302</t>
  </si>
  <si>
    <t>鼎呱呱-峪丰HR 小祝</t>
  </si>
  <si>
    <t>OS-2026080401</t>
  </si>
  <si>
    <t>鼎呱呱-念悠MS 陈静</t>
  </si>
  <si>
    <t>OS-2026080502</t>
  </si>
  <si>
    <t>鼎呱呱-美浩 陈静</t>
  </si>
  <si>
    <t>OS-2026081504</t>
  </si>
  <si>
    <t>OS-2026081803</t>
  </si>
  <si>
    <t>OS-2026081502</t>
  </si>
  <si>
    <t>OS-2026081802</t>
  </si>
  <si>
    <t>OS-2026070404</t>
  </si>
  <si>
    <t>拉丁美洲</t>
  </si>
  <si>
    <t>鼎呱呱-蔡欢 陈静</t>
  </si>
  <si>
    <t>OS-2026081503</t>
  </si>
  <si>
    <t>鼎呱呱-越南客户 小祝</t>
  </si>
  <si>
    <t>OS-2026081603</t>
  </si>
  <si>
    <t>OS-2026081505</t>
  </si>
  <si>
    <t>鼎呱呱-豪雅 小祝</t>
  </si>
  <si>
    <t>OS-2026081901</t>
  </si>
  <si>
    <t>鼎呱呱-璜鼎 李欣</t>
  </si>
  <si>
    <t>OS-2026081902</t>
  </si>
  <si>
    <t>OS-2026082101</t>
  </si>
  <si>
    <t>OS-2026082102</t>
  </si>
  <si>
    <t>OS-2026082301</t>
  </si>
  <si>
    <t>OS-2026070701</t>
  </si>
  <si>
    <t>OS-2026080501
OS-2026082601</t>
  </si>
  <si>
    <t>OS-2026081002</t>
  </si>
  <si>
    <t>鼎呱呱-呈扬MH 陈静</t>
  </si>
  <si>
    <t>OS-2026081001</t>
  </si>
  <si>
    <t>鼎呱呱-信洋李小姐 李欣</t>
  </si>
  <si>
    <t>OS-2026082304</t>
  </si>
  <si>
    <t>鼎呱呱-阿驻 李欣</t>
  </si>
  <si>
    <t>OS-2026081201</t>
  </si>
  <si>
    <t>盛梓工贸</t>
  </si>
  <si>
    <t>2009 四层调料收纳架</t>
  </si>
  <si>
    <t>订金4000</t>
  </si>
  <si>
    <t>OS-2026082701</t>
  </si>
  <si>
    <t>鼎呱呱-衡阳晨倍</t>
  </si>
  <si>
    <t>OS-2026080201</t>
  </si>
  <si>
    <t>OS-2026042101</t>
  </si>
  <si>
    <t>鼎呱呱-zhan</t>
  </si>
  <si>
    <t>OS-2026083003</t>
  </si>
  <si>
    <t>OS-2026081701</t>
  </si>
  <si>
    <t>鼎呱呱-安迪DTD 陈静</t>
  </si>
  <si>
    <t>OS-2026082003</t>
  </si>
  <si>
    <t>鼎呱呱-优哈优 李欣</t>
  </si>
  <si>
    <t>OS-2026082802</t>
  </si>
  <si>
    <t>OS-2026090202</t>
  </si>
  <si>
    <t>鼎呱呱-非洲CALEB 李欣</t>
  </si>
  <si>
    <t>OS-2026090301</t>
  </si>
  <si>
    <t>OS-2026090302</t>
  </si>
  <si>
    <t>六楼老板</t>
  </si>
  <si>
    <t>OS-2026090303</t>
  </si>
  <si>
    <t>鼎呱呱-电商</t>
  </si>
  <si>
    <t>773439961521743 申通快递</t>
  </si>
  <si>
    <t>OS-2026090304</t>
  </si>
  <si>
    <t>奕尚</t>
  </si>
  <si>
    <t>2001 三层文件盘（毛坯)</t>
  </si>
  <si>
    <t>OS-2026082901</t>
  </si>
  <si>
    <t>鼎呱呱-ZD阿富汗 小祝</t>
  </si>
  <si>
    <t>OS-2026073102</t>
  </si>
  <si>
    <t>鼎呱呱-玖玖贸易HY 小祝</t>
  </si>
  <si>
    <t>OS-2026090503</t>
  </si>
  <si>
    <t>OS-2026082002</t>
  </si>
  <si>
    <t>鼎呱呱-美奇菲利斯 李欣</t>
  </si>
  <si>
    <t>OS-2026082401</t>
  </si>
  <si>
    <t>南通铭家</t>
  </si>
  <si>
    <t>OS-2026090701</t>
  </si>
  <si>
    <t>OS-2026090703</t>
  </si>
  <si>
    <t>鼎呱呱-SM999</t>
  </si>
  <si>
    <t>OS-2026092012</t>
  </si>
  <si>
    <t>OS-2026090702</t>
  </si>
  <si>
    <t>773440611470026  申通快递</t>
  </si>
  <si>
    <t>OS-2026081506
OS-2026082603</t>
  </si>
  <si>
    <t>鼎呱呱-托尼5号 李欣</t>
  </si>
  <si>
    <t>OS-2026092026</t>
  </si>
  <si>
    <t>OS-2026082302</t>
  </si>
  <si>
    <t>鼎呱呱-飒宛 李欣</t>
  </si>
  <si>
    <t>OS-2026083002
OS-2026090506</t>
  </si>
  <si>
    <t>鼎呱呱-风盈 陈静</t>
  </si>
  <si>
    <t>OS-20260909</t>
  </si>
  <si>
    <t>OS-2026090601</t>
  </si>
  <si>
    <t>OS-2026080203</t>
  </si>
  <si>
    <t>鼎呱呱-商城二十二部 陈静</t>
  </si>
  <si>
    <t>OS-2026082803
OS-2026090504</t>
  </si>
  <si>
    <t>OS-2026090403</t>
  </si>
  <si>
    <t>OS-2026080707</t>
  </si>
  <si>
    <t>鼎呱呱-巴里亚 小祝</t>
  </si>
  <si>
    <t>OS-2026062902</t>
  </si>
  <si>
    <t>鼎呱呱-埃及 Ahmed 迪亚布 陈静</t>
  </si>
  <si>
    <t>OS-2026091002</t>
  </si>
  <si>
    <t>OS-20260911201</t>
  </si>
  <si>
    <t>773442278853965 申通快递</t>
  </si>
  <si>
    <t>OS-2026091005</t>
  </si>
  <si>
    <t>鼎呱呱-陈训-陈静</t>
  </si>
  <si>
    <t>OS-2026071004</t>
  </si>
  <si>
    <t>鼎呱呱-吒漫 小祝</t>
  </si>
  <si>
    <t>粉色 绿色 蓝色混  做客户彩盒，彩色加0.5元</t>
  </si>
  <si>
    <t>制版费</t>
  </si>
  <si>
    <t>OS-20260911404</t>
  </si>
  <si>
    <t>OS-20260911502</t>
  </si>
  <si>
    <t>OS-20260911601</t>
  </si>
  <si>
    <t>OS-2026091603</t>
  </si>
  <si>
    <t>OS-2026081601</t>
  </si>
  <si>
    <t>鼎呱呱-慨诺 陈静</t>
  </si>
  <si>
    <t>OS-2026083001
OS-2026090505</t>
  </si>
  <si>
    <t>未贴标签，退回</t>
  </si>
  <si>
    <t>OS-2026090101
OS-2026090405</t>
  </si>
  <si>
    <t>鼎呱呱-非洲阳光 小祝</t>
  </si>
  <si>
    <t>OS-2026090501</t>
  </si>
  <si>
    <t>鼎呱呱-千吉A 李欣</t>
  </si>
  <si>
    <t>OS-2026090502</t>
  </si>
  <si>
    <t>鼎呱呱-千吉B 李欣</t>
  </si>
  <si>
    <t>OS-2026091006</t>
  </si>
  <si>
    <t>鼎呱呱-商城外部-陈静</t>
  </si>
  <si>
    <t>OS-20260911302</t>
  </si>
  <si>
    <t>鼎呱呱-银曼-小祝</t>
  </si>
  <si>
    <t>OS-2026091801</t>
  </si>
  <si>
    <t>默兮</t>
  </si>
  <si>
    <t>OS-2026091001</t>
  </si>
  <si>
    <t>OS-20260911602</t>
  </si>
  <si>
    <t>OS-2026092001</t>
  </si>
  <si>
    <t>帕渼电子</t>
  </si>
  <si>
    <t>OS-2026092002</t>
  </si>
  <si>
    <t>瑞秋</t>
  </si>
  <si>
    <t>OS-2026092004</t>
  </si>
  <si>
    <t>OS-2026082201</t>
  </si>
  <si>
    <t>鼎呱呱-岸蕊施 小祝</t>
  </si>
  <si>
    <t>OS-2026092109</t>
  </si>
  <si>
    <t>OS-2026090404</t>
  </si>
  <si>
    <t>773443419977565 申通快递</t>
  </si>
  <si>
    <t>773443560745333 申通快递</t>
  </si>
  <si>
    <t>OS-20260911401</t>
  </si>
  <si>
    <t>鼎呱呱-千吉C 李欣</t>
  </si>
  <si>
    <t>OS-20260911501</t>
  </si>
  <si>
    <t>鼎呱呱-皮尔玛丽特 陈静</t>
  </si>
  <si>
    <t>OS-2026092407</t>
  </si>
  <si>
    <t>2001C四层文件盘（毛胚）</t>
  </si>
  <si>
    <t>OS-202609230</t>
  </si>
  <si>
    <t>鼎呱呱-航娟</t>
  </si>
  <si>
    <t>OS-2026092401</t>
  </si>
  <si>
    <t>OS-2026092402</t>
  </si>
  <si>
    <t>鼎呱呱-郑友昌</t>
  </si>
  <si>
    <t>OS-2026092403</t>
  </si>
  <si>
    <t>OS-2026092404</t>
  </si>
  <si>
    <t>OS-2026092602</t>
  </si>
  <si>
    <t>OS-2026090102</t>
  </si>
  <si>
    <t>OS-2026092303</t>
  </si>
  <si>
    <t>OS-2026092601</t>
  </si>
  <si>
    <t>OS-2026091101</t>
  </si>
  <si>
    <t>鼎呱呱-翱翔 小祝</t>
  </si>
  <si>
    <t>OS-2026091702</t>
  </si>
  <si>
    <t>求和项:箱数</t>
  </si>
  <si>
    <t>求和项:数    量</t>
  </si>
  <si>
    <t>求和项:金    额</t>
  </si>
  <si>
    <t>(空白)</t>
  </si>
  <si>
    <t>总计</t>
  </si>
  <si>
    <t>销售均价</t>
  </si>
  <si>
    <t>成本价</t>
  </si>
  <si>
    <t>成本总价</t>
  </si>
  <si>
    <t>利润</t>
  </si>
  <si>
    <t>1-9月毛利润</t>
  </si>
  <si>
    <t>月份</t>
  </si>
  <si>
    <t>房租&amp;水电</t>
  </si>
  <si>
    <t>管理</t>
  </si>
  <si>
    <t>税费扣除</t>
  </si>
  <si>
    <t>1-9月净利润</t>
  </si>
  <si>
    <t>2006 三层横款文件盘</t>
  </si>
  <si>
    <t>2007 四层横款文件盘</t>
  </si>
  <si>
    <t>2008 五层横款文件盘</t>
  </si>
  <si>
    <t>总价</t>
  </si>
  <si>
    <t>9303-1 单联内圆弧杂志盒（三根杆）</t>
  </si>
  <si>
    <t>1-7月毛利润</t>
  </si>
  <si>
    <t>1-7月净利润</t>
  </si>
  <si>
    <t>税率</t>
  </si>
  <si>
    <t>减去税率实收</t>
  </si>
  <si>
    <t>差值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</si>
</sst>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_ "/>
    <numFmt numFmtId="178" formatCode="0.00_ "/>
    <numFmt numFmtId="179" formatCode="yyyy\/m\/d"/>
  </numFmts>
  <fonts count="28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2"/>
      <name val="宋体"/>
      <charset val="134"/>
    </font>
    <font>
      <sz val="12"/>
      <color theme="0"/>
      <name val="黑体"/>
      <charset val="134"/>
    </font>
    <font>
      <sz val="11"/>
      <color rgb="FF000000"/>
      <name val="宋体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黑体"/>
      <charset val="134"/>
    </font>
    <font>
      <sz val="12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2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9" fillId="11" borderId="12" applyNumberFormat="0" applyAlignment="0" applyProtection="0">
      <alignment vertical="center"/>
    </xf>
    <xf numFmtId="0" fontId="20" fillId="12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vertical="center"/>
    </xf>
    <xf numFmtId="176" fontId="3" fillId="3" borderId="1" xfId="0" applyNumberFormat="1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177" fontId="3" fillId="3" borderId="1" xfId="0" applyNumberFormat="1" applyFont="1" applyFill="1" applyBorder="1" applyAlignment="1" applyProtection="1">
      <alignment horizontal="left" vertical="center"/>
      <protection locked="0"/>
    </xf>
    <xf numFmtId="40" fontId="3" fillId="3" borderId="1" xfId="0" applyNumberFormat="1" applyFont="1" applyFill="1" applyBorder="1" applyAlignment="1" applyProtection="1">
      <alignment horizontal="left" vertical="center"/>
      <protection locked="0"/>
    </xf>
    <xf numFmtId="0" fontId="2" fillId="4" borderId="1" xfId="0" applyFont="1" applyFill="1" applyBorder="1" applyAlignment="1">
      <alignment horizontal="left" vertical="top"/>
    </xf>
    <xf numFmtId="176" fontId="2" fillId="4" borderId="1" xfId="0" applyNumberFormat="1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 applyProtection="1">
      <alignment horizontal="left" vertical="top" wrapText="1"/>
      <protection locked="0"/>
    </xf>
    <xf numFmtId="0" fontId="2" fillId="0" borderId="0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2" fillId="2" borderId="1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left" vertical="top"/>
    </xf>
    <xf numFmtId="176" fontId="5" fillId="4" borderId="1" xfId="0" applyNumberFormat="1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 applyProtection="1">
      <alignment horizontal="left" vertical="top" wrapText="1"/>
      <protection locked="0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/>
    </xf>
    <xf numFmtId="176" fontId="5" fillId="0" borderId="1" xfId="0" applyNumberFormat="1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 wrapText="1"/>
    </xf>
    <xf numFmtId="176" fontId="2" fillId="5" borderId="1" xfId="0" applyNumberFormat="1" applyFont="1" applyFill="1" applyBorder="1" applyAlignment="1">
      <alignment horizontal="left" vertical="top"/>
    </xf>
    <xf numFmtId="58" fontId="5" fillId="4" borderId="1" xfId="0" applyNumberFormat="1" applyFont="1" applyFill="1" applyBorder="1" applyAlignment="1">
      <alignment horizontal="left" vertical="top"/>
    </xf>
    <xf numFmtId="0" fontId="5" fillId="4" borderId="1" xfId="0" applyFont="1" applyFill="1" applyBorder="1" applyAlignment="1">
      <alignment vertical="top"/>
    </xf>
    <xf numFmtId="176" fontId="5" fillId="4" borderId="1" xfId="0" applyNumberFormat="1" applyFont="1" applyFill="1" applyBorder="1" applyAlignment="1">
      <alignment vertical="top"/>
    </xf>
    <xf numFmtId="0" fontId="5" fillId="4" borderId="1" xfId="0" applyFont="1" applyFill="1" applyBorder="1" applyAlignment="1">
      <alignment vertical="top" wrapText="1"/>
    </xf>
    <xf numFmtId="0" fontId="5" fillId="4" borderId="2" xfId="0" applyFont="1" applyFill="1" applyBorder="1" applyAlignment="1">
      <alignment horizontal="left" vertical="top"/>
    </xf>
    <xf numFmtId="176" fontId="5" fillId="4" borderId="2" xfId="0" applyNumberFormat="1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176" fontId="5" fillId="5" borderId="1" xfId="0" applyNumberFormat="1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178" fontId="0" fillId="0" borderId="0" xfId="0" applyNumberFormat="1">
      <alignment vertical="center"/>
    </xf>
    <xf numFmtId="178" fontId="0" fillId="6" borderId="0" xfId="0" applyNumberFormat="1" applyFill="1">
      <alignment vertical="center"/>
    </xf>
    <xf numFmtId="178" fontId="0" fillId="4" borderId="0" xfId="0" applyNumberFormat="1" applyFill="1">
      <alignment vertical="center"/>
    </xf>
    <xf numFmtId="0" fontId="0" fillId="0" borderId="3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17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top"/>
    </xf>
    <xf numFmtId="176" fontId="7" fillId="2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40" fontId="1" fillId="2" borderId="1" xfId="0" applyNumberFormat="1" applyFont="1" applyFill="1" applyBorder="1" applyAlignment="1" applyProtection="1">
      <alignment horizontal="left" vertical="center"/>
    </xf>
    <xf numFmtId="176" fontId="1" fillId="2" borderId="1" xfId="0" applyNumberFormat="1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>
      <alignment horizontal="left" vertical="center" wrapText="1"/>
    </xf>
    <xf numFmtId="40" fontId="1" fillId="2" borderId="1" xfId="0" applyNumberFormat="1" applyFont="1" applyFill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176" fontId="8" fillId="7" borderId="1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 applyProtection="1">
      <alignment horizontal="left" vertical="center" wrapText="1"/>
      <protection locked="0"/>
    </xf>
    <xf numFmtId="0" fontId="8" fillId="8" borderId="1" xfId="0" applyFont="1" applyFill="1" applyBorder="1" applyAlignment="1">
      <alignment horizontal="left" vertical="center" wrapText="1"/>
    </xf>
    <xf numFmtId="176" fontId="8" fillId="8" borderId="1" xfId="0" applyNumberFormat="1" applyFont="1" applyFill="1" applyBorder="1" applyAlignment="1">
      <alignment horizontal="left" vertical="center" wrapText="1"/>
    </xf>
    <xf numFmtId="0" fontId="8" fillId="8" borderId="1" xfId="0" applyFont="1" applyFill="1" applyBorder="1" applyAlignment="1" applyProtection="1">
      <alignment horizontal="left" vertical="center" wrapText="1"/>
      <protection locked="0"/>
    </xf>
    <xf numFmtId="176" fontId="7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58" fontId="8" fillId="7" borderId="1" xfId="0" applyNumberFormat="1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176" fontId="7" fillId="4" borderId="1" xfId="0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 applyProtection="1">
      <alignment horizontal="left" vertical="center" wrapText="1"/>
      <protection locked="0"/>
    </xf>
    <xf numFmtId="40" fontId="1" fillId="4" borderId="1" xfId="0" applyNumberFormat="1" applyFont="1" applyFill="1" applyBorder="1" applyAlignment="1" applyProtection="1">
      <alignment horizontal="left" vertical="center"/>
    </xf>
    <xf numFmtId="176" fontId="8" fillId="2" borderId="1" xfId="0" applyNumberFormat="1" applyFont="1" applyFill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 wrapText="1"/>
    </xf>
    <xf numFmtId="176" fontId="8" fillId="4" borderId="1" xfId="0" applyNumberFormat="1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left" vertical="center"/>
    </xf>
    <xf numFmtId="0" fontId="8" fillId="0" borderId="1" xfId="0" applyFont="1" applyFill="1" applyBorder="1" applyAlignment="1" applyProtection="1">
      <alignment horizontal="left" vertical="center" wrapText="1"/>
      <protection locked="0"/>
    </xf>
    <xf numFmtId="58" fontId="8" fillId="4" borderId="1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top"/>
    </xf>
    <xf numFmtId="176" fontId="7" fillId="2" borderId="1" xfId="0" applyNumberFormat="1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 applyProtection="1">
      <alignment horizontal="left" vertical="top" wrapText="1"/>
      <protection locked="0"/>
    </xf>
    <xf numFmtId="0" fontId="8" fillId="0" borderId="1" xfId="0" applyFont="1" applyFill="1" applyBorder="1" applyAlignment="1" applyProtection="1">
      <alignment horizontal="left" vertical="top" wrapText="1"/>
      <protection locked="0"/>
    </xf>
    <xf numFmtId="0" fontId="8" fillId="2" borderId="1" xfId="0" applyFont="1" applyFill="1" applyBorder="1" applyAlignment="1">
      <alignment vertical="top" wrapText="1"/>
    </xf>
    <xf numFmtId="176" fontId="8" fillId="2" borderId="1" xfId="0" applyNumberFormat="1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 applyProtection="1">
      <alignment horizontal="left" vertical="top" wrapText="1"/>
      <protection locked="0"/>
    </xf>
    <xf numFmtId="0" fontId="7" fillId="2" borderId="1" xfId="0" applyFont="1" applyFill="1" applyBorder="1" applyAlignment="1">
      <alignment vertical="top"/>
    </xf>
    <xf numFmtId="0" fontId="7" fillId="2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 applyProtection="1">
      <alignment horizontal="left" vertical="top" wrapText="1"/>
      <protection locked="0"/>
    </xf>
    <xf numFmtId="0" fontId="8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/>
    </xf>
    <xf numFmtId="176" fontId="7" fillId="2" borderId="6" xfId="0" applyNumberFormat="1" applyFont="1" applyFill="1" applyBorder="1" applyAlignment="1">
      <alignment horizontal="left" vertical="top"/>
    </xf>
    <xf numFmtId="0" fontId="7" fillId="2" borderId="6" xfId="0" applyFont="1" applyFill="1" applyBorder="1" applyAlignment="1">
      <alignment horizontal="left" vertical="top" wrapText="1"/>
    </xf>
    <xf numFmtId="0" fontId="7" fillId="0" borderId="6" xfId="0" applyFont="1" applyFill="1" applyBorder="1" applyAlignment="1">
      <alignment horizontal="left" vertical="top"/>
    </xf>
    <xf numFmtId="0" fontId="8" fillId="0" borderId="6" xfId="0" applyFont="1" applyFill="1" applyBorder="1" applyAlignment="1" applyProtection="1">
      <alignment horizontal="left" vertical="top" wrapText="1"/>
      <protection locked="0"/>
    </xf>
    <xf numFmtId="0" fontId="7" fillId="0" borderId="6" xfId="0" applyFont="1" applyFill="1" applyBorder="1" applyAlignment="1">
      <alignment vertical="center"/>
    </xf>
    <xf numFmtId="176" fontId="7" fillId="0" borderId="1" xfId="0" applyNumberFormat="1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 vertical="top" wrapText="1"/>
    </xf>
    <xf numFmtId="0" fontId="7" fillId="0" borderId="7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7" fillId="0" borderId="7" xfId="0" applyFont="1" applyFill="1" applyBorder="1" applyAlignment="1">
      <alignment vertical="center" wrapText="1"/>
    </xf>
    <xf numFmtId="0" fontId="7" fillId="0" borderId="8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left" vertical="top"/>
    </xf>
    <xf numFmtId="176" fontId="7" fillId="4" borderId="1" xfId="0" applyNumberFormat="1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176" fontId="8" fillId="4" borderId="1" xfId="0" applyNumberFormat="1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 applyProtection="1">
      <alignment horizontal="left" vertical="top" wrapText="1"/>
      <protection locked="0"/>
    </xf>
    <xf numFmtId="0" fontId="7" fillId="5" borderId="1" xfId="0" applyFont="1" applyFill="1" applyBorder="1" applyAlignment="1">
      <alignment horizontal="left" vertical="top"/>
    </xf>
    <xf numFmtId="176" fontId="7" fillId="5" borderId="1" xfId="0" applyNumberFormat="1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 applyProtection="1">
      <alignment horizontal="left" vertical="top" wrapText="1"/>
      <protection locked="0"/>
    </xf>
    <xf numFmtId="0" fontId="7" fillId="5" borderId="1" xfId="0" applyFont="1" applyFill="1" applyBorder="1" applyAlignment="1">
      <alignment vertical="center"/>
    </xf>
    <xf numFmtId="0" fontId="7" fillId="4" borderId="6" xfId="0" applyFont="1" applyFill="1" applyBorder="1" applyAlignment="1">
      <alignment horizontal="left" vertical="top"/>
    </xf>
    <xf numFmtId="176" fontId="7" fillId="4" borderId="6" xfId="0" applyNumberFormat="1" applyFont="1" applyFill="1" applyBorder="1" applyAlignment="1">
      <alignment horizontal="left" vertical="top"/>
    </xf>
    <xf numFmtId="0" fontId="7" fillId="4" borderId="6" xfId="0" applyFont="1" applyFill="1" applyBorder="1" applyAlignment="1">
      <alignment horizontal="left" vertical="top" wrapText="1"/>
    </xf>
    <xf numFmtId="0" fontId="2" fillId="0" borderId="1" xfId="0" applyFont="1" applyFill="1" applyBorder="1" applyAlignment="1" quotePrefix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numFmt numFmtId="179" formatCode="yyyy\/m\/d"/>
    </dxf>
    <dxf>
      <numFmt numFmtId="179" formatCode="yyyy\/m\/d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8.png"/><Relationship Id="rId6" Type="http://schemas.openxmlformats.org/officeDocument/2006/relationships/image" Target="media/image7.png"/><Relationship Id="rId5" Type="http://schemas.openxmlformats.org/officeDocument/2006/relationships/image" Target="media/image6.png"/><Relationship Id="rId4" Type="http://schemas.openxmlformats.org/officeDocument/2006/relationships/image" Target="media/image5.png"/><Relationship Id="rId3" Type="http://schemas.openxmlformats.org/officeDocument/2006/relationships/image" Target="media/image4.png"/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www.wps.cn/officeDocument/2020/cellImage" Target="cellimag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[1-7月核算.xlsx]Sheet4!数据透视表3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求和项:数    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Sheet4!$A$4:$B$24</c:f>
              <c:multiLvlStrCache>
                <c:ptCount val="10"/>
                <c:lvl>
                  <c:pt idx="0">
                    <c:v>是</c:v>
                  </c:pt>
                  <c:pt idx="1">
                    <c:v>是</c:v>
                  </c:pt>
                  <c:pt idx="2">
                    <c:v>是</c:v>
                  </c:pt>
                  <c:pt idx="3">
                    <c:v>是</c:v>
                  </c:pt>
                  <c:pt idx="4">
                    <c:v>是</c:v>
                  </c:pt>
                  <c:pt idx="5">
                    <c:v>是</c:v>
                  </c:pt>
                  <c:pt idx="6">
                    <c:v>是</c:v>
                  </c:pt>
                  <c:pt idx="7">
                    <c:v>是</c:v>
                  </c:pt>
                  <c:pt idx="8">
                    <c:v>是</c:v>
                  </c:pt>
                  <c:pt idx="9">
                    <c:v>是</c:v>
                  </c:pt>
                </c:lvl>
                <c:lvl>
                  <c:pt idx="0">
                    <c:v>2001 三层文件盘（尖角）</c:v>
                  </c:pt>
                  <c:pt idx="1">
                    <c:v>2001C 四层文件盘（尖角）</c:v>
                  </c:pt>
                  <c:pt idx="2">
                    <c:v>2001C 四层文件盘（圆弧）</c:v>
                  </c:pt>
                  <c:pt idx="3">
                    <c:v>2002 二层文件盘（尖角）</c:v>
                  </c:pt>
                  <c:pt idx="4">
                    <c:v>2005 五层文件盘（尖角）</c:v>
                  </c:pt>
                  <c:pt idx="5">
                    <c:v>9303-2 二联内圆弧杂志盒（三根杆）</c:v>
                  </c:pt>
                  <c:pt idx="6">
                    <c:v>9303-3 三联内圆弧杂志盒(三根杆）</c:v>
                  </c:pt>
                  <c:pt idx="7">
                    <c:v>9303-4 四联内圆弧杂志盒(三根杆）</c:v>
                  </c:pt>
                  <c:pt idx="8">
                    <c:v>9304-3 三联直角杂志盒</c:v>
                  </c:pt>
                  <c:pt idx="9">
                    <c:v>9304-4 四联直角杂志盒</c:v>
                  </c:pt>
                </c:lvl>
              </c:multiLvlStrCache>
            </c:multiLvlStrRef>
          </c:cat>
          <c:val>
            <c:numRef>
              <c:f>Sheet4!$C$4:$C$24</c:f>
              <c:numCache>
                <c:formatCode>General</c:formatCode>
                <c:ptCount val="10"/>
                <c:pt idx="0">
                  <c:v>8520</c:v>
                </c:pt>
                <c:pt idx="1">
                  <c:v>7824</c:v>
                </c:pt>
                <c:pt idx="2">
                  <c:v>2220</c:v>
                </c:pt>
                <c:pt idx="3">
                  <c:v>1044</c:v>
                </c:pt>
                <c:pt idx="4">
                  <c:v>1008</c:v>
                </c:pt>
                <c:pt idx="5">
                  <c:v>120</c:v>
                </c:pt>
                <c:pt idx="6">
                  <c:v>120</c:v>
                </c:pt>
                <c:pt idx="7">
                  <c:v>240</c:v>
                </c:pt>
                <c:pt idx="8">
                  <c:v>2760</c:v>
                </c:pt>
                <c:pt idx="9">
                  <c:v>3120</c:v>
                </c:pt>
              </c:numCache>
            </c:numRef>
          </c:val>
        </c:ser>
        <c:ser>
          <c:idx val="1"/>
          <c:order val="1"/>
          <c:tx>
            <c:strRef>
              <c:f>Sheet4!$D$3</c:f>
              <c:strCache>
                <c:ptCount val="1"/>
                <c:pt idx="0">
                  <c:v>求和项:箱数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Sheet4!$A$4:$B$24</c:f>
              <c:multiLvlStrCache>
                <c:ptCount val="10"/>
                <c:lvl>
                  <c:pt idx="0">
                    <c:v>是</c:v>
                  </c:pt>
                  <c:pt idx="1">
                    <c:v>是</c:v>
                  </c:pt>
                  <c:pt idx="2">
                    <c:v>是</c:v>
                  </c:pt>
                  <c:pt idx="3">
                    <c:v>是</c:v>
                  </c:pt>
                  <c:pt idx="4">
                    <c:v>是</c:v>
                  </c:pt>
                  <c:pt idx="5">
                    <c:v>是</c:v>
                  </c:pt>
                  <c:pt idx="6">
                    <c:v>是</c:v>
                  </c:pt>
                  <c:pt idx="7">
                    <c:v>是</c:v>
                  </c:pt>
                  <c:pt idx="8">
                    <c:v>是</c:v>
                  </c:pt>
                  <c:pt idx="9">
                    <c:v>是</c:v>
                  </c:pt>
                </c:lvl>
                <c:lvl>
                  <c:pt idx="0">
                    <c:v>2001 三层文件盘（尖角）</c:v>
                  </c:pt>
                  <c:pt idx="1">
                    <c:v>2001C 四层文件盘（尖角）</c:v>
                  </c:pt>
                  <c:pt idx="2">
                    <c:v>2001C 四层文件盘（圆弧）</c:v>
                  </c:pt>
                  <c:pt idx="3">
                    <c:v>2002 二层文件盘（尖角）</c:v>
                  </c:pt>
                  <c:pt idx="4">
                    <c:v>2005 五层文件盘（尖角）</c:v>
                  </c:pt>
                  <c:pt idx="5">
                    <c:v>9303-2 二联内圆弧杂志盒（三根杆）</c:v>
                  </c:pt>
                  <c:pt idx="6">
                    <c:v>9303-3 三联内圆弧杂志盒(三根杆）</c:v>
                  </c:pt>
                  <c:pt idx="7">
                    <c:v>9303-4 四联内圆弧杂志盒(三根杆）</c:v>
                  </c:pt>
                  <c:pt idx="8">
                    <c:v>9304-3 三联直角杂志盒</c:v>
                  </c:pt>
                  <c:pt idx="9">
                    <c:v>9304-4 四联直角杂志盒</c:v>
                  </c:pt>
                </c:lvl>
              </c:multiLvlStrCache>
            </c:multiLvlStrRef>
          </c:cat>
          <c:val>
            <c:numRef>
              <c:f>Sheet4!$D$4:$D$24</c:f>
              <c:numCache>
                <c:formatCode>General</c:formatCode>
                <c:ptCount val="10"/>
                <c:pt idx="0">
                  <c:v>710</c:v>
                </c:pt>
                <c:pt idx="1">
                  <c:v>697</c:v>
                </c:pt>
                <c:pt idx="2">
                  <c:v>195</c:v>
                </c:pt>
                <c:pt idx="3">
                  <c:v>87</c:v>
                </c:pt>
                <c:pt idx="4">
                  <c:v>84</c:v>
                </c:pt>
                <c:pt idx="5">
                  <c:v>10</c:v>
                </c:pt>
                <c:pt idx="6">
                  <c:v>10</c:v>
                </c:pt>
                <c:pt idx="7">
                  <c:v>20</c:v>
                </c:pt>
                <c:pt idx="8">
                  <c:v>230</c:v>
                </c:pt>
                <c:pt idx="9">
                  <c:v>260</c:v>
                </c:pt>
              </c:numCache>
            </c:numRef>
          </c:val>
        </c:ser>
        <c:ser>
          <c:idx val="2"/>
          <c:order val="2"/>
          <c:tx>
            <c:strRef>
              <c:f>Sheet4!$E$3</c:f>
              <c:strCache>
                <c:ptCount val="1"/>
                <c:pt idx="0">
                  <c:v>求和项:金    额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Sheet4!$A$4:$B$24</c:f>
              <c:multiLvlStrCache>
                <c:ptCount val="10"/>
                <c:lvl>
                  <c:pt idx="0">
                    <c:v>是</c:v>
                  </c:pt>
                  <c:pt idx="1">
                    <c:v>是</c:v>
                  </c:pt>
                  <c:pt idx="2">
                    <c:v>是</c:v>
                  </c:pt>
                  <c:pt idx="3">
                    <c:v>是</c:v>
                  </c:pt>
                  <c:pt idx="4">
                    <c:v>是</c:v>
                  </c:pt>
                  <c:pt idx="5">
                    <c:v>是</c:v>
                  </c:pt>
                  <c:pt idx="6">
                    <c:v>是</c:v>
                  </c:pt>
                  <c:pt idx="7">
                    <c:v>是</c:v>
                  </c:pt>
                  <c:pt idx="8">
                    <c:v>是</c:v>
                  </c:pt>
                  <c:pt idx="9">
                    <c:v>是</c:v>
                  </c:pt>
                </c:lvl>
                <c:lvl>
                  <c:pt idx="0">
                    <c:v>2001 三层文件盘（尖角）</c:v>
                  </c:pt>
                  <c:pt idx="1">
                    <c:v>2001C 四层文件盘（尖角）</c:v>
                  </c:pt>
                  <c:pt idx="2">
                    <c:v>2001C 四层文件盘（圆弧）</c:v>
                  </c:pt>
                  <c:pt idx="3">
                    <c:v>2002 二层文件盘（尖角）</c:v>
                  </c:pt>
                  <c:pt idx="4">
                    <c:v>2005 五层文件盘（尖角）</c:v>
                  </c:pt>
                  <c:pt idx="5">
                    <c:v>9303-2 二联内圆弧杂志盒（三根杆）</c:v>
                  </c:pt>
                  <c:pt idx="6">
                    <c:v>9303-3 三联内圆弧杂志盒(三根杆）</c:v>
                  </c:pt>
                  <c:pt idx="7">
                    <c:v>9303-4 四联内圆弧杂志盒(三根杆）</c:v>
                  </c:pt>
                  <c:pt idx="8">
                    <c:v>9304-3 三联直角杂志盒</c:v>
                  </c:pt>
                  <c:pt idx="9">
                    <c:v>9304-4 四联直角杂志盒</c:v>
                  </c:pt>
                </c:lvl>
              </c:multiLvlStrCache>
            </c:multiLvlStrRef>
          </c:cat>
          <c:val>
            <c:numRef>
              <c:f>Sheet4!$E$4:$E$24</c:f>
              <c:numCache>
                <c:formatCode>General</c:formatCode>
                <c:ptCount val="10"/>
                <c:pt idx="0">
                  <c:v>119905.2</c:v>
                </c:pt>
                <c:pt idx="1">
                  <c:v>134194.752</c:v>
                </c:pt>
                <c:pt idx="2">
                  <c:v>36705</c:v>
                </c:pt>
                <c:pt idx="3">
                  <c:v>13057.2</c:v>
                </c:pt>
                <c:pt idx="4">
                  <c:v>20139.84</c:v>
                </c:pt>
                <c:pt idx="5">
                  <c:v>1684.8</c:v>
                </c:pt>
                <c:pt idx="6">
                  <c:v>2073.6</c:v>
                </c:pt>
                <c:pt idx="7">
                  <c:v>5002.56</c:v>
                </c:pt>
                <c:pt idx="8">
                  <c:v>45606.24</c:v>
                </c:pt>
                <c:pt idx="9">
                  <c:v>63011.52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3150516"/>
        <c:axId val="108748918"/>
      </c:barChart>
      <c:catAx>
        <c:axId val="2931505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748918"/>
        <c:crosses val="autoZero"/>
        <c:auto val="1"/>
        <c:lblAlgn val="ctr"/>
        <c:lblOffset val="100"/>
        <c:noMultiLvlLbl val="0"/>
      </c:catAx>
      <c:valAx>
        <c:axId val="1087489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31505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d39b87-650d-41a2-967c-d213feac6c3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2353310</xdr:colOff>
      <xdr:row>167</xdr:row>
      <xdr:rowOff>812800</xdr:rowOff>
    </xdr:from>
    <xdr:to>
      <xdr:col>3</xdr:col>
      <xdr:colOff>2362835</xdr:colOff>
      <xdr:row>169</xdr:row>
      <xdr:rowOff>6985</xdr:rowOff>
    </xdr:to>
    <xdr:pic>
      <xdr:nvPicPr>
        <xdr:cNvPr id="2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19210" y="33147000"/>
          <a:ext cx="9525" cy="197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2352675</xdr:colOff>
      <xdr:row>192</xdr:row>
      <xdr:rowOff>812800</xdr:rowOff>
    </xdr:from>
    <xdr:to>
      <xdr:col>3</xdr:col>
      <xdr:colOff>2364105</xdr:colOff>
      <xdr:row>194</xdr:row>
      <xdr:rowOff>6985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18575" y="40271700"/>
          <a:ext cx="11430" cy="292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2352675</xdr:colOff>
      <xdr:row>193</xdr:row>
      <xdr:rowOff>812800</xdr:rowOff>
    </xdr:from>
    <xdr:to>
      <xdr:col>3</xdr:col>
      <xdr:colOff>2364105</xdr:colOff>
      <xdr:row>195</xdr:row>
      <xdr:rowOff>6985</xdr:rowOff>
    </xdr:to>
    <xdr:pic>
      <xdr:nvPicPr>
        <xdr:cNvPr id="4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18575" y="40557450"/>
          <a:ext cx="11430" cy="2927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1210945</xdr:colOff>
      <xdr:row>20</xdr:row>
      <xdr:rowOff>76835</xdr:rowOff>
    </xdr:from>
    <xdr:to>
      <xdr:col>15</xdr:col>
      <xdr:colOff>1905</xdr:colOff>
      <xdr:row>35</xdr:row>
      <xdr:rowOff>153035</xdr:rowOff>
    </xdr:to>
    <xdr:graphicFrame>
      <xdr:nvGraphicFramePr>
        <xdr:cNvPr id="2" name="图表 1"/>
        <xdr:cNvGraphicFramePr/>
      </xdr:nvGraphicFramePr>
      <xdr:xfrm>
        <a:off x="9738995" y="36328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2.6573842593" refreshedBy="Mayn" recordCount="610">
  <cacheSource type="worksheet">
    <worksheetSource ref="A1:N1048576" sheet="Sheet1"/>
  </cacheSource>
  <cacheFields count="14">
    <cacheField name="订单编号" numFmtId="0">
      <sharedItems containsBlank="1" count="257">
        <m/>
        <s v="OS-2026030301_x000a_"/>
        <s v="OS-2026030206"/>
        <s v="OS-2026030806"/>
        <s v="OS-2026030904"/>
        <s v="OS-2026030401_x000a_"/>
        <s v="OS-2026030402"/>
        <s v="OS-2026031202"/>
        <s v="OS-2026031603"/>
        <s v="OS-2026031701"/>
        <s v="OS-2026031702"/>
        <s v="OS-2026030204"/>
        <s v="OS-2026030601"/>
        <s v="OS-2026030802"/>
        <s v="OS-2026030804"/>
        <s v="OS-2026031003"/>
        <s v="OS-2026031401"/>
        <s v="OS-2026031203"/>
        <s v="OS-2026031102"/>
        <s v="OS-2026031601"/>
        <s v="OS-2026031801"/>
        <s v="OS-2026031902"/>
        <s v="OS-2026030805"/>
        <s v="OS-2026031301"/>
        <s v="OS-2026032002"/>
        <s v="OS-2026030803"/>
        <s v="OS-2026031001"/>
        <s v="OS-2026032102"/>
        <s v="OS-2026032104"/>
        <s v="OS-2026032003"/>
        <s v="OS-2026030801"/>
        <s v="OS-2026032103"/>
        <s v="OS-2026032401"/>
        <s v="OS-2026032503"/>
        <s v="OS-2026032801"/>
        <s v="OS-2026033101"/>
        <s v="OS-2026032001"/>
        <s v="OS-2026040201"/>
        <s v="OS-2026040202"/>
        <s v="OS-2026032201"/>
        <s v="OS-2026032301"/>
        <s v="OS-2026032402"/>
        <s v="OS-2026032501"/>
        <s v="OS-20260012101"/>
        <s v="OS-2026031201"/>
        <s v="OS-2026032502"/>
        <s v="OS-2026033002"/>
        <s v="OS-2026040701"/>
        <s v="OS-2026031501"/>
        <s v="OS-2026033001"/>
        <s v="OS-2026040403"/>
        <s v="OS-2026040901"/>
        <s v="OS-2026041203"/>
        <s v="OS-2026041204"/>
        <s v="OS-2026041205"/>
        <s v="OS-2026031502"/>
        <s v="OS-2026031306"/>
        <s v="OS-2026030201"/>
        <s v="OS-2026030902"/>
        <s v="OS-2026031304"/>
        <s v="OS-2026032701"/>
        <s v="OS-2026032703"/>
        <s v="OS-20260400101"/>
        <s v="OS-2026041202"/>
        <s v="OS-2026041402"/>
        <s v="OS-2026041503"/>
        <s v="OS-2026031803"/>
        <s v="OS-2026042102"/>
        <s v="OS-2026030203"/>
        <s v="OS-2026031002"/>
        <s v="OS-2026040205"/>
        <s v="OS-2026042302"/>
        <s v="OS-2026030202"/>
        <s v="OS-2026040401"/>
        <s v="OS-2026040801               "/>
        <s v="OS-2026041302"/>
        <s v="OS-2026041502"/>
        <s v="OS-2026042503"/>
        <s v="OS-2026042202"/>
        <s v="OS-2026042301"/>
        <s v="OS-2026041301"/>
        <s v="OS-2026042201"/>
        <s v="OS-2026042803"/>
        <s v="OS-2026031802"/>
        <s v="OS-2026040402"/>
        <s v="OS-2026042401"/>
        <s v="OS-2026031303"/>
        <s v="OS-2026042004"/>
        <s v="OS-2026042005"/>
        <s v="OS-20260050501"/>
        <s v="OS-20260050503"/>
        <s v="OS-2026042801"/>
        <s v="OS-2026042802"/>
        <s v="OS-20260050703"/>
        <s v="OS-20260050805"/>
        <s v="OS-2026041901"/>
        <s v="OS-20260050401"/>
        <s v="OS-20260050403"/>
        <s v="OS-2026050902"/>
        <s v="OS-2026050903"/>
        <s v="OS-2026040207"/>
        <s v="OS-2026051001"/>
        <s v="OS-2026022701"/>
        <s v="OS-2026041001"/>
        <s v="OS-2026042701"/>
        <s v="OS-20260050502"/>
        <s v="OS-2026051101"/>
        <s v="OS-2026050901"/>
        <s v="OS-2026042601"/>
        <s v="OS-2026051504"/>
        <s v="OS-2026040404"/>
        <s v="OS-20260050406"/>
        <s v="OS-20260050409"/>
        <s v="OS-20260050802"/>
        <s v="OS-2026051302"/>
        <s v="OS-2026051401"/>
        <s v="OS-2026051701"/>
        <s v="OS-2026032403"/>
        <s v="OS-2026051304"/>
        <s v="OS-2026051303"/>
        <s v="OS-2026042703"/>
        <s v="OS-20260050405"/>
        <s v="OS-20260051001"/>
        <s v="OS-20260051002"/>
        <s v="OS-2026051306"/>
        <s v="OS-2026052001"/>
        <s v="OS-2026052002"/>
        <s v="OS-2026052003"/>
        <s v="OS-2026040802"/>
        <s v="OS-2026042702"/>
        <s v="OS-2026051201"/>
        <s v="OS-2026052302"/>
        <s v="OS-2026042002"/>
        <s v="OS-2026042501"/>
        <s v="OS-2026051103"/>
        <s v="OS-2026051301"/>
        <s v="OS-2026052404"/>
        <s v="OS-2026052405"/>
        <s v="OS-2026051502"/>
        <s v="OS-2026052501"/>
        <s v="OS-2026052503"/>
        <s v="OS-2026052601"/>
        <s v="OS-2026051002"/>
        <s v="OS-2026051501"/>
        <s v="OS-2026052201"/>
        <s v="OS-2026052604"/>
        <s v="OS-2026051902"/>
        <s v="OS-2026052401"/>
        <s v="OS-2026052602"/>
        <s v="OS-2026052603"/>
        <s v="OS-2026052607"/>
        <s v="OS-2026052802"/>
        <s v="OS-2026042502"/>
        <s v="OS-20260050404"/>
        <s v="OS-2026051602"/>
        <s v="OS-2026052101"/>
        <s v="OS-2026052204"/>
        <s v="OS-2026052301"/>
        <s v="OS-2026053004"/>
        <s v="OS-2026051202"/>
        <s v="OS-2026052606"/>
        <s v="OS-2026052608"/>
        <s v="OS-2026051503"/>
        <s v="OS-2026052801"/>
        <s v="OS-2026053001"/>
        <s v="OS-2026053002"/>
        <s v="OS-2026060101"/>
        <s v="OS-2026060204"/>
        <s v="OS-2026060205"/>
        <s v="OS-2026060206"/>
        <s v="OS-2026060202"/>
        <s v="OS-2026061606"/>
        <s v="OS-2026060403"/>
        <s v="OS-2026060801"/>
        <s v="OS-2026060601"/>
        <s v="OS-2026060603"/>
        <s v="OS-2026062102"/>
        <s v="OS-2026060604"/>
        <s v="OS-2026060605"/>
        <s v="OS-2026060703"/>
        <s v="OS-2026061201"/>
        <s v="OS-2026061202"/>
        <s v="OS-2026061203"/>
        <s v="OS-2026061501"/>
        <s v="OS-2026060201"/>
        <s v="OS-2026061602"/>
        <s v="OS-2026061603"/>
        <s v="OS-2026061701"/>
        <s v="OS-2026061801"/>
        <s v="OS-2026062201"/>
        <s v="OS-2026062202"/>
        <s v="OS-2026062301"/>
        <s v="OS-2026062701"/>
        <s v="OS-2026060701"/>
        <s v="OS-2026062401"/>
        <s v="OS-2026062101"/>
        <s v="OS-2026051901"/>
        <s v="OS-2026060402"/>
        <s v="OS-2026060503"/>
        <s v="OS-2026061301"/>
        <s v="OS-2026061605"/>
        <s v="OS-2026062801"/>
        <s v="OS-2026070101"/>
        <s v="OS-20260050804"/>
        <s v="OS-2026051802"/>
        <s v="OS-2026060301"/>
        <s v="OS-2026060602"/>
        <s v="OS-2026063002"/>
        <s v="OS-2026070203"/>
        <s v="OS-2026022702"/>
        <s v="OS-2026070202"/>
        <s v="OS-2026070401"/>
        <s v="OS-2026070402"/>
        <s v="OS-2026063001"/>
        <s v="OS-2026070403"/>
        <s v="OS-20260050801"/>
        <s v="OS-2026052203"/>
        <s v="OS-2026060401"/>
        <s v="OS-2026062901"/>
        <s v="OS-2026030903"/>
        <s v="OS-2026070601"/>
        <s v="OS-2026060302"/>
        <s v="OS-2026070301"/>
        <s v="OS-2026070603"/>
        <s v="OS-2026070801"/>
        <s v="OS-2026070802"/>
        <s v="OS-2026070902"/>
        <s v="OS-2026071001"/>
        <s v="OS-2026062402"/>
        <s v="OS-2026062903"/>
        <s v="OS-2026070502"/>
        <s v="OS-2026071602"/>
        <s v="OS-2026071701"/>
        <s v="OS-2026070201"/>
        <s v="OS-2026071801"/>
        <s v="OS-2026071101"/>
        <s v="OS-2026071303"/>
        <s v="OS-2026071307"/>
        <s v="OS-2026071501"/>
        <s v="OS-2026062502"/>
        <s v="OS-2026042001"/>
        <s v="OS-2026070501"/>
        <s v="OS-2026070901"/>
        <s v="OS-2026061601"/>
        <s v="OS-2026071002"/>
        <s v="OS-2026071902"/>
        <s v="OS-2026061604"/>
        <s v="OS-2026072601"/>
        <s v="OS-2026072602"/>
        <s v="OS-2026072701"/>
        <s v="OS-2026063003"/>
        <s v="OS-2026071502"/>
        <s v="OS-2026072001"/>
        <s v="OS-2026072101"/>
        <s v="OS-2026072301"/>
        <s v="OS-2026073004"/>
        <s v="OS-2026072801"/>
      </sharedItems>
    </cacheField>
    <cacheField name="发货日期" numFmtId="0">
      <sharedItems containsString="0" containsBlank="1" containsNonDate="0" containsDate="1" minDate="2026-01-05T00:00:00" maxDate="2026-07-31T00:00:00" count="122">
        <d v="2026-01-05T00:00:00"/>
        <d v="2026-01-06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7T00:00:00"/>
        <d v="2026-01-19T00:00:00"/>
        <d v="2026-01-20T00:00:00"/>
        <d v="2026-01-24T00:00:00"/>
        <d v="2026-01-26T00:00:00"/>
        <d v="2026-01-27T00:00:00"/>
        <d v="2026-01-30T00:00:00"/>
        <d v="2026-01-31T00:00:00"/>
        <d v="2026-02-01T00:00:00"/>
        <d v="2026-02-02T00:00:00"/>
        <d v="2026-02-04T00:00:00"/>
        <d v="2026-03-03T00:00:00"/>
        <d v="2026-03-06T00:00:00"/>
        <d v="2026-03-08T00:00:00"/>
        <d v="2026-03-10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8T00:00:00"/>
        <d v="2026-03-31T00:00:00"/>
        <d v="2026-04-02T00:00:00"/>
        <d v="2026-04-04T00:00:00"/>
        <d v="2026-04-07T00:00:00"/>
        <d v="2026-04-08T00:00:00"/>
        <d v="2026-04-09T00:00:00"/>
        <d v="2026-04-11T00:00:00"/>
        <d v="2026-04-12T00:00:00"/>
        <d v="2026-04-13T00:00:00"/>
        <d v="2026-04-15T00:00:00"/>
        <d v="2026-04-17T00:00:00"/>
        <d v="2026-04-20T00:00:00"/>
        <d v="2026-04-21T00:00:00"/>
        <d v="2026-04-22T00:00:00"/>
        <d v="2026-04-23T00:00:00"/>
        <d v="2026-04-25T00:00:00"/>
        <d v="2026-04-26T00:00:00"/>
        <d v="2026-04-27T00:00:00"/>
        <d v="2026-04-28T00:00:00"/>
        <d v="2026-04-29T00:00:00"/>
        <d v="2026-05-04T00:00:00"/>
        <d v="2026-05-06T00:00:00"/>
        <d v="2026-05-07T00:00:00"/>
        <d v="2026-05-08T00:00:00"/>
        <d v="2026-05-09T00:00:00"/>
        <d v="2026-05-10T00:00:00"/>
        <d v="2026-05-12T00:00:00"/>
        <d v="2026-05-13T00:00:00"/>
        <d v="2026-05-15T00:00:00"/>
        <d v="2026-05-17T00:00:00"/>
        <d v="2026-05-18T00:00:00"/>
        <d v="2026-05-19T00:00:00"/>
        <d v="2026-05-20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30T00:00:00"/>
        <d v="2026-05-31T00:00:00"/>
        <d v="2026-06-13T00:00:00"/>
        <d v="2026-06-02T00:00:00"/>
        <d v="2026-06-16T00:00:00"/>
        <d v="2026-06-10T00:00:00"/>
        <d v="2026-06-07T00:00:00"/>
        <d v="2026-06-17T00:00:00"/>
        <d v="2026-06-23T00:00:00"/>
        <d v="2026-06-18T00:00:00"/>
        <d v="2026-06-06T00:00:00"/>
        <d v="2026-06-21T00:00:00"/>
        <d v="2026-06-12T00:00:00"/>
        <d v="2026-06-25T00:00:00"/>
        <d v="2026-06-22T00:00:00"/>
        <d v="2026-06-27T00:00:00"/>
        <d v="2026-06-29T00:00:00"/>
        <d v="2026-06-24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3T00:00:00"/>
        <d v="2026-07-14T00:00:00"/>
        <d v="2026-07-15T00:00:00"/>
        <d v="2026-07-17T00:00:00"/>
        <d v="2026-07-18T00:00:00"/>
        <d v="2026-07-19T00:00:00"/>
        <d v="2026-07-21T00:00:00"/>
        <d v="2026-07-23T00:00:00"/>
        <d v="2026-07-24T00:00:00"/>
        <d v="2026-07-25T00:00:00"/>
        <d v="2026-07-26T00:00:00"/>
        <d v="2026-07-27T00:00:00"/>
        <d v="2026-07-28T00:00:00"/>
        <d v="2026-07-30T00:00:00"/>
        <d v="2026-07-31T00:00:00"/>
        <m/>
      </sharedItems>
    </cacheField>
    <cacheField name="客户" numFmtId="0">
      <sharedItems containsBlank="1" count="167">
        <s v="鼎呱呱"/>
        <s v="义乌市槿睿贸易有限公司_x000a_"/>
        <s v="上海毅烁供应链管理有限公司"/>
        <s v="义乌市捷亚电子商务有限公司"/>
        <s v="宁波优智达办公用品有限公司"/>
        <s v="义乌兴邦文具"/>
        <s v="电商-文件栏-徐宁Ivan 💥"/>
        <s v="飞盛-丁玲"/>
        <s v="陈鹏利"/>
        <s v="义乌市灏蓝进出口有限公司"/>
        <s v="电商-文件框 latin"/>
        <s v="弗睿网络科技（广州）有限公司"/>
        <s v="鼎呱呱-蔻可"/>
        <s v="鼎呱呱-正珈"/>
        <s v="鼎呱呱-陈训"/>
        <s v="刘永军"/>
        <s v="鼎呱呱-常规"/>
        <s v="朱由留-义乌阿索米"/>
        <s v="鼎呱呱文具-KARACA"/>
        <s v="鼎呱呱文具-优哈优公司_x000a_MB客户"/>
        <s v="鼎呱呱文具-念悠公司ML客户"/>
        <s v="鼎呱呱文具-米隆"/>
        <s v="鼎呱呱文具-瓦旦"/>
        <s v="鼎呱呱-OKAY黄鸣华"/>
        <s v="安瑞汉特贸易有限公司"/>
        <s v="路达"/>
        <s v="鼎呱呱文具-森森乐林"/>
        <s v="鼎呱呱-森森乐林"/>
        <s v="鼎呱呱-岱力"/>
        <s v="鼎呱呱文具-浩苍"/>
        <s v="鼎呱呱文具-茉莉"/>
        <s v="鼎呱呱-维简"/>
        <s v="鼎呱呱-埃睿纳"/>
        <s v="金烁"/>
        <s v="鼎呱呱文具-翱翔（改为夸奇贸易）"/>
        <s v="鼎呱呱-光加"/>
        <s v="概伟"/>
        <s v="鼎呱呱-华宇"/>
        <s v="鼎呱呱-浩伞"/>
        <s v="鼎呱呱-印度"/>
        <s v="兴邦"/>
        <s v="鼎呱呱-千吉"/>
        <s v="鼎呱呱-易则仓库"/>
        <s v="鼎呱呱-南非-叶丽丽"/>
        <s v="鼎呱呱-艾美娜"/>
        <s v="鼎呱呱-巴里亚"/>
        <s v="鼎呱呱-玖玖贸易"/>
        <s v="鼎呱呱-航丰"/>
        <s v="鼎呱呱-宏宴"/>
        <s v="鼎呱呱-尚儒"/>
        <s v="鼎呱呱-东湖"/>
        <s v="鼎呱呱-呈扬"/>
        <s v="鼎呱呱文具-亚给MOH"/>
        <s v="鼎呱呱文具-天几国际"/>
        <s v="鼎呱呱-铭展"/>
        <s v="鼎呱呱-国贸洋行"/>
        <s v="鼎呱呱-昇飞"/>
        <s v="鼎呱呱-贺小姐-业华"/>
        <s v="鼎呱呱-巴基斯坦客户-BOSS"/>
        <s v="上海毅烁"/>
        <s v="鼎呱呱文具-谦融"/>
        <s v="鼎呱呱文具-宁波风暴"/>
        <s v="鼎呱呱文具永胜店面"/>
        <s v="鼎呱呱-标德芙"/>
        <s v="鼎呱呱-鼎达"/>
        <s v="鼎呱呱-合信"/>
        <s v="鼎呱呱-俄罗斯盛丰"/>
        <s v="文件夹对公"/>
        <s v="鼎呱呱-阿速"/>
        <s v="鼎呱呱-佑礼科"/>
        <s v="鼎呱呱-康庭"/>
        <s v="鼎呱呱-世通"/>
        <s v="鼎呱呱-世通6T14"/>
        <s v="鼎呱呱-旭旺"/>
        <s v="鼎呱呱-XPZ"/>
        <s v="电商-文件框-徐宁Ivan 💥"/>
        <s v="董业颖"/>
        <s v="鼎呱呱文具-雅桐"/>
        <s v="鼎呱呱-江北唯资"/>
        <s v="鼎呱呱-OKAY黄鸣华 小徐"/>
        <s v="鼎呱呱-朵购  晗越进出口"/>
        <s v="鼎呱呱-风盈"/>
        <s v="电商-陈泽榕"/>
        <s v="鼎呱呱-墨西哥王天宇"/>
        <s v="鼎呱呱-瑞源"/>
        <s v="鼎呱呱-奥斯卡"/>
        <s v="鼎呱呱-惠润"/>
        <s v="鼎呱呱-启航 陈静"/>
        <s v="鼎呱呱-呈扬WK 陈静"/>
        <s v="优智达"/>
        <s v="鼎呱呱-亿拓"/>
        <s v="鼎呱呱-季苏丽"/>
        <s v="鼎呱呱-特蕾莎 小祝"/>
        <s v="合丰"/>
        <s v="小南 17357952936"/>
        <s v="鼎呱呱-（呈扬贸易）WK"/>
        <s v="鼎呱呱-安迪公司AJ客户"/>
        <s v="鼎呱呱-阅洛"/>
        <s v="鼎呱呱-飒宛 陈静"/>
        <s v="鼎呱呱-鼎达 小徐"/>
        <s v="鸣春贸易"/>
        <s v="开通"/>
        <s v="义乌海歌"/>
        <s v="鼎呱呱-易则仓库 小徐"/>
        <s v="鼎呱呱-呈扬 HHY"/>
        <s v="鼎呱呱-雷川"/>
        <s v="鼎呱呱-爱伊家 小祝"/>
        <s v="鼎呱呱-萨汝"/>
        <s v="鼎呱呱-埃及VK 陈静"/>
        <s v="鼎呱呱-沃柔 小徐"/>
        <s v="鼎呱呱-新亚 小祝"/>
        <s v="鼎呱呱-蔻可PO 小徐"/>
        <s v="鼎呱呱-基恺PO 小徐"/>
        <s v="义乌泰拓贸易"/>
        <s v="鼎呱呱-达誉 小虞"/>
        <s v="鼎呱呱-华宇 小祝"/>
        <s v="鼎呱呱-黄鸣华PO 小徐"/>
        <s v="鼎呱呱-优腾 小祝"/>
        <s v="鼎呱呱-浩伞SP2602 陈静"/>
        <s v="latin"/>
        <s v="吕雪玲"/>
        <s v="鼎呱呱-兄弟贸易 陈静"/>
        <s v="鼎呱呱-赛联 小祝"/>
        <s v="鼎呱呱-赛尔优"/>
        <s v="鼎呱呱-泛洋"/>
        <s v="鼎呱呱-骆加 光加 小祝"/>
        <s v="鼎呱呱-理想"/>
        <s v="鼎呱呱-黄鸣华OKAY 小徐"/>
        <s v="捷亚"/>
        <s v="鼎呱呱-宜惠 小虞 FR2606"/>
        <s v="鼎呱呱-宜惠 小虞 HGZ"/>
        <s v="鼎呱呱-托尼5号 小徐"/>
        <s v="鼎呱呱-吴金城"/>
        <s v="娟子"/>
        <s v="鼎呱呱-匹赛贸易 小祝"/>
        <s v="鼎呱呱-商翼 陈静"/>
        <s v="鼎呱呱-宜惠 小虞"/>
        <s v="鼎呱呱-南非-叶丽丽 陈静"/>
        <s v="鼎呱呱-美国时代 小祝"/>
        <s v="鼎呱呱-彼善 小徐"/>
        <s v="鼎呱呱-巴基斯坦莫汉莫德 陈静"/>
        <s v="鼎呱呱-玖玖PO 小徐"/>
        <s v="鼎呱呱-玖玖贸易BF 小徐"/>
        <s v="鼎呱呱文具-泰拓"/>
        <s v="鼎呱呱-deeps公司 陈静"/>
        <s v="鼎呱呱-雷川 陈静"/>
        <s v="鼎呱呱-阿凡 陈静"/>
        <s v="鼎呱呱-智利环贸 陈静"/>
        <s v="鼎呱呱-优哈优MB 李欣"/>
        <s v="鼎呱呱-南美郑斌 陈静"/>
        <s v="鼎呱呱-华越 陈静"/>
        <s v="鼎呱呱-聚贤外贸 陈静"/>
        <s v="鼎呱呱-呈扬MM 陈静"/>
        <s v="鼎呱呱-芙罗 李欣"/>
        <s v="鼎呱呱-恩飒 陈静"/>
        <s v="鼎呱呱-兄弟贸易HT 陈静"/>
        <s v="鼎呱呱-圣地 陈静"/>
        <s v="鼎呱呱-江北美扬 小祝"/>
        <s v="鼎呱呱-翔钰063客户"/>
        <s v="鼎呱呱-爱允 李欣"/>
        <s v="赛雅歌"/>
        <s v="鼎呱呱-红花 陈静"/>
        <s v="鼎呱呱-朵哈贸易PA 陈静"/>
        <s v="鼎呱呱-宜惠 李欣"/>
        <s v="鼎呱呱-OKAY黄鸣华 李欣"/>
        <s v="鼎呱呱-印度SG 李欣"/>
        <m/>
      </sharedItems>
    </cacheField>
    <cacheField name="商品名称" numFmtId="0">
      <sharedItems containsBlank="1" count="22">
        <s v="2001 三层文件盘（尖角）"/>
        <s v="2002 二层文件盘（尖角）"/>
        <s v="9304-2 二联直角杂志盒"/>
        <s v="9304-3 三联直角杂志盒"/>
        <s v="9304-4 四联直角杂志盒"/>
        <s v="2001C 四层文件盘（圆弧）"/>
        <s v="2001C 四层文件盘（尖角）"/>
        <s v="9303-3 三联内圆弧杂志盒（二根杆）"/>
        <s v="2005 五层文件盘（圆弧）"/>
        <s v="9303-2 二联内圆弧杂志盒（二根杆）"/>
        <s v="2006 三层横款文件盘（圆弧）"/>
        <s v="2007 四层横款文件盘（圆弧）"/>
        <s v="2008 五层横款文件盘（圆弧）"/>
        <s v="9303-4 四联内圆弧杂志盒（二根杆）"/>
        <s v="3003-5折叠杂志架"/>
        <s v="2005 五层文件盘（尖角）"/>
        <s v="9304-1 单联直角杂志盒"/>
        <s v="2009 折叠杂志架"/>
        <s v="9303-2 二联内圆弧杂志盒（三根杆）"/>
        <s v="9303-3 三联内圆弧杂志盒(三根杆）"/>
        <s v="9303-4 四联内圆弧杂志盒(三根杆）"/>
        <m/>
      </sharedItems>
    </cacheField>
    <cacheField name="箱规" numFmtId="0">
      <sharedItems containsString="0" containsBlank="1" containsNumber="1" containsInteger="1" minValue="8" maxValue="24" count="5">
        <n v="12"/>
        <n v="8"/>
        <m/>
        <n v="10"/>
        <n v="24"/>
      </sharedItems>
    </cacheField>
    <cacheField name="箱数" numFmtId="0">
      <sharedItems containsString="0" containsBlank="1" containsNumber="1" containsInteger="1" minValue="0" maxValue="370" count="62">
        <n v="200"/>
        <n v="20"/>
        <n v="2"/>
        <n v="5"/>
        <n v="40"/>
        <n v="175"/>
        <n v="100"/>
        <n v="30"/>
        <n v="80"/>
        <n v="10"/>
        <n v="60"/>
        <n v="47"/>
        <n v="15"/>
        <n v="150"/>
        <n v="50"/>
        <n v="33"/>
        <n v="66"/>
        <n v="14"/>
        <n v="1"/>
        <n v="49"/>
        <n v="25"/>
        <n v="7"/>
        <n v="90"/>
        <n v="43"/>
        <n v="3"/>
        <n v="4"/>
        <n v="8"/>
        <n v="84"/>
        <n v="230"/>
        <m/>
        <n v="9"/>
        <n v="13"/>
        <n v="6"/>
        <n v="75"/>
        <n v="16"/>
        <n v="12"/>
        <n v="70"/>
        <n v="37"/>
        <n v="21"/>
        <n v="120"/>
        <n v="29"/>
        <n v="225"/>
        <n v="145"/>
        <n v="188"/>
        <n v="180"/>
        <n v="62"/>
        <n v="115"/>
        <n v="45"/>
        <n v="31"/>
        <n v="18"/>
        <n v="300"/>
        <n v="35"/>
        <n v="68"/>
        <n v="42"/>
        <n v="28"/>
        <n v="0"/>
        <n v="17"/>
        <n v="32"/>
        <n v="350"/>
        <n v="11"/>
        <n v="370"/>
        <n v="334"/>
      </sharedItems>
    </cacheField>
    <cacheField name="数    量" numFmtId="0">
      <sharedItems containsString="0" containsBlank="1" containsNumber="1" containsInteger="1" minValue="8" maxValue="4440" count="71">
        <n v="2400"/>
        <n v="240"/>
        <n v="24"/>
        <n v="60"/>
        <n v="480"/>
        <n v="2100"/>
        <n v="1200"/>
        <n v="360"/>
        <n v="960"/>
        <n v="120"/>
        <n v="564"/>
        <n v="180"/>
        <n v="1800"/>
        <n v="600"/>
        <n v="396"/>
        <n v="792"/>
        <n v="168"/>
        <n v="12"/>
        <n v="588"/>
        <n v="300"/>
        <n v="84"/>
        <n v="1080"/>
        <n v="516"/>
        <n v="36"/>
        <n v="48"/>
        <n v="720"/>
        <n v="96"/>
        <n v="1000"/>
        <n v="2760"/>
        <n v="30"/>
        <n v="108"/>
        <n v="156"/>
        <n v="72"/>
        <n v="900"/>
        <n v="192"/>
        <n v="8"/>
        <n v="144"/>
        <n v="840"/>
        <n v="444"/>
        <n v="252"/>
        <n v="1440"/>
        <n v="348"/>
        <n v="100"/>
        <n v="2700"/>
        <n v="1740"/>
        <n v="2256"/>
        <n v="2160"/>
        <n v="20"/>
        <n v="744"/>
        <n v="45"/>
        <n v="1380"/>
        <n v="540"/>
        <n v="372"/>
        <n v="50"/>
        <n v="216"/>
        <n v="93"/>
        <n v="3600"/>
        <n v="420"/>
        <n v="816"/>
        <n v="504"/>
        <n v="336"/>
        <n v="49"/>
        <n v="115"/>
        <n v="204"/>
        <n v="256"/>
        <n v="4200"/>
        <n v="132"/>
        <n v="4440"/>
        <n v="4008"/>
        <n v="1008"/>
        <m/>
      </sharedItems>
    </cacheField>
    <cacheField name="单    位" numFmtId="0">
      <sharedItems containsBlank="1" count="2">
        <s v="套"/>
        <m/>
      </sharedItems>
    </cacheField>
    <cacheField name="销售单价" numFmtId="0">
      <sharedItems containsString="0" containsBlank="1" containsNumber="1" minValue="7.8" maxValue="35" count="60">
        <n v="12"/>
        <n v="10"/>
        <n v="12.8"/>
        <n v="15"/>
        <n v="18"/>
        <n v="13.5"/>
        <n v="16.74"/>
        <n v="16.524"/>
        <n v="20.196"/>
        <n v="18.315"/>
        <n v="17.82"/>
        <n v="15.8"/>
        <n v="13"/>
        <n v="16.5"/>
        <n v="20.5"/>
        <n v="20"/>
        <n v="17.5"/>
        <n v="10.8"/>
        <n v="12.5"/>
        <n v="16"/>
        <n v="12.2"/>
        <n v="15.3"/>
        <n v="12.6"/>
        <m/>
        <n v="11.5"/>
        <n v="14"/>
        <n v="15.6"/>
        <n v="19"/>
        <n v="35"/>
        <n v="15.5"/>
        <n v="15.2"/>
        <n v="11.3"/>
        <n v="11"/>
        <n v="18.3"/>
        <n v="17"/>
        <n v="11.8"/>
        <n v="14.8"/>
        <n v="9.8"/>
        <n v="17.3"/>
        <n v="10.9"/>
        <n v="20.8"/>
        <n v="12.7"/>
        <n v="10.5"/>
        <n v="12.3"/>
        <n v="7.8"/>
        <n v="13.2"/>
        <n v="14.5"/>
        <n v="16.2"/>
        <n v="9"/>
        <n v="14.6"/>
        <n v="9.6"/>
        <n v="17.1"/>
        <n v="11.6"/>
        <n v="11.34"/>
        <n v="17.064"/>
        <n v="19.98"/>
        <n v="14.04"/>
        <n v="17.28"/>
        <n v="20.844"/>
        <n v="10.2"/>
      </sharedItems>
    </cacheField>
    <cacheField name="金    额" numFmtId="0">
      <sharedItems containsString="0" containsBlank="1" containsNumber="1" minValue="0" maxValue="68392.512" count="280">
        <n v="28800"/>
        <n v="2400"/>
        <n v="2880"/>
        <n v="3072"/>
        <n v="3600"/>
        <n v="432"/>
        <n v="1080"/>
        <n v="8640"/>
        <n v="25200"/>
        <n v="14400"/>
        <n v="4320"/>
        <n v="12960"/>
        <n v="16070.4"/>
        <n v="15863.04"/>
        <n v="19388.16"/>
        <n v="2197.8"/>
        <n v="8553.6"/>
        <n v="7614"/>
        <n v="8911.2"/>
        <n v="1200"/>
        <n v="1440"/>
        <n v="1800"/>
        <n v="2304"/>
        <n v="2700"/>
        <n v="3240"/>
        <n v="1560"/>
        <n v="1980"/>
        <n v="990"/>
        <n v="1230"/>
        <n v="21600"/>
        <n v="12000"/>
        <n v="18000"/>
        <n v="7200"/>
        <n v="9600"/>
        <n v="3120"/>
        <n v="3960"/>
        <n v="9504"/>
        <n v="2016"/>
        <n v="2520"/>
        <n v="2150.4"/>
        <n v="240"/>
        <n v="288"/>
        <n v="180"/>
        <n v="210"/>
        <n v="259.2"/>
        <n v="300"/>
        <n v="384"/>
        <n v="216"/>
        <n v="7680"/>
        <n v="8820"/>
        <n v="10800"/>
        <n v="2100"/>
        <n v="4860"/>
        <n v="1050"/>
        <n v="1344"/>
        <n v="9480"/>
        <n v="7740"/>
        <n v="460.8"/>
        <n v="540"/>
        <n v="27000"/>
        <n v="5760"/>
        <n v="2160"/>
        <n v="480"/>
        <n v="4800"/>
        <n v="2250"/>
        <n v="10500"/>
        <n v="960"/>
        <n v="3840"/>
        <n v="4500"/>
        <n v="5400"/>
        <n v="12200"/>
        <n v="15300"/>
        <n v="3000"/>
        <n v="6480"/>
        <n v="6000"/>
        <n v="33120"/>
        <n v="15120"/>
        <n v="429"/>
        <n v="576"/>
        <n v="720"/>
        <n v="1536"/>
        <n v="1944"/>
        <n v="810"/>
        <m/>
        <n v="1896"/>
        <n v="4140"/>
        <n v="5040"/>
        <n v="6300"/>
        <n v="2340"/>
        <n v="9000"/>
        <n v="4680"/>
        <n v="11400"/>
        <n v="14640"/>
        <n v="1152"/>
        <n v="13500"/>
        <n v="21000"/>
        <n v="4200"/>
        <n v="600"/>
        <n v="900"/>
        <n v="3456"/>
        <n v="144"/>
        <n v="9300"/>
        <n v="18240"/>
        <n v="1627.2"/>
        <n v="1500"/>
        <n v="1296"/>
        <n v="1920"/>
        <n v="1728"/>
        <n v="864"/>
        <n v="768"/>
        <n v="10080"/>
        <n v="780"/>
        <n v="4920"/>
        <n v="2970"/>
        <n v="5328"/>
        <n v="5250"/>
        <n v="1680"/>
        <n v="648"/>
        <n v="264"/>
        <n v="312"/>
        <n v="36000"/>
        <n v="549"/>
        <n v="7500"/>
        <n v="4410"/>
        <n v="4395.6"/>
        <n v="17280"/>
        <n v="4176"/>
        <n v="2592"/>
        <n v="11520"/>
        <n v="360"/>
        <n v="1580"/>
        <n v="450"/>
        <n v="32400"/>
        <n v="20880"/>
        <n v="37765.44"/>
        <n v="29743.2"/>
        <n v="43623.36"/>
        <n v="486"/>
        <n v="408"/>
        <n v="5664"/>
        <n v="3552"/>
        <n v="7080"/>
        <n v="283.2"/>
        <n v="355.2"/>
        <n v="420"/>
        <n v="235.2"/>
        <n v="141.6"/>
        <n v="177.6"/>
        <n v="1038"/>
        <n v="888"/>
        <n v="750"/>
        <n v="700"/>
        <n v="468"/>
        <n v="588"/>
        <n v="708"/>
        <n v="1176"/>
        <n v="2832"/>
        <n v="1065.6"/>
        <n v="1700.4"/>
        <n v="1965.6"/>
        <n v="4248"/>
        <n v="21240"/>
        <n v="8880"/>
        <n v="1416"/>
        <n v="2076"/>
        <n v="1776"/>
        <n v="7291.2"/>
        <n v="5688"/>
        <n v="991.2"/>
        <n v="624"/>
        <n v="711"/>
        <n v="396"/>
        <n v="499.2"/>
        <n v="16284"/>
        <n v="192"/>
        <n v="14160"/>
        <n v="17760"/>
        <n v="4704"/>
        <n v="6372"/>
        <n v="6900"/>
        <n v="8400"/>
        <n v="5880"/>
        <n v="6510"/>
        <n v="3148"/>
        <n v="790"/>
        <n v="3360"/>
        <n v="252"/>
        <n v="590.4"/>
        <n v="568.8"/>
        <n v="2548.8"/>
        <n v="1404"/>
        <n v="2952"/>
        <n v="475.2"/>
        <n v="1701.9"/>
        <n v="3750"/>
        <n v="1872"/>
        <n v="4440"/>
        <n v="5220"/>
        <n v="2124"/>
        <n v="42720"/>
        <n v="2664"/>
        <n v="22140"/>
        <n v="2841.6"/>
        <n v="3114"/>
        <n v="2352"/>
        <n v="3540"/>
        <n v="4536"/>
        <n v="10281.6"/>
        <n v="3110.4"/>
        <n v="1620"/>
        <n v="5947.2"/>
        <n v="15000"/>
        <n v="24780"/>
        <n v="20580"/>
        <n v="10692"/>
        <n v="876"/>
        <n v="280.8"/>
        <n v="561.6"/>
        <n v="4104"/>
        <n v="1752"/>
        <n v="13920"/>
        <n v="2052"/>
        <n v="556.8"/>
        <n v="2070"/>
        <n v="8760"/>
        <n v="2784"/>
        <n v="740"/>
        <n v="696"/>
        <n v="2628"/>
        <n v="1392"/>
        <n v="921.6"/>
        <n v="345.6"/>
        <n v="350.4"/>
        <n v="6960"/>
        <n v="2940"/>
        <n v="602.7"/>
        <n v="7272"/>
        <n v="4380"/>
        <n v="5130"/>
        <n v="9744"/>
        <n v="7008"/>
        <n v="2104.5"/>
        <n v="11136"/>
        <n v="21024"/>
        <n v="3480"/>
        <n v="27840"/>
        <n v="17520"/>
        <n v="2978.4"/>
        <n v="18960"/>
        <n v="915"/>
        <n v="1260"/>
        <n v="0"/>
        <n v="2088"/>
        <n v="2760"/>
        <n v="374.4"/>
        <n v="691.2"/>
        <n v="1113.6"/>
        <n v="878.4"/>
        <n v="61320"/>
        <n v="2460"/>
        <n v="439.2"/>
        <n v="417.6"/>
        <n v="1531.2"/>
        <n v="525.6"/>
        <n v="6156"/>
        <n v="5443.2"/>
        <n v="59940"/>
        <n v="68392.512"/>
        <n v="20139.84"/>
        <n v="1684.8"/>
        <n v="2073.6"/>
        <n v="5002.56"/>
        <n v="14016"/>
        <n v="13140"/>
        <n v="16800"/>
        <n v="3504"/>
        <n v="4276.8"/>
        <n v="3060"/>
        <n v="7320"/>
        <n v="9120"/>
      </sharedItems>
    </cacheField>
    <cacheField name="运费" numFmtId="0">
      <sharedItems containsString="0" containsBlank="1" containsNumber="1" containsInteger="1" minValue="10" maxValue="100" count="6">
        <m/>
        <n v="40"/>
        <n v="100"/>
        <n v="59"/>
        <n v="90"/>
        <n v="10"/>
      </sharedItems>
    </cacheField>
    <cacheField name="是否开票" numFmtId="0">
      <sharedItems containsBlank="1" count="3">
        <s v="否"/>
        <s v="是"/>
        <m/>
      </sharedItems>
    </cacheField>
    <cacheField name="完结" numFmtId="0">
      <sharedItems containsBlank="1" count="2">
        <s v="是"/>
        <m/>
      </sharedItems>
    </cacheField>
    <cacheField name="备注" numFmtId="0">
      <sharedItems containsBlank="1" count="19">
        <m/>
        <s v="05-13结清"/>
        <s v="转给覃"/>
        <s v="未发货"/>
        <s v="后续已补"/>
        <s v="粉色"/>
        <s v="银色"/>
        <s v="07-18付清"/>
        <s v="08-10付清"/>
        <s v="已付5w，尾款微信转账，待后续退回并对公转"/>
        <s v="发货单上写了，但是没有发货记录，且客户未下单"/>
        <s v="07-31 付清"/>
        <s v="补发"/>
        <s v="卸货费：240"/>
        <s v="订金2000"/>
        <s v="产品质量问题退回32件待补发_x000a_07/13已返工补发"/>
        <s v="2400制版费"/>
        <s v="质量问题，返工补发"/>
        <s v="=DISPIMG(&quot;ID_D095EAFF026B48E19078F49E8C0131CD&quot;,1)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0">
  <r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1"/>
    <x v="0"/>
    <x v="1"/>
    <x v="1"/>
    <x v="0"/>
    <x v="1"/>
    <x v="1"/>
    <x v="0"/>
    <x v="0"/>
    <x v="0"/>
    <x v="0"/>
  </r>
  <r>
    <x v="0"/>
    <x v="1"/>
    <x v="0"/>
    <x v="0"/>
    <x v="0"/>
    <x v="1"/>
    <x v="1"/>
    <x v="0"/>
    <x v="0"/>
    <x v="2"/>
    <x v="0"/>
    <x v="0"/>
    <x v="0"/>
    <x v="0"/>
  </r>
  <r>
    <x v="0"/>
    <x v="1"/>
    <x v="0"/>
    <x v="2"/>
    <x v="0"/>
    <x v="1"/>
    <x v="1"/>
    <x v="0"/>
    <x v="2"/>
    <x v="3"/>
    <x v="0"/>
    <x v="0"/>
    <x v="0"/>
    <x v="0"/>
  </r>
  <r>
    <x v="0"/>
    <x v="1"/>
    <x v="0"/>
    <x v="3"/>
    <x v="0"/>
    <x v="1"/>
    <x v="1"/>
    <x v="0"/>
    <x v="3"/>
    <x v="4"/>
    <x v="0"/>
    <x v="0"/>
    <x v="0"/>
    <x v="0"/>
  </r>
  <r>
    <x v="0"/>
    <x v="1"/>
    <x v="0"/>
    <x v="4"/>
    <x v="0"/>
    <x v="2"/>
    <x v="2"/>
    <x v="0"/>
    <x v="4"/>
    <x v="5"/>
    <x v="0"/>
    <x v="0"/>
    <x v="0"/>
    <x v="0"/>
  </r>
  <r>
    <x v="0"/>
    <x v="1"/>
    <x v="0"/>
    <x v="4"/>
    <x v="0"/>
    <x v="2"/>
    <x v="2"/>
    <x v="0"/>
    <x v="4"/>
    <x v="5"/>
    <x v="0"/>
    <x v="0"/>
    <x v="0"/>
    <x v="0"/>
  </r>
  <r>
    <x v="0"/>
    <x v="1"/>
    <x v="0"/>
    <x v="4"/>
    <x v="0"/>
    <x v="3"/>
    <x v="3"/>
    <x v="0"/>
    <x v="4"/>
    <x v="6"/>
    <x v="0"/>
    <x v="0"/>
    <x v="0"/>
    <x v="0"/>
  </r>
  <r>
    <x v="0"/>
    <x v="1"/>
    <x v="0"/>
    <x v="4"/>
    <x v="0"/>
    <x v="4"/>
    <x v="4"/>
    <x v="0"/>
    <x v="4"/>
    <x v="7"/>
    <x v="0"/>
    <x v="0"/>
    <x v="0"/>
    <x v="0"/>
  </r>
  <r>
    <x v="0"/>
    <x v="1"/>
    <x v="0"/>
    <x v="0"/>
    <x v="0"/>
    <x v="5"/>
    <x v="5"/>
    <x v="0"/>
    <x v="0"/>
    <x v="8"/>
    <x v="0"/>
    <x v="0"/>
    <x v="0"/>
    <x v="0"/>
  </r>
  <r>
    <x v="0"/>
    <x v="1"/>
    <x v="0"/>
    <x v="0"/>
    <x v="0"/>
    <x v="6"/>
    <x v="6"/>
    <x v="0"/>
    <x v="0"/>
    <x v="9"/>
    <x v="0"/>
    <x v="0"/>
    <x v="0"/>
    <x v="0"/>
  </r>
  <r>
    <x v="0"/>
    <x v="1"/>
    <x v="0"/>
    <x v="0"/>
    <x v="0"/>
    <x v="7"/>
    <x v="7"/>
    <x v="0"/>
    <x v="0"/>
    <x v="10"/>
    <x v="0"/>
    <x v="0"/>
    <x v="0"/>
    <x v="0"/>
  </r>
  <r>
    <x v="0"/>
    <x v="1"/>
    <x v="0"/>
    <x v="4"/>
    <x v="0"/>
    <x v="3"/>
    <x v="3"/>
    <x v="0"/>
    <x v="4"/>
    <x v="6"/>
    <x v="0"/>
    <x v="0"/>
    <x v="0"/>
    <x v="0"/>
  </r>
  <r>
    <x v="0"/>
    <x v="1"/>
    <x v="1"/>
    <x v="0"/>
    <x v="0"/>
    <x v="8"/>
    <x v="8"/>
    <x v="0"/>
    <x v="5"/>
    <x v="11"/>
    <x v="0"/>
    <x v="1"/>
    <x v="0"/>
    <x v="0"/>
  </r>
  <r>
    <x v="0"/>
    <x v="1"/>
    <x v="1"/>
    <x v="5"/>
    <x v="0"/>
    <x v="8"/>
    <x v="8"/>
    <x v="0"/>
    <x v="6"/>
    <x v="12"/>
    <x v="0"/>
    <x v="1"/>
    <x v="0"/>
    <x v="0"/>
  </r>
  <r>
    <x v="0"/>
    <x v="1"/>
    <x v="1"/>
    <x v="3"/>
    <x v="0"/>
    <x v="8"/>
    <x v="8"/>
    <x v="0"/>
    <x v="7"/>
    <x v="13"/>
    <x v="0"/>
    <x v="1"/>
    <x v="0"/>
    <x v="0"/>
  </r>
  <r>
    <x v="0"/>
    <x v="1"/>
    <x v="1"/>
    <x v="4"/>
    <x v="0"/>
    <x v="8"/>
    <x v="8"/>
    <x v="0"/>
    <x v="8"/>
    <x v="14"/>
    <x v="0"/>
    <x v="1"/>
    <x v="0"/>
    <x v="0"/>
  </r>
  <r>
    <x v="0"/>
    <x v="1"/>
    <x v="2"/>
    <x v="5"/>
    <x v="0"/>
    <x v="9"/>
    <x v="9"/>
    <x v="0"/>
    <x v="9"/>
    <x v="15"/>
    <x v="0"/>
    <x v="1"/>
    <x v="0"/>
    <x v="0"/>
  </r>
  <r>
    <x v="0"/>
    <x v="1"/>
    <x v="3"/>
    <x v="6"/>
    <x v="1"/>
    <x v="10"/>
    <x v="4"/>
    <x v="0"/>
    <x v="10"/>
    <x v="16"/>
    <x v="0"/>
    <x v="1"/>
    <x v="0"/>
    <x v="0"/>
  </r>
  <r>
    <x v="0"/>
    <x v="1"/>
    <x v="4"/>
    <x v="1"/>
    <x v="0"/>
    <x v="11"/>
    <x v="10"/>
    <x v="0"/>
    <x v="5"/>
    <x v="17"/>
    <x v="0"/>
    <x v="1"/>
    <x v="0"/>
    <x v="0"/>
  </r>
  <r>
    <x v="0"/>
    <x v="1"/>
    <x v="4"/>
    <x v="0"/>
    <x v="0"/>
    <x v="11"/>
    <x v="10"/>
    <x v="0"/>
    <x v="11"/>
    <x v="18"/>
    <x v="0"/>
    <x v="1"/>
    <x v="0"/>
    <x v="0"/>
  </r>
  <r>
    <x v="0"/>
    <x v="2"/>
    <x v="0"/>
    <x v="1"/>
    <x v="0"/>
    <x v="9"/>
    <x v="9"/>
    <x v="0"/>
    <x v="1"/>
    <x v="19"/>
    <x v="0"/>
    <x v="0"/>
    <x v="0"/>
    <x v="0"/>
  </r>
  <r>
    <x v="0"/>
    <x v="2"/>
    <x v="0"/>
    <x v="0"/>
    <x v="0"/>
    <x v="9"/>
    <x v="9"/>
    <x v="0"/>
    <x v="0"/>
    <x v="20"/>
    <x v="0"/>
    <x v="0"/>
    <x v="0"/>
    <x v="0"/>
  </r>
  <r>
    <x v="0"/>
    <x v="2"/>
    <x v="0"/>
    <x v="5"/>
    <x v="0"/>
    <x v="9"/>
    <x v="9"/>
    <x v="0"/>
    <x v="3"/>
    <x v="21"/>
    <x v="0"/>
    <x v="0"/>
    <x v="0"/>
    <x v="0"/>
  </r>
  <r>
    <x v="0"/>
    <x v="2"/>
    <x v="0"/>
    <x v="2"/>
    <x v="0"/>
    <x v="12"/>
    <x v="11"/>
    <x v="0"/>
    <x v="2"/>
    <x v="22"/>
    <x v="0"/>
    <x v="0"/>
    <x v="0"/>
    <x v="0"/>
  </r>
  <r>
    <x v="0"/>
    <x v="2"/>
    <x v="0"/>
    <x v="3"/>
    <x v="0"/>
    <x v="12"/>
    <x v="11"/>
    <x v="0"/>
    <x v="3"/>
    <x v="23"/>
    <x v="0"/>
    <x v="0"/>
    <x v="0"/>
    <x v="0"/>
  </r>
  <r>
    <x v="0"/>
    <x v="2"/>
    <x v="0"/>
    <x v="4"/>
    <x v="0"/>
    <x v="12"/>
    <x v="11"/>
    <x v="0"/>
    <x v="4"/>
    <x v="24"/>
    <x v="0"/>
    <x v="0"/>
    <x v="0"/>
    <x v="0"/>
  </r>
  <r>
    <x v="0"/>
    <x v="2"/>
    <x v="0"/>
    <x v="1"/>
    <x v="0"/>
    <x v="9"/>
    <x v="9"/>
    <x v="0"/>
    <x v="1"/>
    <x v="19"/>
    <x v="0"/>
    <x v="0"/>
    <x v="0"/>
    <x v="0"/>
  </r>
  <r>
    <x v="0"/>
    <x v="3"/>
    <x v="5"/>
    <x v="0"/>
    <x v="0"/>
    <x v="9"/>
    <x v="9"/>
    <x v="0"/>
    <x v="12"/>
    <x v="25"/>
    <x v="0"/>
    <x v="0"/>
    <x v="0"/>
    <x v="0"/>
  </r>
  <r>
    <x v="0"/>
    <x v="3"/>
    <x v="5"/>
    <x v="5"/>
    <x v="0"/>
    <x v="9"/>
    <x v="9"/>
    <x v="0"/>
    <x v="13"/>
    <x v="26"/>
    <x v="0"/>
    <x v="0"/>
    <x v="0"/>
    <x v="0"/>
  </r>
  <r>
    <x v="0"/>
    <x v="3"/>
    <x v="5"/>
    <x v="7"/>
    <x v="0"/>
    <x v="3"/>
    <x v="3"/>
    <x v="0"/>
    <x v="13"/>
    <x v="27"/>
    <x v="0"/>
    <x v="0"/>
    <x v="0"/>
    <x v="0"/>
  </r>
  <r>
    <x v="0"/>
    <x v="3"/>
    <x v="5"/>
    <x v="7"/>
    <x v="0"/>
    <x v="3"/>
    <x v="3"/>
    <x v="0"/>
    <x v="14"/>
    <x v="28"/>
    <x v="0"/>
    <x v="0"/>
    <x v="0"/>
    <x v="0"/>
  </r>
  <r>
    <x v="0"/>
    <x v="4"/>
    <x v="0"/>
    <x v="0"/>
    <x v="0"/>
    <x v="13"/>
    <x v="12"/>
    <x v="0"/>
    <x v="0"/>
    <x v="29"/>
    <x v="0"/>
    <x v="0"/>
    <x v="0"/>
    <x v="0"/>
  </r>
  <r>
    <x v="0"/>
    <x v="4"/>
    <x v="0"/>
    <x v="1"/>
    <x v="0"/>
    <x v="6"/>
    <x v="6"/>
    <x v="0"/>
    <x v="1"/>
    <x v="30"/>
    <x v="0"/>
    <x v="0"/>
    <x v="0"/>
    <x v="0"/>
  </r>
  <r>
    <x v="0"/>
    <x v="5"/>
    <x v="0"/>
    <x v="5"/>
    <x v="0"/>
    <x v="6"/>
    <x v="6"/>
    <x v="0"/>
    <x v="3"/>
    <x v="31"/>
    <x v="0"/>
    <x v="0"/>
    <x v="0"/>
    <x v="0"/>
  </r>
  <r>
    <x v="0"/>
    <x v="5"/>
    <x v="0"/>
    <x v="0"/>
    <x v="0"/>
    <x v="6"/>
    <x v="6"/>
    <x v="0"/>
    <x v="0"/>
    <x v="9"/>
    <x v="0"/>
    <x v="0"/>
    <x v="0"/>
    <x v="0"/>
  </r>
  <r>
    <x v="0"/>
    <x v="5"/>
    <x v="0"/>
    <x v="0"/>
    <x v="0"/>
    <x v="14"/>
    <x v="13"/>
    <x v="0"/>
    <x v="0"/>
    <x v="32"/>
    <x v="0"/>
    <x v="0"/>
    <x v="0"/>
    <x v="0"/>
  </r>
  <r>
    <x v="0"/>
    <x v="6"/>
    <x v="6"/>
    <x v="8"/>
    <x v="0"/>
    <x v="4"/>
    <x v="4"/>
    <x v="0"/>
    <x v="15"/>
    <x v="33"/>
    <x v="1"/>
    <x v="0"/>
    <x v="0"/>
    <x v="0"/>
  </r>
  <r>
    <x v="0"/>
    <x v="6"/>
    <x v="5"/>
    <x v="0"/>
    <x v="0"/>
    <x v="1"/>
    <x v="1"/>
    <x v="0"/>
    <x v="12"/>
    <x v="34"/>
    <x v="0"/>
    <x v="0"/>
    <x v="0"/>
    <x v="0"/>
  </r>
  <r>
    <x v="0"/>
    <x v="6"/>
    <x v="5"/>
    <x v="5"/>
    <x v="0"/>
    <x v="9"/>
    <x v="9"/>
    <x v="0"/>
    <x v="13"/>
    <x v="26"/>
    <x v="0"/>
    <x v="0"/>
    <x v="0"/>
    <x v="0"/>
  </r>
  <r>
    <x v="0"/>
    <x v="7"/>
    <x v="0"/>
    <x v="1"/>
    <x v="0"/>
    <x v="15"/>
    <x v="14"/>
    <x v="0"/>
    <x v="1"/>
    <x v="35"/>
    <x v="0"/>
    <x v="0"/>
    <x v="0"/>
    <x v="0"/>
  </r>
  <r>
    <x v="0"/>
    <x v="7"/>
    <x v="0"/>
    <x v="0"/>
    <x v="0"/>
    <x v="14"/>
    <x v="13"/>
    <x v="0"/>
    <x v="0"/>
    <x v="32"/>
    <x v="0"/>
    <x v="0"/>
    <x v="0"/>
    <x v="0"/>
  </r>
  <r>
    <x v="0"/>
    <x v="7"/>
    <x v="0"/>
    <x v="0"/>
    <x v="0"/>
    <x v="16"/>
    <x v="15"/>
    <x v="0"/>
    <x v="0"/>
    <x v="36"/>
    <x v="0"/>
    <x v="0"/>
    <x v="0"/>
    <x v="0"/>
  </r>
  <r>
    <x v="0"/>
    <x v="7"/>
    <x v="0"/>
    <x v="0"/>
    <x v="0"/>
    <x v="17"/>
    <x v="16"/>
    <x v="0"/>
    <x v="0"/>
    <x v="37"/>
    <x v="0"/>
    <x v="0"/>
    <x v="0"/>
    <x v="0"/>
  </r>
  <r>
    <x v="0"/>
    <x v="7"/>
    <x v="0"/>
    <x v="5"/>
    <x v="0"/>
    <x v="17"/>
    <x v="16"/>
    <x v="0"/>
    <x v="3"/>
    <x v="38"/>
    <x v="0"/>
    <x v="0"/>
    <x v="0"/>
    <x v="0"/>
  </r>
  <r>
    <x v="0"/>
    <x v="7"/>
    <x v="0"/>
    <x v="9"/>
    <x v="0"/>
    <x v="17"/>
    <x v="16"/>
    <x v="0"/>
    <x v="2"/>
    <x v="39"/>
    <x v="0"/>
    <x v="0"/>
    <x v="0"/>
    <x v="0"/>
  </r>
  <r>
    <x v="0"/>
    <x v="7"/>
    <x v="0"/>
    <x v="7"/>
    <x v="0"/>
    <x v="17"/>
    <x v="16"/>
    <x v="0"/>
    <x v="3"/>
    <x v="38"/>
    <x v="0"/>
    <x v="0"/>
    <x v="0"/>
    <x v="0"/>
  </r>
  <r>
    <x v="0"/>
    <x v="7"/>
    <x v="0"/>
    <x v="1"/>
    <x v="0"/>
    <x v="2"/>
    <x v="2"/>
    <x v="0"/>
    <x v="1"/>
    <x v="40"/>
    <x v="0"/>
    <x v="0"/>
    <x v="0"/>
    <x v="0"/>
  </r>
  <r>
    <x v="0"/>
    <x v="7"/>
    <x v="0"/>
    <x v="0"/>
    <x v="0"/>
    <x v="2"/>
    <x v="2"/>
    <x v="0"/>
    <x v="0"/>
    <x v="41"/>
    <x v="0"/>
    <x v="0"/>
    <x v="0"/>
    <x v="0"/>
  </r>
  <r>
    <x v="0"/>
    <x v="7"/>
    <x v="0"/>
    <x v="5"/>
    <x v="0"/>
    <x v="18"/>
    <x v="17"/>
    <x v="0"/>
    <x v="3"/>
    <x v="42"/>
    <x v="0"/>
    <x v="0"/>
    <x v="0"/>
    <x v="0"/>
  </r>
  <r>
    <x v="0"/>
    <x v="7"/>
    <x v="0"/>
    <x v="8"/>
    <x v="0"/>
    <x v="18"/>
    <x v="17"/>
    <x v="0"/>
    <x v="16"/>
    <x v="43"/>
    <x v="0"/>
    <x v="0"/>
    <x v="0"/>
    <x v="0"/>
  </r>
  <r>
    <x v="0"/>
    <x v="7"/>
    <x v="7"/>
    <x v="1"/>
    <x v="0"/>
    <x v="2"/>
    <x v="2"/>
    <x v="0"/>
    <x v="17"/>
    <x v="44"/>
    <x v="0"/>
    <x v="0"/>
    <x v="0"/>
    <x v="0"/>
  </r>
  <r>
    <x v="0"/>
    <x v="7"/>
    <x v="7"/>
    <x v="0"/>
    <x v="0"/>
    <x v="2"/>
    <x v="2"/>
    <x v="0"/>
    <x v="18"/>
    <x v="45"/>
    <x v="0"/>
    <x v="0"/>
    <x v="0"/>
    <x v="0"/>
  </r>
  <r>
    <x v="0"/>
    <x v="7"/>
    <x v="7"/>
    <x v="5"/>
    <x v="0"/>
    <x v="2"/>
    <x v="2"/>
    <x v="0"/>
    <x v="19"/>
    <x v="46"/>
    <x v="0"/>
    <x v="0"/>
    <x v="0"/>
    <x v="0"/>
  </r>
  <r>
    <x v="0"/>
    <x v="7"/>
    <x v="7"/>
    <x v="8"/>
    <x v="0"/>
    <x v="18"/>
    <x v="17"/>
    <x v="0"/>
    <x v="4"/>
    <x v="47"/>
    <x v="0"/>
    <x v="0"/>
    <x v="0"/>
    <x v="0"/>
  </r>
  <r>
    <x v="0"/>
    <x v="7"/>
    <x v="7"/>
    <x v="1"/>
    <x v="0"/>
    <x v="2"/>
    <x v="2"/>
    <x v="0"/>
    <x v="17"/>
    <x v="44"/>
    <x v="0"/>
    <x v="0"/>
    <x v="0"/>
    <x v="0"/>
  </r>
  <r>
    <x v="0"/>
    <x v="7"/>
    <x v="7"/>
    <x v="0"/>
    <x v="0"/>
    <x v="2"/>
    <x v="2"/>
    <x v="0"/>
    <x v="18"/>
    <x v="45"/>
    <x v="0"/>
    <x v="0"/>
    <x v="0"/>
    <x v="0"/>
  </r>
  <r>
    <x v="0"/>
    <x v="7"/>
    <x v="7"/>
    <x v="5"/>
    <x v="0"/>
    <x v="2"/>
    <x v="2"/>
    <x v="0"/>
    <x v="19"/>
    <x v="46"/>
    <x v="0"/>
    <x v="0"/>
    <x v="0"/>
    <x v="0"/>
  </r>
  <r>
    <x v="0"/>
    <x v="8"/>
    <x v="0"/>
    <x v="0"/>
    <x v="0"/>
    <x v="6"/>
    <x v="6"/>
    <x v="0"/>
    <x v="0"/>
    <x v="9"/>
    <x v="0"/>
    <x v="0"/>
    <x v="0"/>
    <x v="0"/>
  </r>
  <r>
    <x v="0"/>
    <x v="9"/>
    <x v="0"/>
    <x v="2"/>
    <x v="0"/>
    <x v="14"/>
    <x v="13"/>
    <x v="0"/>
    <x v="2"/>
    <x v="48"/>
    <x v="0"/>
    <x v="0"/>
    <x v="0"/>
    <x v="0"/>
  </r>
  <r>
    <x v="0"/>
    <x v="9"/>
    <x v="0"/>
    <x v="3"/>
    <x v="0"/>
    <x v="19"/>
    <x v="18"/>
    <x v="0"/>
    <x v="3"/>
    <x v="49"/>
    <x v="0"/>
    <x v="0"/>
    <x v="0"/>
    <x v="0"/>
  </r>
  <r>
    <x v="0"/>
    <x v="9"/>
    <x v="0"/>
    <x v="4"/>
    <x v="0"/>
    <x v="14"/>
    <x v="13"/>
    <x v="0"/>
    <x v="4"/>
    <x v="50"/>
    <x v="0"/>
    <x v="0"/>
    <x v="0"/>
    <x v="0"/>
  </r>
  <r>
    <x v="0"/>
    <x v="9"/>
    <x v="0"/>
    <x v="0"/>
    <x v="0"/>
    <x v="20"/>
    <x v="19"/>
    <x v="0"/>
    <x v="0"/>
    <x v="4"/>
    <x v="0"/>
    <x v="0"/>
    <x v="0"/>
    <x v="0"/>
  </r>
  <r>
    <x v="0"/>
    <x v="9"/>
    <x v="0"/>
    <x v="8"/>
    <x v="0"/>
    <x v="9"/>
    <x v="9"/>
    <x v="0"/>
    <x v="16"/>
    <x v="51"/>
    <x v="0"/>
    <x v="0"/>
    <x v="0"/>
    <x v="0"/>
  </r>
  <r>
    <x v="0"/>
    <x v="9"/>
    <x v="0"/>
    <x v="1"/>
    <x v="0"/>
    <x v="7"/>
    <x v="7"/>
    <x v="0"/>
    <x v="1"/>
    <x v="4"/>
    <x v="0"/>
    <x v="0"/>
    <x v="0"/>
    <x v="0"/>
  </r>
  <r>
    <x v="0"/>
    <x v="9"/>
    <x v="0"/>
    <x v="0"/>
    <x v="0"/>
    <x v="7"/>
    <x v="7"/>
    <x v="0"/>
    <x v="0"/>
    <x v="10"/>
    <x v="0"/>
    <x v="0"/>
    <x v="0"/>
    <x v="0"/>
  </r>
  <r>
    <x v="0"/>
    <x v="9"/>
    <x v="0"/>
    <x v="10"/>
    <x v="0"/>
    <x v="7"/>
    <x v="7"/>
    <x v="0"/>
    <x v="5"/>
    <x v="52"/>
    <x v="0"/>
    <x v="0"/>
    <x v="0"/>
    <x v="0"/>
  </r>
  <r>
    <x v="0"/>
    <x v="10"/>
    <x v="7"/>
    <x v="0"/>
    <x v="0"/>
    <x v="21"/>
    <x v="20"/>
    <x v="0"/>
    <x v="18"/>
    <x v="53"/>
    <x v="0"/>
    <x v="0"/>
    <x v="0"/>
    <x v="0"/>
  </r>
  <r>
    <x v="0"/>
    <x v="10"/>
    <x v="7"/>
    <x v="5"/>
    <x v="0"/>
    <x v="21"/>
    <x v="20"/>
    <x v="0"/>
    <x v="19"/>
    <x v="54"/>
    <x v="0"/>
    <x v="0"/>
    <x v="0"/>
    <x v="0"/>
  </r>
  <r>
    <x v="0"/>
    <x v="10"/>
    <x v="8"/>
    <x v="5"/>
    <x v="0"/>
    <x v="14"/>
    <x v="13"/>
    <x v="0"/>
    <x v="11"/>
    <x v="55"/>
    <x v="0"/>
    <x v="0"/>
    <x v="0"/>
    <x v="0"/>
  </r>
  <r>
    <x v="0"/>
    <x v="11"/>
    <x v="0"/>
    <x v="0"/>
    <x v="0"/>
    <x v="20"/>
    <x v="19"/>
    <x v="0"/>
    <x v="0"/>
    <x v="4"/>
    <x v="0"/>
    <x v="0"/>
    <x v="0"/>
    <x v="0"/>
  </r>
  <r>
    <x v="0"/>
    <x v="11"/>
    <x v="0"/>
    <x v="1"/>
    <x v="0"/>
    <x v="22"/>
    <x v="21"/>
    <x v="0"/>
    <x v="1"/>
    <x v="50"/>
    <x v="0"/>
    <x v="0"/>
    <x v="0"/>
    <x v="0"/>
  </r>
  <r>
    <x v="0"/>
    <x v="11"/>
    <x v="0"/>
    <x v="5"/>
    <x v="0"/>
    <x v="23"/>
    <x v="22"/>
    <x v="0"/>
    <x v="3"/>
    <x v="56"/>
    <x v="0"/>
    <x v="0"/>
    <x v="0"/>
    <x v="0"/>
  </r>
  <r>
    <x v="0"/>
    <x v="11"/>
    <x v="0"/>
    <x v="2"/>
    <x v="0"/>
    <x v="24"/>
    <x v="23"/>
    <x v="0"/>
    <x v="2"/>
    <x v="57"/>
    <x v="0"/>
    <x v="0"/>
    <x v="0"/>
    <x v="0"/>
  </r>
  <r>
    <x v="0"/>
    <x v="11"/>
    <x v="0"/>
    <x v="3"/>
    <x v="0"/>
    <x v="24"/>
    <x v="23"/>
    <x v="0"/>
    <x v="3"/>
    <x v="58"/>
    <x v="0"/>
    <x v="0"/>
    <x v="0"/>
    <x v="0"/>
  </r>
  <r>
    <x v="0"/>
    <x v="12"/>
    <x v="0"/>
    <x v="0"/>
    <x v="0"/>
    <x v="13"/>
    <x v="12"/>
    <x v="0"/>
    <x v="0"/>
    <x v="29"/>
    <x v="0"/>
    <x v="0"/>
    <x v="0"/>
    <x v="0"/>
  </r>
  <r>
    <x v="0"/>
    <x v="12"/>
    <x v="0"/>
    <x v="5"/>
    <x v="0"/>
    <x v="13"/>
    <x v="12"/>
    <x v="0"/>
    <x v="3"/>
    <x v="59"/>
    <x v="0"/>
    <x v="0"/>
    <x v="0"/>
    <x v="0"/>
  </r>
  <r>
    <x v="0"/>
    <x v="12"/>
    <x v="0"/>
    <x v="0"/>
    <x v="0"/>
    <x v="4"/>
    <x v="4"/>
    <x v="0"/>
    <x v="0"/>
    <x v="60"/>
    <x v="0"/>
    <x v="0"/>
    <x v="0"/>
    <x v="0"/>
  </r>
  <r>
    <x v="0"/>
    <x v="12"/>
    <x v="0"/>
    <x v="3"/>
    <x v="0"/>
    <x v="1"/>
    <x v="1"/>
    <x v="0"/>
    <x v="3"/>
    <x v="4"/>
    <x v="0"/>
    <x v="0"/>
    <x v="0"/>
    <x v="0"/>
  </r>
  <r>
    <x v="0"/>
    <x v="12"/>
    <x v="0"/>
    <x v="4"/>
    <x v="0"/>
    <x v="9"/>
    <x v="9"/>
    <x v="0"/>
    <x v="4"/>
    <x v="61"/>
    <x v="0"/>
    <x v="0"/>
    <x v="0"/>
    <x v="0"/>
  </r>
  <r>
    <x v="0"/>
    <x v="12"/>
    <x v="0"/>
    <x v="0"/>
    <x v="0"/>
    <x v="14"/>
    <x v="13"/>
    <x v="0"/>
    <x v="0"/>
    <x v="32"/>
    <x v="0"/>
    <x v="0"/>
    <x v="0"/>
    <x v="0"/>
  </r>
  <r>
    <x v="0"/>
    <x v="12"/>
    <x v="0"/>
    <x v="0"/>
    <x v="0"/>
    <x v="9"/>
    <x v="9"/>
    <x v="0"/>
    <x v="0"/>
    <x v="20"/>
    <x v="0"/>
    <x v="0"/>
    <x v="0"/>
    <x v="0"/>
  </r>
  <r>
    <x v="0"/>
    <x v="12"/>
    <x v="0"/>
    <x v="1"/>
    <x v="0"/>
    <x v="25"/>
    <x v="24"/>
    <x v="0"/>
    <x v="1"/>
    <x v="62"/>
    <x v="0"/>
    <x v="0"/>
    <x v="0"/>
    <x v="0"/>
  </r>
  <r>
    <x v="0"/>
    <x v="13"/>
    <x v="7"/>
    <x v="4"/>
    <x v="0"/>
    <x v="1"/>
    <x v="1"/>
    <x v="0"/>
    <x v="15"/>
    <x v="63"/>
    <x v="0"/>
    <x v="0"/>
    <x v="0"/>
    <x v="0"/>
  </r>
  <r>
    <x v="0"/>
    <x v="13"/>
    <x v="7"/>
    <x v="0"/>
    <x v="0"/>
    <x v="12"/>
    <x v="11"/>
    <x v="0"/>
    <x v="18"/>
    <x v="64"/>
    <x v="0"/>
    <x v="0"/>
    <x v="0"/>
    <x v="0"/>
  </r>
  <r>
    <x v="0"/>
    <x v="14"/>
    <x v="0"/>
    <x v="8"/>
    <x v="0"/>
    <x v="14"/>
    <x v="13"/>
    <x v="0"/>
    <x v="16"/>
    <x v="65"/>
    <x v="0"/>
    <x v="0"/>
    <x v="0"/>
    <x v="0"/>
  </r>
  <r>
    <x v="0"/>
    <x v="14"/>
    <x v="0"/>
    <x v="0"/>
    <x v="0"/>
    <x v="10"/>
    <x v="25"/>
    <x v="0"/>
    <x v="0"/>
    <x v="7"/>
    <x v="0"/>
    <x v="0"/>
    <x v="0"/>
    <x v="0"/>
  </r>
  <r>
    <x v="0"/>
    <x v="14"/>
    <x v="0"/>
    <x v="1"/>
    <x v="0"/>
    <x v="26"/>
    <x v="26"/>
    <x v="0"/>
    <x v="1"/>
    <x v="66"/>
    <x v="0"/>
    <x v="0"/>
    <x v="0"/>
    <x v="0"/>
  </r>
  <r>
    <x v="0"/>
    <x v="14"/>
    <x v="0"/>
    <x v="0"/>
    <x v="0"/>
    <x v="7"/>
    <x v="7"/>
    <x v="0"/>
    <x v="0"/>
    <x v="10"/>
    <x v="0"/>
    <x v="0"/>
    <x v="0"/>
    <x v="0"/>
  </r>
  <r>
    <x v="0"/>
    <x v="14"/>
    <x v="0"/>
    <x v="5"/>
    <x v="0"/>
    <x v="12"/>
    <x v="11"/>
    <x v="0"/>
    <x v="3"/>
    <x v="23"/>
    <x v="0"/>
    <x v="0"/>
    <x v="0"/>
    <x v="0"/>
  </r>
  <r>
    <x v="0"/>
    <x v="14"/>
    <x v="0"/>
    <x v="8"/>
    <x v="0"/>
    <x v="3"/>
    <x v="3"/>
    <x v="0"/>
    <x v="16"/>
    <x v="53"/>
    <x v="0"/>
    <x v="0"/>
    <x v="0"/>
    <x v="0"/>
  </r>
  <r>
    <x v="0"/>
    <x v="15"/>
    <x v="0"/>
    <x v="0"/>
    <x v="0"/>
    <x v="14"/>
    <x v="13"/>
    <x v="0"/>
    <x v="0"/>
    <x v="32"/>
    <x v="0"/>
    <x v="0"/>
    <x v="0"/>
    <x v="0"/>
  </r>
  <r>
    <x v="0"/>
    <x v="15"/>
    <x v="0"/>
    <x v="2"/>
    <x v="0"/>
    <x v="20"/>
    <x v="19"/>
    <x v="0"/>
    <x v="2"/>
    <x v="67"/>
    <x v="0"/>
    <x v="0"/>
    <x v="0"/>
    <x v="0"/>
  </r>
  <r>
    <x v="0"/>
    <x v="15"/>
    <x v="0"/>
    <x v="3"/>
    <x v="0"/>
    <x v="20"/>
    <x v="19"/>
    <x v="0"/>
    <x v="3"/>
    <x v="68"/>
    <x v="0"/>
    <x v="0"/>
    <x v="0"/>
    <x v="0"/>
  </r>
  <r>
    <x v="0"/>
    <x v="15"/>
    <x v="0"/>
    <x v="4"/>
    <x v="0"/>
    <x v="20"/>
    <x v="19"/>
    <x v="0"/>
    <x v="4"/>
    <x v="69"/>
    <x v="0"/>
    <x v="0"/>
    <x v="0"/>
    <x v="0"/>
  </r>
  <r>
    <x v="0"/>
    <x v="15"/>
    <x v="9"/>
    <x v="0"/>
    <x v="0"/>
    <x v="27"/>
    <x v="27"/>
    <x v="0"/>
    <x v="20"/>
    <x v="70"/>
    <x v="0"/>
    <x v="0"/>
    <x v="0"/>
    <x v="0"/>
  </r>
  <r>
    <x v="0"/>
    <x v="15"/>
    <x v="9"/>
    <x v="5"/>
    <x v="0"/>
    <x v="27"/>
    <x v="27"/>
    <x v="0"/>
    <x v="21"/>
    <x v="71"/>
    <x v="0"/>
    <x v="0"/>
    <x v="0"/>
    <x v="0"/>
  </r>
  <r>
    <x v="0"/>
    <x v="15"/>
    <x v="7"/>
    <x v="0"/>
    <x v="0"/>
    <x v="1"/>
    <x v="1"/>
    <x v="0"/>
    <x v="18"/>
    <x v="72"/>
    <x v="0"/>
    <x v="0"/>
    <x v="0"/>
    <x v="1"/>
  </r>
  <r>
    <x v="0"/>
    <x v="16"/>
    <x v="0"/>
    <x v="1"/>
    <x v="0"/>
    <x v="9"/>
    <x v="9"/>
    <x v="0"/>
    <x v="1"/>
    <x v="19"/>
    <x v="0"/>
    <x v="0"/>
    <x v="0"/>
    <x v="0"/>
  </r>
  <r>
    <x v="0"/>
    <x v="16"/>
    <x v="0"/>
    <x v="0"/>
    <x v="0"/>
    <x v="9"/>
    <x v="9"/>
    <x v="0"/>
    <x v="0"/>
    <x v="20"/>
    <x v="0"/>
    <x v="0"/>
    <x v="0"/>
    <x v="0"/>
  </r>
  <r>
    <x v="0"/>
    <x v="16"/>
    <x v="0"/>
    <x v="5"/>
    <x v="0"/>
    <x v="9"/>
    <x v="9"/>
    <x v="0"/>
    <x v="3"/>
    <x v="21"/>
    <x v="0"/>
    <x v="0"/>
    <x v="0"/>
    <x v="0"/>
  </r>
  <r>
    <x v="0"/>
    <x v="16"/>
    <x v="0"/>
    <x v="1"/>
    <x v="0"/>
    <x v="9"/>
    <x v="9"/>
    <x v="0"/>
    <x v="1"/>
    <x v="19"/>
    <x v="0"/>
    <x v="0"/>
    <x v="0"/>
    <x v="0"/>
  </r>
  <r>
    <x v="0"/>
    <x v="16"/>
    <x v="0"/>
    <x v="0"/>
    <x v="0"/>
    <x v="9"/>
    <x v="9"/>
    <x v="0"/>
    <x v="0"/>
    <x v="20"/>
    <x v="0"/>
    <x v="0"/>
    <x v="0"/>
    <x v="0"/>
  </r>
  <r>
    <x v="0"/>
    <x v="16"/>
    <x v="0"/>
    <x v="5"/>
    <x v="0"/>
    <x v="9"/>
    <x v="9"/>
    <x v="0"/>
    <x v="3"/>
    <x v="21"/>
    <x v="0"/>
    <x v="0"/>
    <x v="0"/>
    <x v="0"/>
  </r>
  <r>
    <x v="0"/>
    <x v="16"/>
    <x v="0"/>
    <x v="4"/>
    <x v="0"/>
    <x v="7"/>
    <x v="7"/>
    <x v="0"/>
    <x v="4"/>
    <x v="73"/>
    <x v="0"/>
    <x v="0"/>
    <x v="0"/>
    <x v="0"/>
  </r>
  <r>
    <x v="0"/>
    <x v="17"/>
    <x v="0"/>
    <x v="1"/>
    <x v="0"/>
    <x v="14"/>
    <x v="13"/>
    <x v="0"/>
    <x v="1"/>
    <x v="74"/>
    <x v="0"/>
    <x v="0"/>
    <x v="0"/>
    <x v="0"/>
  </r>
  <r>
    <x v="0"/>
    <x v="17"/>
    <x v="0"/>
    <x v="0"/>
    <x v="0"/>
    <x v="14"/>
    <x v="13"/>
    <x v="0"/>
    <x v="0"/>
    <x v="32"/>
    <x v="0"/>
    <x v="0"/>
    <x v="0"/>
    <x v="0"/>
  </r>
  <r>
    <x v="0"/>
    <x v="18"/>
    <x v="0"/>
    <x v="0"/>
    <x v="0"/>
    <x v="28"/>
    <x v="28"/>
    <x v="0"/>
    <x v="0"/>
    <x v="75"/>
    <x v="0"/>
    <x v="0"/>
    <x v="0"/>
    <x v="0"/>
  </r>
  <r>
    <x v="0"/>
    <x v="19"/>
    <x v="0"/>
    <x v="3"/>
    <x v="0"/>
    <x v="1"/>
    <x v="1"/>
    <x v="0"/>
    <x v="3"/>
    <x v="4"/>
    <x v="0"/>
    <x v="0"/>
    <x v="0"/>
    <x v="0"/>
  </r>
  <r>
    <x v="0"/>
    <x v="19"/>
    <x v="0"/>
    <x v="0"/>
    <x v="0"/>
    <x v="1"/>
    <x v="1"/>
    <x v="0"/>
    <x v="0"/>
    <x v="2"/>
    <x v="0"/>
    <x v="0"/>
    <x v="0"/>
    <x v="0"/>
  </r>
  <r>
    <x v="0"/>
    <x v="20"/>
    <x v="1"/>
    <x v="0"/>
    <x v="0"/>
    <x v="8"/>
    <x v="8"/>
    <x v="0"/>
    <x v="5"/>
    <x v="11"/>
    <x v="0"/>
    <x v="1"/>
    <x v="0"/>
    <x v="0"/>
  </r>
  <r>
    <x v="0"/>
    <x v="20"/>
    <x v="10"/>
    <x v="0"/>
    <x v="0"/>
    <x v="6"/>
    <x v="6"/>
    <x v="0"/>
    <x v="22"/>
    <x v="76"/>
    <x v="0"/>
    <x v="0"/>
    <x v="0"/>
    <x v="0"/>
  </r>
  <r>
    <x v="0"/>
    <x v="20"/>
    <x v="6"/>
    <x v="8"/>
    <x v="0"/>
    <x v="7"/>
    <x v="7"/>
    <x v="0"/>
    <x v="15"/>
    <x v="32"/>
    <x v="2"/>
    <x v="0"/>
    <x v="0"/>
    <x v="0"/>
  </r>
  <r>
    <x v="1"/>
    <x v="21"/>
    <x v="11"/>
    <x v="0"/>
    <x v="2"/>
    <x v="29"/>
    <x v="29"/>
    <x v="0"/>
    <x v="22"/>
    <x v="77"/>
    <x v="3"/>
    <x v="0"/>
    <x v="0"/>
    <x v="0"/>
  </r>
  <r>
    <x v="2"/>
    <x v="22"/>
    <x v="12"/>
    <x v="1"/>
    <x v="0"/>
    <x v="25"/>
    <x v="24"/>
    <x v="0"/>
    <x v="1"/>
    <x v="62"/>
    <x v="0"/>
    <x v="0"/>
    <x v="0"/>
    <x v="0"/>
  </r>
  <r>
    <x v="2"/>
    <x v="22"/>
    <x v="12"/>
    <x v="0"/>
    <x v="0"/>
    <x v="25"/>
    <x v="24"/>
    <x v="0"/>
    <x v="0"/>
    <x v="78"/>
    <x v="0"/>
    <x v="0"/>
    <x v="0"/>
    <x v="0"/>
  </r>
  <r>
    <x v="2"/>
    <x v="22"/>
    <x v="12"/>
    <x v="5"/>
    <x v="0"/>
    <x v="25"/>
    <x v="24"/>
    <x v="0"/>
    <x v="3"/>
    <x v="79"/>
    <x v="0"/>
    <x v="0"/>
    <x v="0"/>
    <x v="0"/>
  </r>
  <r>
    <x v="3"/>
    <x v="23"/>
    <x v="8"/>
    <x v="5"/>
    <x v="0"/>
    <x v="14"/>
    <x v="13"/>
    <x v="0"/>
    <x v="11"/>
    <x v="55"/>
    <x v="0"/>
    <x v="0"/>
    <x v="0"/>
    <x v="2"/>
  </r>
  <r>
    <x v="4"/>
    <x v="24"/>
    <x v="7"/>
    <x v="3"/>
    <x v="0"/>
    <x v="2"/>
    <x v="2"/>
    <x v="0"/>
    <x v="19"/>
    <x v="46"/>
    <x v="0"/>
    <x v="0"/>
    <x v="0"/>
    <x v="1"/>
  </r>
  <r>
    <x v="4"/>
    <x v="24"/>
    <x v="7"/>
    <x v="4"/>
    <x v="0"/>
    <x v="2"/>
    <x v="2"/>
    <x v="0"/>
    <x v="15"/>
    <x v="62"/>
    <x v="0"/>
    <x v="0"/>
    <x v="0"/>
    <x v="1"/>
  </r>
  <r>
    <x v="5"/>
    <x v="25"/>
    <x v="13"/>
    <x v="0"/>
    <x v="0"/>
    <x v="10"/>
    <x v="25"/>
    <x v="0"/>
    <x v="0"/>
    <x v="7"/>
    <x v="0"/>
    <x v="0"/>
    <x v="0"/>
    <x v="0"/>
  </r>
  <r>
    <x v="6"/>
    <x v="25"/>
    <x v="14"/>
    <x v="2"/>
    <x v="0"/>
    <x v="9"/>
    <x v="9"/>
    <x v="0"/>
    <x v="2"/>
    <x v="80"/>
    <x v="0"/>
    <x v="0"/>
    <x v="0"/>
    <x v="0"/>
  </r>
  <r>
    <x v="6"/>
    <x v="25"/>
    <x v="14"/>
    <x v="3"/>
    <x v="0"/>
    <x v="9"/>
    <x v="9"/>
    <x v="0"/>
    <x v="3"/>
    <x v="21"/>
    <x v="0"/>
    <x v="0"/>
    <x v="0"/>
    <x v="0"/>
  </r>
  <r>
    <x v="6"/>
    <x v="25"/>
    <x v="14"/>
    <x v="4"/>
    <x v="0"/>
    <x v="30"/>
    <x v="30"/>
    <x v="0"/>
    <x v="4"/>
    <x v="81"/>
    <x v="0"/>
    <x v="0"/>
    <x v="0"/>
    <x v="0"/>
  </r>
  <r>
    <x v="6"/>
    <x v="25"/>
    <x v="14"/>
    <x v="0"/>
    <x v="0"/>
    <x v="9"/>
    <x v="9"/>
    <x v="0"/>
    <x v="0"/>
    <x v="20"/>
    <x v="0"/>
    <x v="0"/>
    <x v="0"/>
    <x v="0"/>
  </r>
  <r>
    <x v="6"/>
    <x v="25"/>
    <x v="14"/>
    <x v="5"/>
    <x v="0"/>
    <x v="9"/>
    <x v="9"/>
    <x v="0"/>
    <x v="3"/>
    <x v="21"/>
    <x v="0"/>
    <x v="0"/>
    <x v="0"/>
    <x v="0"/>
  </r>
  <r>
    <x v="6"/>
    <x v="25"/>
    <x v="14"/>
    <x v="10"/>
    <x v="0"/>
    <x v="3"/>
    <x v="3"/>
    <x v="0"/>
    <x v="5"/>
    <x v="82"/>
    <x v="0"/>
    <x v="0"/>
    <x v="0"/>
    <x v="0"/>
  </r>
  <r>
    <x v="6"/>
    <x v="25"/>
    <x v="14"/>
    <x v="11"/>
    <x v="0"/>
    <x v="3"/>
    <x v="3"/>
    <x v="0"/>
    <x v="4"/>
    <x v="6"/>
    <x v="0"/>
    <x v="0"/>
    <x v="0"/>
    <x v="0"/>
  </r>
  <r>
    <x v="6"/>
    <x v="25"/>
    <x v="14"/>
    <x v="12"/>
    <x v="0"/>
    <x v="3"/>
    <x v="3"/>
    <x v="0"/>
    <x v="23"/>
    <x v="83"/>
    <x v="0"/>
    <x v="0"/>
    <x v="0"/>
    <x v="3"/>
  </r>
  <r>
    <x v="7"/>
    <x v="26"/>
    <x v="15"/>
    <x v="5"/>
    <x v="0"/>
    <x v="9"/>
    <x v="9"/>
    <x v="0"/>
    <x v="11"/>
    <x v="84"/>
    <x v="0"/>
    <x v="0"/>
    <x v="0"/>
    <x v="0"/>
  </r>
  <r>
    <x v="8"/>
    <x v="27"/>
    <x v="16"/>
    <x v="0"/>
    <x v="0"/>
    <x v="6"/>
    <x v="6"/>
    <x v="0"/>
    <x v="0"/>
    <x v="9"/>
    <x v="0"/>
    <x v="0"/>
    <x v="0"/>
    <x v="0"/>
  </r>
  <r>
    <x v="9"/>
    <x v="28"/>
    <x v="17"/>
    <x v="1"/>
    <x v="0"/>
    <x v="7"/>
    <x v="7"/>
    <x v="0"/>
    <x v="24"/>
    <x v="85"/>
    <x v="0"/>
    <x v="0"/>
    <x v="0"/>
    <x v="0"/>
  </r>
  <r>
    <x v="9"/>
    <x v="28"/>
    <x v="17"/>
    <x v="0"/>
    <x v="0"/>
    <x v="7"/>
    <x v="7"/>
    <x v="0"/>
    <x v="25"/>
    <x v="86"/>
    <x v="0"/>
    <x v="0"/>
    <x v="0"/>
    <x v="0"/>
  </r>
  <r>
    <x v="9"/>
    <x v="28"/>
    <x v="17"/>
    <x v="5"/>
    <x v="0"/>
    <x v="7"/>
    <x v="7"/>
    <x v="0"/>
    <x v="4"/>
    <x v="73"/>
    <x v="0"/>
    <x v="0"/>
    <x v="0"/>
    <x v="0"/>
  </r>
  <r>
    <x v="9"/>
    <x v="28"/>
    <x v="17"/>
    <x v="7"/>
    <x v="0"/>
    <x v="7"/>
    <x v="7"/>
    <x v="0"/>
    <x v="16"/>
    <x v="87"/>
    <x v="0"/>
    <x v="0"/>
    <x v="0"/>
    <x v="0"/>
  </r>
  <r>
    <x v="10"/>
    <x v="28"/>
    <x v="16"/>
    <x v="5"/>
    <x v="0"/>
    <x v="9"/>
    <x v="9"/>
    <x v="0"/>
    <x v="3"/>
    <x v="21"/>
    <x v="0"/>
    <x v="0"/>
    <x v="0"/>
    <x v="0"/>
  </r>
  <r>
    <x v="11"/>
    <x v="29"/>
    <x v="18"/>
    <x v="0"/>
    <x v="0"/>
    <x v="1"/>
    <x v="1"/>
    <x v="0"/>
    <x v="0"/>
    <x v="2"/>
    <x v="0"/>
    <x v="0"/>
    <x v="0"/>
    <x v="0"/>
  </r>
  <r>
    <x v="12"/>
    <x v="29"/>
    <x v="19"/>
    <x v="6"/>
    <x v="0"/>
    <x v="12"/>
    <x v="11"/>
    <x v="0"/>
    <x v="3"/>
    <x v="23"/>
    <x v="0"/>
    <x v="0"/>
    <x v="0"/>
    <x v="0"/>
  </r>
  <r>
    <x v="12"/>
    <x v="29"/>
    <x v="19"/>
    <x v="0"/>
    <x v="0"/>
    <x v="12"/>
    <x v="11"/>
    <x v="0"/>
    <x v="0"/>
    <x v="61"/>
    <x v="0"/>
    <x v="0"/>
    <x v="0"/>
    <x v="0"/>
  </r>
  <r>
    <x v="13"/>
    <x v="29"/>
    <x v="20"/>
    <x v="0"/>
    <x v="0"/>
    <x v="7"/>
    <x v="7"/>
    <x v="0"/>
    <x v="0"/>
    <x v="10"/>
    <x v="0"/>
    <x v="0"/>
    <x v="0"/>
    <x v="0"/>
  </r>
  <r>
    <x v="14"/>
    <x v="29"/>
    <x v="21"/>
    <x v="8"/>
    <x v="0"/>
    <x v="9"/>
    <x v="9"/>
    <x v="0"/>
    <x v="16"/>
    <x v="51"/>
    <x v="0"/>
    <x v="0"/>
    <x v="0"/>
    <x v="0"/>
  </r>
  <r>
    <x v="14"/>
    <x v="29"/>
    <x v="21"/>
    <x v="5"/>
    <x v="0"/>
    <x v="31"/>
    <x v="31"/>
    <x v="0"/>
    <x v="3"/>
    <x v="88"/>
    <x v="0"/>
    <x v="0"/>
    <x v="0"/>
    <x v="0"/>
  </r>
  <r>
    <x v="14"/>
    <x v="29"/>
    <x v="21"/>
    <x v="0"/>
    <x v="0"/>
    <x v="9"/>
    <x v="9"/>
    <x v="0"/>
    <x v="0"/>
    <x v="20"/>
    <x v="0"/>
    <x v="0"/>
    <x v="0"/>
    <x v="0"/>
  </r>
  <r>
    <x v="15"/>
    <x v="29"/>
    <x v="22"/>
    <x v="5"/>
    <x v="0"/>
    <x v="12"/>
    <x v="11"/>
    <x v="0"/>
    <x v="3"/>
    <x v="23"/>
    <x v="0"/>
    <x v="0"/>
    <x v="0"/>
    <x v="0"/>
  </r>
  <r>
    <x v="15"/>
    <x v="29"/>
    <x v="22"/>
    <x v="5"/>
    <x v="0"/>
    <x v="14"/>
    <x v="13"/>
    <x v="0"/>
    <x v="3"/>
    <x v="89"/>
    <x v="0"/>
    <x v="0"/>
    <x v="0"/>
    <x v="0"/>
  </r>
  <r>
    <x v="16"/>
    <x v="29"/>
    <x v="23"/>
    <x v="5"/>
    <x v="0"/>
    <x v="7"/>
    <x v="7"/>
    <x v="0"/>
    <x v="3"/>
    <x v="69"/>
    <x v="0"/>
    <x v="0"/>
    <x v="0"/>
    <x v="0"/>
  </r>
  <r>
    <x v="17"/>
    <x v="30"/>
    <x v="24"/>
    <x v="5"/>
    <x v="0"/>
    <x v="20"/>
    <x v="19"/>
    <x v="0"/>
    <x v="26"/>
    <x v="90"/>
    <x v="0"/>
    <x v="1"/>
    <x v="0"/>
    <x v="0"/>
  </r>
  <r>
    <x v="18"/>
    <x v="31"/>
    <x v="25"/>
    <x v="13"/>
    <x v="0"/>
    <x v="14"/>
    <x v="13"/>
    <x v="0"/>
    <x v="27"/>
    <x v="91"/>
    <x v="0"/>
    <x v="0"/>
    <x v="0"/>
    <x v="0"/>
  </r>
  <r>
    <x v="19"/>
    <x v="31"/>
    <x v="25"/>
    <x v="0"/>
    <x v="0"/>
    <x v="6"/>
    <x v="6"/>
    <x v="0"/>
    <x v="20"/>
    <x v="92"/>
    <x v="0"/>
    <x v="0"/>
    <x v="0"/>
    <x v="0"/>
  </r>
  <r>
    <x v="20"/>
    <x v="31"/>
    <x v="7"/>
    <x v="0"/>
    <x v="0"/>
    <x v="1"/>
    <x v="1"/>
    <x v="0"/>
    <x v="18"/>
    <x v="72"/>
    <x v="0"/>
    <x v="0"/>
    <x v="0"/>
    <x v="1"/>
  </r>
  <r>
    <x v="20"/>
    <x v="31"/>
    <x v="7"/>
    <x v="5"/>
    <x v="0"/>
    <x v="32"/>
    <x v="32"/>
    <x v="0"/>
    <x v="19"/>
    <x v="93"/>
    <x v="0"/>
    <x v="0"/>
    <x v="0"/>
    <x v="1"/>
  </r>
  <r>
    <x v="21"/>
    <x v="30"/>
    <x v="16"/>
    <x v="5"/>
    <x v="0"/>
    <x v="33"/>
    <x v="33"/>
    <x v="0"/>
    <x v="3"/>
    <x v="94"/>
    <x v="0"/>
    <x v="0"/>
    <x v="0"/>
    <x v="4"/>
  </r>
  <r>
    <x v="21"/>
    <x v="30"/>
    <x v="16"/>
    <x v="14"/>
    <x v="0"/>
    <x v="14"/>
    <x v="13"/>
    <x v="0"/>
    <x v="28"/>
    <x v="95"/>
    <x v="0"/>
    <x v="0"/>
    <x v="0"/>
    <x v="0"/>
  </r>
  <r>
    <x v="22"/>
    <x v="32"/>
    <x v="26"/>
    <x v="0"/>
    <x v="0"/>
    <x v="1"/>
    <x v="1"/>
    <x v="0"/>
    <x v="18"/>
    <x v="72"/>
    <x v="0"/>
    <x v="0"/>
    <x v="0"/>
    <x v="5"/>
  </r>
  <r>
    <x v="22"/>
    <x v="32"/>
    <x v="26"/>
    <x v="8"/>
    <x v="0"/>
    <x v="1"/>
    <x v="1"/>
    <x v="0"/>
    <x v="16"/>
    <x v="96"/>
    <x v="0"/>
    <x v="0"/>
    <x v="0"/>
    <x v="0"/>
  </r>
  <r>
    <x v="23"/>
    <x v="32"/>
    <x v="27"/>
    <x v="0"/>
    <x v="0"/>
    <x v="3"/>
    <x v="3"/>
    <x v="0"/>
    <x v="0"/>
    <x v="79"/>
    <x v="0"/>
    <x v="0"/>
    <x v="0"/>
    <x v="6"/>
  </r>
  <r>
    <x v="23"/>
    <x v="32"/>
    <x v="27"/>
    <x v="6"/>
    <x v="0"/>
    <x v="9"/>
    <x v="9"/>
    <x v="0"/>
    <x v="3"/>
    <x v="21"/>
    <x v="0"/>
    <x v="0"/>
    <x v="0"/>
    <x v="0"/>
  </r>
  <r>
    <x v="24"/>
    <x v="32"/>
    <x v="28"/>
    <x v="0"/>
    <x v="0"/>
    <x v="1"/>
    <x v="1"/>
    <x v="0"/>
    <x v="0"/>
    <x v="2"/>
    <x v="0"/>
    <x v="0"/>
    <x v="0"/>
    <x v="0"/>
  </r>
  <r>
    <x v="24"/>
    <x v="32"/>
    <x v="28"/>
    <x v="5"/>
    <x v="0"/>
    <x v="1"/>
    <x v="1"/>
    <x v="0"/>
    <x v="3"/>
    <x v="4"/>
    <x v="0"/>
    <x v="0"/>
    <x v="0"/>
    <x v="0"/>
  </r>
  <r>
    <x v="25"/>
    <x v="33"/>
    <x v="29"/>
    <x v="1"/>
    <x v="0"/>
    <x v="9"/>
    <x v="9"/>
    <x v="0"/>
    <x v="1"/>
    <x v="19"/>
    <x v="0"/>
    <x v="0"/>
    <x v="0"/>
    <x v="0"/>
  </r>
  <r>
    <x v="25"/>
    <x v="33"/>
    <x v="29"/>
    <x v="0"/>
    <x v="0"/>
    <x v="9"/>
    <x v="9"/>
    <x v="0"/>
    <x v="0"/>
    <x v="20"/>
    <x v="0"/>
    <x v="0"/>
    <x v="0"/>
    <x v="0"/>
  </r>
  <r>
    <x v="25"/>
    <x v="33"/>
    <x v="29"/>
    <x v="5"/>
    <x v="0"/>
    <x v="9"/>
    <x v="9"/>
    <x v="0"/>
    <x v="3"/>
    <x v="21"/>
    <x v="0"/>
    <x v="0"/>
    <x v="0"/>
    <x v="0"/>
  </r>
  <r>
    <x v="26"/>
    <x v="33"/>
    <x v="30"/>
    <x v="1"/>
    <x v="0"/>
    <x v="3"/>
    <x v="3"/>
    <x v="0"/>
    <x v="1"/>
    <x v="97"/>
    <x v="0"/>
    <x v="0"/>
    <x v="0"/>
    <x v="0"/>
  </r>
  <r>
    <x v="26"/>
    <x v="33"/>
    <x v="30"/>
    <x v="0"/>
    <x v="0"/>
    <x v="3"/>
    <x v="3"/>
    <x v="0"/>
    <x v="0"/>
    <x v="79"/>
    <x v="0"/>
    <x v="0"/>
    <x v="0"/>
    <x v="0"/>
  </r>
  <r>
    <x v="26"/>
    <x v="33"/>
    <x v="30"/>
    <x v="5"/>
    <x v="0"/>
    <x v="3"/>
    <x v="3"/>
    <x v="0"/>
    <x v="3"/>
    <x v="98"/>
    <x v="0"/>
    <x v="0"/>
    <x v="0"/>
    <x v="0"/>
  </r>
  <r>
    <x v="27"/>
    <x v="33"/>
    <x v="31"/>
    <x v="4"/>
    <x v="0"/>
    <x v="34"/>
    <x v="34"/>
    <x v="0"/>
    <x v="4"/>
    <x v="99"/>
    <x v="0"/>
    <x v="0"/>
    <x v="0"/>
    <x v="0"/>
  </r>
  <r>
    <x v="27"/>
    <x v="33"/>
    <x v="31"/>
    <x v="4"/>
    <x v="2"/>
    <x v="29"/>
    <x v="35"/>
    <x v="0"/>
    <x v="4"/>
    <x v="100"/>
    <x v="0"/>
    <x v="0"/>
    <x v="0"/>
    <x v="0"/>
  </r>
  <r>
    <x v="28"/>
    <x v="33"/>
    <x v="32"/>
    <x v="0"/>
    <x v="0"/>
    <x v="9"/>
    <x v="9"/>
    <x v="0"/>
    <x v="0"/>
    <x v="20"/>
    <x v="0"/>
    <x v="0"/>
    <x v="0"/>
    <x v="0"/>
  </r>
  <r>
    <x v="18"/>
    <x v="34"/>
    <x v="25"/>
    <x v="7"/>
    <x v="0"/>
    <x v="14"/>
    <x v="13"/>
    <x v="0"/>
    <x v="29"/>
    <x v="101"/>
    <x v="0"/>
    <x v="0"/>
    <x v="0"/>
    <x v="0"/>
  </r>
  <r>
    <x v="19"/>
    <x v="34"/>
    <x v="25"/>
    <x v="5"/>
    <x v="0"/>
    <x v="6"/>
    <x v="6"/>
    <x v="0"/>
    <x v="30"/>
    <x v="102"/>
    <x v="0"/>
    <x v="0"/>
    <x v="0"/>
    <x v="0"/>
  </r>
  <r>
    <x v="29"/>
    <x v="35"/>
    <x v="33"/>
    <x v="5"/>
    <x v="0"/>
    <x v="7"/>
    <x v="7"/>
    <x v="0"/>
    <x v="19"/>
    <x v="60"/>
    <x v="0"/>
    <x v="0"/>
    <x v="0"/>
    <x v="0"/>
  </r>
  <r>
    <x v="29"/>
    <x v="35"/>
    <x v="33"/>
    <x v="3"/>
    <x v="0"/>
    <x v="26"/>
    <x v="26"/>
    <x v="0"/>
    <x v="19"/>
    <x v="80"/>
    <x v="0"/>
    <x v="0"/>
    <x v="0"/>
    <x v="0"/>
  </r>
  <r>
    <x v="30"/>
    <x v="36"/>
    <x v="34"/>
    <x v="8"/>
    <x v="0"/>
    <x v="9"/>
    <x v="9"/>
    <x v="0"/>
    <x v="16"/>
    <x v="51"/>
    <x v="0"/>
    <x v="0"/>
    <x v="0"/>
    <x v="0"/>
  </r>
  <r>
    <x v="31"/>
    <x v="36"/>
    <x v="35"/>
    <x v="0"/>
    <x v="0"/>
    <x v="1"/>
    <x v="1"/>
    <x v="0"/>
    <x v="0"/>
    <x v="2"/>
    <x v="0"/>
    <x v="0"/>
    <x v="0"/>
    <x v="0"/>
  </r>
  <r>
    <x v="32"/>
    <x v="36"/>
    <x v="36"/>
    <x v="1"/>
    <x v="0"/>
    <x v="35"/>
    <x v="36"/>
    <x v="0"/>
    <x v="31"/>
    <x v="103"/>
    <x v="0"/>
    <x v="0"/>
    <x v="0"/>
    <x v="0"/>
  </r>
  <r>
    <x v="33"/>
    <x v="36"/>
    <x v="16"/>
    <x v="1"/>
    <x v="0"/>
    <x v="1"/>
    <x v="1"/>
    <x v="0"/>
    <x v="1"/>
    <x v="1"/>
    <x v="0"/>
    <x v="0"/>
    <x v="0"/>
    <x v="0"/>
  </r>
  <r>
    <x v="33"/>
    <x v="36"/>
    <x v="16"/>
    <x v="0"/>
    <x v="0"/>
    <x v="1"/>
    <x v="1"/>
    <x v="0"/>
    <x v="0"/>
    <x v="2"/>
    <x v="0"/>
    <x v="0"/>
    <x v="0"/>
    <x v="0"/>
  </r>
  <r>
    <x v="34"/>
    <x v="37"/>
    <x v="16"/>
    <x v="1"/>
    <x v="0"/>
    <x v="2"/>
    <x v="2"/>
    <x v="0"/>
    <x v="1"/>
    <x v="40"/>
    <x v="0"/>
    <x v="0"/>
    <x v="0"/>
    <x v="0"/>
  </r>
  <r>
    <x v="34"/>
    <x v="37"/>
    <x v="16"/>
    <x v="0"/>
    <x v="0"/>
    <x v="2"/>
    <x v="2"/>
    <x v="0"/>
    <x v="0"/>
    <x v="41"/>
    <x v="0"/>
    <x v="0"/>
    <x v="0"/>
    <x v="0"/>
  </r>
  <r>
    <x v="35"/>
    <x v="38"/>
    <x v="16"/>
    <x v="15"/>
    <x v="0"/>
    <x v="9"/>
    <x v="9"/>
    <x v="0"/>
    <x v="16"/>
    <x v="51"/>
    <x v="0"/>
    <x v="0"/>
    <x v="0"/>
    <x v="0"/>
  </r>
  <r>
    <x v="20"/>
    <x v="31"/>
    <x v="7"/>
    <x v="5"/>
    <x v="0"/>
    <x v="1"/>
    <x v="1"/>
    <x v="0"/>
    <x v="19"/>
    <x v="67"/>
    <x v="0"/>
    <x v="0"/>
    <x v="0"/>
    <x v="1"/>
  </r>
  <r>
    <x v="20"/>
    <x v="31"/>
    <x v="7"/>
    <x v="0"/>
    <x v="0"/>
    <x v="9"/>
    <x v="9"/>
    <x v="0"/>
    <x v="18"/>
    <x v="104"/>
    <x v="0"/>
    <x v="0"/>
    <x v="0"/>
    <x v="1"/>
  </r>
  <r>
    <x v="20"/>
    <x v="31"/>
    <x v="7"/>
    <x v="1"/>
    <x v="0"/>
    <x v="9"/>
    <x v="9"/>
    <x v="0"/>
    <x v="17"/>
    <x v="105"/>
    <x v="0"/>
    <x v="0"/>
    <x v="0"/>
    <x v="1"/>
  </r>
  <r>
    <x v="20"/>
    <x v="31"/>
    <x v="7"/>
    <x v="0"/>
    <x v="0"/>
    <x v="35"/>
    <x v="36"/>
    <x v="0"/>
    <x v="18"/>
    <x v="21"/>
    <x v="0"/>
    <x v="0"/>
    <x v="0"/>
    <x v="1"/>
  </r>
  <r>
    <x v="20"/>
    <x v="31"/>
    <x v="7"/>
    <x v="5"/>
    <x v="0"/>
    <x v="9"/>
    <x v="9"/>
    <x v="0"/>
    <x v="19"/>
    <x v="106"/>
    <x v="0"/>
    <x v="0"/>
    <x v="0"/>
    <x v="1"/>
  </r>
  <r>
    <x v="19"/>
    <x v="39"/>
    <x v="37"/>
    <x v="3"/>
    <x v="0"/>
    <x v="35"/>
    <x v="36"/>
    <x v="0"/>
    <x v="3"/>
    <x v="61"/>
    <x v="0"/>
    <x v="0"/>
    <x v="0"/>
    <x v="0"/>
  </r>
  <r>
    <x v="19"/>
    <x v="39"/>
    <x v="37"/>
    <x v="0"/>
    <x v="0"/>
    <x v="35"/>
    <x v="36"/>
    <x v="0"/>
    <x v="0"/>
    <x v="107"/>
    <x v="0"/>
    <x v="0"/>
    <x v="0"/>
    <x v="0"/>
  </r>
  <r>
    <x v="19"/>
    <x v="39"/>
    <x v="37"/>
    <x v="2"/>
    <x v="0"/>
    <x v="32"/>
    <x v="32"/>
    <x v="0"/>
    <x v="0"/>
    <x v="108"/>
    <x v="0"/>
    <x v="0"/>
    <x v="0"/>
    <x v="0"/>
  </r>
  <r>
    <x v="19"/>
    <x v="39"/>
    <x v="37"/>
    <x v="1"/>
    <x v="0"/>
    <x v="3"/>
    <x v="3"/>
    <x v="0"/>
    <x v="1"/>
    <x v="97"/>
    <x v="0"/>
    <x v="0"/>
    <x v="0"/>
    <x v="0"/>
  </r>
  <r>
    <x v="19"/>
    <x v="39"/>
    <x v="37"/>
    <x v="0"/>
    <x v="0"/>
    <x v="25"/>
    <x v="24"/>
    <x v="0"/>
    <x v="0"/>
    <x v="78"/>
    <x v="0"/>
    <x v="0"/>
    <x v="0"/>
    <x v="0"/>
  </r>
  <r>
    <x v="36"/>
    <x v="39"/>
    <x v="38"/>
    <x v="1"/>
    <x v="0"/>
    <x v="3"/>
    <x v="3"/>
    <x v="0"/>
    <x v="1"/>
    <x v="97"/>
    <x v="0"/>
    <x v="0"/>
    <x v="0"/>
    <x v="0"/>
  </r>
  <r>
    <x v="36"/>
    <x v="39"/>
    <x v="38"/>
    <x v="0"/>
    <x v="0"/>
    <x v="1"/>
    <x v="1"/>
    <x v="0"/>
    <x v="0"/>
    <x v="2"/>
    <x v="0"/>
    <x v="0"/>
    <x v="0"/>
    <x v="0"/>
  </r>
  <r>
    <x v="36"/>
    <x v="39"/>
    <x v="38"/>
    <x v="2"/>
    <x v="0"/>
    <x v="3"/>
    <x v="3"/>
    <x v="0"/>
    <x v="2"/>
    <x v="109"/>
    <x v="0"/>
    <x v="0"/>
    <x v="0"/>
    <x v="0"/>
  </r>
  <r>
    <x v="37"/>
    <x v="39"/>
    <x v="16"/>
    <x v="1"/>
    <x v="0"/>
    <x v="6"/>
    <x v="6"/>
    <x v="0"/>
    <x v="1"/>
    <x v="30"/>
    <x v="0"/>
    <x v="0"/>
    <x v="0"/>
    <x v="0"/>
  </r>
  <r>
    <x v="37"/>
    <x v="39"/>
    <x v="16"/>
    <x v="0"/>
    <x v="0"/>
    <x v="36"/>
    <x v="37"/>
    <x v="0"/>
    <x v="0"/>
    <x v="110"/>
    <x v="0"/>
    <x v="0"/>
    <x v="0"/>
    <x v="0"/>
  </r>
  <r>
    <x v="37"/>
    <x v="39"/>
    <x v="16"/>
    <x v="5"/>
    <x v="0"/>
    <x v="14"/>
    <x v="13"/>
    <x v="0"/>
    <x v="3"/>
    <x v="89"/>
    <x v="0"/>
    <x v="0"/>
    <x v="0"/>
    <x v="0"/>
  </r>
  <r>
    <x v="38"/>
    <x v="39"/>
    <x v="39"/>
    <x v="8"/>
    <x v="0"/>
    <x v="3"/>
    <x v="3"/>
    <x v="0"/>
    <x v="16"/>
    <x v="53"/>
    <x v="0"/>
    <x v="0"/>
    <x v="0"/>
    <x v="0"/>
  </r>
  <r>
    <x v="39"/>
    <x v="40"/>
    <x v="40"/>
    <x v="0"/>
    <x v="0"/>
    <x v="3"/>
    <x v="3"/>
    <x v="0"/>
    <x v="12"/>
    <x v="111"/>
    <x v="0"/>
    <x v="0"/>
    <x v="0"/>
    <x v="7"/>
  </r>
  <r>
    <x v="39"/>
    <x v="40"/>
    <x v="40"/>
    <x v="4"/>
    <x v="0"/>
    <x v="1"/>
    <x v="1"/>
    <x v="0"/>
    <x v="14"/>
    <x v="112"/>
    <x v="0"/>
    <x v="0"/>
    <x v="0"/>
    <x v="7"/>
  </r>
  <r>
    <x v="39"/>
    <x v="40"/>
    <x v="40"/>
    <x v="7"/>
    <x v="0"/>
    <x v="12"/>
    <x v="11"/>
    <x v="0"/>
    <x v="13"/>
    <x v="113"/>
    <x v="0"/>
    <x v="0"/>
    <x v="0"/>
    <x v="7"/>
  </r>
  <r>
    <x v="40"/>
    <x v="41"/>
    <x v="41"/>
    <x v="0"/>
    <x v="0"/>
    <x v="37"/>
    <x v="38"/>
    <x v="0"/>
    <x v="0"/>
    <x v="114"/>
    <x v="0"/>
    <x v="0"/>
    <x v="0"/>
    <x v="0"/>
  </r>
  <r>
    <x v="40"/>
    <x v="41"/>
    <x v="41"/>
    <x v="5"/>
    <x v="0"/>
    <x v="1"/>
    <x v="1"/>
    <x v="0"/>
    <x v="3"/>
    <x v="4"/>
    <x v="0"/>
    <x v="0"/>
    <x v="0"/>
    <x v="0"/>
  </r>
  <r>
    <x v="41"/>
    <x v="41"/>
    <x v="42"/>
    <x v="15"/>
    <x v="0"/>
    <x v="20"/>
    <x v="19"/>
    <x v="0"/>
    <x v="16"/>
    <x v="115"/>
    <x v="0"/>
    <x v="0"/>
    <x v="0"/>
    <x v="0"/>
  </r>
  <r>
    <x v="42"/>
    <x v="41"/>
    <x v="43"/>
    <x v="5"/>
    <x v="0"/>
    <x v="12"/>
    <x v="11"/>
    <x v="0"/>
    <x v="3"/>
    <x v="23"/>
    <x v="0"/>
    <x v="0"/>
    <x v="0"/>
    <x v="0"/>
  </r>
  <r>
    <x v="42"/>
    <x v="41"/>
    <x v="43"/>
    <x v="0"/>
    <x v="0"/>
    <x v="9"/>
    <x v="9"/>
    <x v="0"/>
    <x v="0"/>
    <x v="20"/>
    <x v="0"/>
    <x v="0"/>
    <x v="0"/>
    <x v="0"/>
  </r>
  <r>
    <x v="43"/>
    <x v="41"/>
    <x v="44"/>
    <x v="8"/>
    <x v="0"/>
    <x v="26"/>
    <x v="26"/>
    <x v="0"/>
    <x v="16"/>
    <x v="116"/>
    <x v="0"/>
    <x v="0"/>
    <x v="0"/>
    <x v="0"/>
  </r>
  <r>
    <x v="44"/>
    <x v="42"/>
    <x v="45"/>
    <x v="0"/>
    <x v="0"/>
    <x v="6"/>
    <x v="6"/>
    <x v="0"/>
    <x v="0"/>
    <x v="9"/>
    <x v="0"/>
    <x v="0"/>
    <x v="0"/>
    <x v="0"/>
  </r>
  <r>
    <x v="44"/>
    <x v="42"/>
    <x v="45"/>
    <x v="5"/>
    <x v="0"/>
    <x v="6"/>
    <x v="6"/>
    <x v="0"/>
    <x v="3"/>
    <x v="31"/>
    <x v="0"/>
    <x v="0"/>
    <x v="0"/>
    <x v="0"/>
  </r>
  <r>
    <x v="45"/>
    <x v="42"/>
    <x v="7"/>
    <x v="1"/>
    <x v="0"/>
    <x v="3"/>
    <x v="3"/>
    <x v="0"/>
    <x v="17"/>
    <x v="117"/>
    <x v="0"/>
    <x v="0"/>
    <x v="0"/>
    <x v="8"/>
  </r>
  <r>
    <x v="45"/>
    <x v="42"/>
    <x v="7"/>
    <x v="0"/>
    <x v="0"/>
    <x v="9"/>
    <x v="9"/>
    <x v="0"/>
    <x v="18"/>
    <x v="104"/>
    <x v="0"/>
    <x v="0"/>
    <x v="0"/>
    <x v="8"/>
  </r>
  <r>
    <x v="45"/>
    <x v="42"/>
    <x v="7"/>
    <x v="5"/>
    <x v="0"/>
    <x v="3"/>
    <x v="3"/>
    <x v="0"/>
    <x v="19"/>
    <x v="66"/>
    <x v="0"/>
    <x v="0"/>
    <x v="0"/>
    <x v="8"/>
  </r>
  <r>
    <x v="46"/>
    <x v="42"/>
    <x v="7"/>
    <x v="0"/>
    <x v="0"/>
    <x v="9"/>
    <x v="9"/>
    <x v="0"/>
    <x v="18"/>
    <x v="104"/>
    <x v="0"/>
    <x v="0"/>
    <x v="0"/>
    <x v="8"/>
  </r>
  <r>
    <x v="46"/>
    <x v="42"/>
    <x v="7"/>
    <x v="3"/>
    <x v="0"/>
    <x v="9"/>
    <x v="9"/>
    <x v="0"/>
    <x v="19"/>
    <x v="106"/>
    <x v="0"/>
    <x v="0"/>
    <x v="0"/>
    <x v="8"/>
  </r>
  <r>
    <x v="47"/>
    <x v="43"/>
    <x v="40"/>
    <x v="1"/>
    <x v="0"/>
    <x v="2"/>
    <x v="2"/>
    <x v="0"/>
    <x v="32"/>
    <x v="118"/>
    <x v="0"/>
    <x v="0"/>
    <x v="0"/>
    <x v="0"/>
  </r>
  <r>
    <x v="47"/>
    <x v="43"/>
    <x v="40"/>
    <x v="0"/>
    <x v="0"/>
    <x v="2"/>
    <x v="2"/>
    <x v="0"/>
    <x v="12"/>
    <x v="119"/>
    <x v="0"/>
    <x v="0"/>
    <x v="0"/>
    <x v="0"/>
  </r>
  <r>
    <x v="48"/>
    <x v="44"/>
    <x v="46"/>
    <x v="0"/>
    <x v="0"/>
    <x v="14"/>
    <x v="13"/>
    <x v="0"/>
    <x v="0"/>
    <x v="32"/>
    <x v="0"/>
    <x v="0"/>
    <x v="0"/>
    <x v="0"/>
  </r>
  <r>
    <x v="48"/>
    <x v="44"/>
    <x v="46"/>
    <x v="6"/>
    <x v="0"/>
    <x v="0"/>
    <x v="0"/>
    <x v="0"/>
    <x v="3"/>
    <x v="120"/>
    <x v="0"/>
    <x v="0"/>
    <x v="0"/>
    <x v="0"/>
  </r>
  <r>
    <x v="49"/>
    <x v="45"/>
    <x v="47"/>
    <x v="0"/>
    <x v="0"/>
    <x v="1"/>
    <x v="1"/>
    <x v="0"/>
    <x v="0"/>
    <x v="2"/>
    <x v="0"/>
    <x v="0"/>
    <x v="0"/>
    <x v="0"/>
  </r>
  <r>
    <x v="50"/>
    <x v="45"/>
    <x v="48"/>
    <x v="1"/>
    <x v="0"/>
    <x v="9"/>
    <x v="9"/>
    <x v="0"/>
    <x v="1"/>
    <x v="19"/>
    <x v="0"/>
    <x v="0"/>
    <x v="0"/>
    <x v="0"/>
  </r>
  <r>
    <x v="50"/>
    <x v="45"/>
    <x v="48"/>
    <x v="0"/>
    <x v="0"/>
    <x v="9"/>
    <x v="9"/>
    <x v="0"/>
    <x v="0"/>
    <x v="20"/>
    <x v="0"/>
    <x v="0"/>
    <x v="0"/>
    <x v="0"/>
  </r>
  <r>
    <x v="50"/>
    <x v="45"/>
    <x v="48"/>
    <x v="5"/>
    <x v="0"/>
    <x v="9"/>
    <x v="9"/>
    <x v="0"/>
    <x v="3"/>
    <x v="21"/>
    <x v="0"/>
    <x v="0"/>
    <x v="0"/>
    <x v="0"/>
  </r>
  <r>
    <x v="51"/>
    <x v="45"/>
    <x v="49"/>
    <x v="2"/>
    <x v="0"/>
    <x v="9"/>
    <x v="9"/>
    <x v="0"/>
    <x v="0"/>
    <x v="20"/>
    <x v="0"/>
    <x v="0"/>
    <x v="0"/>
    <x v="0"/>
  </r>
  <r>
    <x v="52"/>
    <x v="45"/>
    <x v="15"/>
    <x v="13"/>
    <x v="2"/>
    <x v="29"/>
    <x v="29"/>
    <x v="0"/>
    <x v="33"/>
    <x v="121"/>
    <x v="0"/>
    <x v="0"/>
    <x v="0"/>
    <x v="0"/>
  </r>
  <r>
    <x v="53"/>
    <x v="45"/>
    <x v="50"/>
    <x v="1"/>
    <x v="0"/>
    <x v="1"/>
    <x v="1"/>
    <x v="0"/>
    <x v="1"/>
    <x v="1"/>
    <x v="0"/>
    <x v="0"/>
    <x v="0"/>
    <x v="0"/>
  </r>
  <r>
    <x v="53"/>
    <x v="45"/>
    <x v="50"/>
    <x v="0"/>
    <x v="0"/>
    <x v="7"/>
    <x v="7"/>
    <x v="0"/>
    <x v="0"/>
    <x v="10"/>
    <x v="0"/>
    <x v="0"/>
    <x v="0"/>
    <x v="0"/>
  </r>
  <r>
    <x v="54"/>
    <x v="45"/>
    <x v="12"/>
    <x v="1"/>
    <x v="0"/>
    <x v="9"/>
    <x v="9"/>
    <x v="0"/>
    <x v="1"/>
    <x v="19"/>
    <x v="0"/>
    <x v="0"/>
    <x v="0"/>
    <x v="0"/>
  </r>
  <r>
    <x v="54"/>
    <x v="45"/>
    <x v="12"/>
    <x v="0"/>
    <x v="0"/>
    <x v="7"/>
    <x v="7"/>
    <x v="0"/>
    <x v="0"/>
    <x v="10"/>
    <x v="0"/>
    <x v="0"/>
    <x v="0"/>
    <x v="0"/>
  </r>
  <r>
    <x v="55"/>
    <x v="46"/>
    <x v="51"/>
    <x v="0"/>
    <x v="0"/>
    <x v="13"/>
    <x v="12"/>
    <x v="0"/>
    <x v="0"/>
    <x v="29"/>
    <x v="0"/>
    <x v="0"/>
    <x v="0"/>
    <x v="0"/>
  </r>
  <r>
    <x v="56"/>
    <x v="47"/>
    <x v="7"/>
    <x v="0"/>
    <x v="0"/>
    <x v="14"/>
    <x v="13"/>
    <x v="0"/>
    <x v="18"/>
    <x v="122"/>
    <x v="0"/>
    <x v="0"/>
    <x v="0"/>
    <x v="8"/>
  </r>
  <r>
    <x v="45"/>
    <x v="47"/>
    <x v="7"/>
    <x v="0"/>
    <x v="0"/>
    <x v="12"/>
    <x v="11"/>
    <x v="0"/>
    <x v="18"/>
    <x v="64"/>
    <x v="0"/>
    <x v="0"/>
    <x v="0"/>
    <x v="8"/>
  </r>
  <r>
    <x v="57"/>
    <x v="48"/>
    <x v="52"/>
    <x v="0"/>
    <x v="0"/>
    <x v="7"/>
    <x v="7"/>
    <x v="0"/>
    <x v="0"/>
    <x v="10"/>
    <x v="0"/>
    <x v="0"/>
    <x v="0"/>
    <x v="0"/>
  </r>
  <r>
    <x v="58"/>
    <x v="48"/>
    <x v="53"/>
    <x v="0"/>
    <x v="0"/>
    <x v="9"/>
    <x v="9"/>
    <x v="0"/>
    <x v="0"/>
    <x v="20"/>
    <x v="0"/>
    <x v="0"/>
    <x v="0"/>
    <x v="0"/>
  </r>
  <r>
    <x v="59"/>
    <x v="48"/>
    <x v="54"/>
    <x v="0"/>
    <x v="0"/>
    <x v="13"/>
    <x v="12"/>
    <x v="0"/>
    <x v="0"/>
    <x v="29"/>
    <x v="0"/>
    <x v="0"/>
    <x v="0"/>
    <x v="0"/>
  </r>
  <r>
    <x v="59"/>
    <x v="48"/>
    <x v="54"/>
    <x v="1"/>
    <x v="0"/>
    <x v="6"/>
    <x v="6"/>
    <x v="0"/>
    <x v="1"/>
    <x v="30"/>
    <x v="0"/>
    <x v="0"/>
    <x v="0"/>
    <x v="0"/>
  </r>
  <r>
    <x v="60"/>
    <x v="48"/>
    <x v="17"/>
    <x v="1"/>
    <x v="0"/>
    <x v="7"/>
    <x v="7"/>
    <x v="0"/>
    <x v="24"/>
    <x v="85"/>
    <x v="0"/>
    <x v="0"/>
    <x v="0"/>
    <x v="0"/>
  </r>
  <r>
    <x v="60"/>
    <x v="48"/>
    <x v="17"/>
    <x v="0"/>
    <x v="0"/>
    <x v="7"/>
    <x v="7"/>
    <x v="0"/>
    <x v="25"/>
    <x v="86"/>
    <x v="0"/>
    <x v="0"/>
    <x v="0"/>
    <x v="0"/>
  </r>
  <r>
    <x v="60"/>
    <x v="48"/>
    <x v="17"/>
    <x v="5"/>
    <x v="0"/>
    <x v="1"/>
    <x v="1"/>
    <x v="0"/>
    <x v="4"/>
    <x v="10"/>
    <x v="0"/>
    <x v="0"/>
    <x v="0"/>
    <x v="0"/>
  </r>
  <r>
    <x v="60"/>
    <x v="48"/>
    <x v="17"/>
    <x v="7"/>
    <x v="0"/>
    <x v="1"/>
    <x v="1"/>
    <x v="0"/>
    <x v="16"/>
    <x v="96"/>
    <x v="0"/>
    <x v="0"/>
    <x v="0"/>
    <x v="0"/>
  </r>
  <r>
    <x v="61"/>
    <x v="48"/>
    <x v="55"/>
    <x v="5"/>
    <x v="0"/>
    <x v="1"/>
    <x v="1"/>
    <x v="0"/>
    <x v="3"/>
    <x v="4"/>
    <x v="0"/>
    <x v="0"/>
    <x v="0"/>
    <x v="0"/>
  </r>
  <r>
    <x v="61"/>
    <x v="48"/>
    <x v="55"/>
    <x v="0"/>
    <x v="0"/>
    <x v="7"/>
    <x v="7"/>
    <x v="0"/>
    <x v="0"/>
    <x v="10"/>
    <x v="0"/>
    <x v="0"/>
    <x v="0"/>
    <x v="0"/>
  </r>
  <r>
    <x v="62"/>
    <x v="48"/>
    <x v="56"/>
    <x v="0"/>
    <x v="0"/>
    <x v="7"/>
    <x v="7"/>
    <x v="0"/>
    <x v="0"/>
    <x v="10"/>
    <x v="0"/>
    <x v="0"/>
    <x v="0"/>
    <x v="0"/>
  </r>
  <r>
    <x v="63"/>
    <x v="48"/>
    <x v="32"/>
    <x v="1"/>
    <x v="0"/>
    <x v="9"/>
    <x v="9"/>
    <x v="0"/>
    <x v="1"/>
    <x v="19"/>
    <x v="0"/>
    <x v="0"/>
    <x v="0"/>
    <x v="0"/>
  </r>
  <r>
    <x v="63"/>
    <x v="48"/>
    <x v="32"/>
    <x v="0"/>
    <x v="0"/>
    <x v="7"/>
    <x v="7"/>
    <x v="0"/>
    <x v="0"/>
    <x v="10"/>
    <x v="0"/>
    <x v="0"/>
    <x v="0"/>
    <x v="0"/>
  </r>
  <r>
    <x v="64"/>
    <x v="48"/>
    <x v="57"/>
    <x v="15"/>
    <x v="0"/>
    <x v="38"/>
    <x v="39"/>
    <x v="0"/>
    <x v="16"/>
    <x v="123"/>
    <x v="0"/>
    <x v="0"/>
    <x v="0"/>
    <x v="0"/>
  </r>
  <r>
    <x v="65"/>
    <x v="48"/>
    <x v="58"/>
    <x v="0"/>
    <x v="0"/>
    <x v="9"/>
    <x v="9"/>
    <x v="0"/>
    <x v="0"/>
    <x v="20"/>
    <x v="0"/>
    <x v="0"/>
    <x v="0"/>
    <x v="0"/>
  </r>
  <r>
    <x v="65"/>
    <x v="48"/>
    <x v="58"/>
    <x v="1"/>
    <x v="0"/>
    <x v="1"/>
    <x v="1"/>
    <x v="0"/>
    <x v="1"/>
    <x v="1"/>
    <x v="0"/>
    <x v="0"/>
    <x v="0"/>
    <x v="0"/>
  </r>
  <r>
    <x v="66"/>
    <x v="49"/>
    <x v="59"/>
    <x v="6"/>
    <x v="0"/>
    <x v="1"/>
    <x v="1"/>
    <x v="0"/>
    <x v="9"/>
    <x v="124"/>
    <x v="0"/>
    <x v="1"/>
    <x v="0"/>
    <x v="0"/>
  </r>
  <r>
    <x v="67"/>
    <x v="50"/>
    <x v="16"/>
    <x v="0"/>
    <x v="0"/>
    <x v="12"/>
    <x v="11"/>
    <x v="0"/>
    <x v="0"/>
    <x v="61"/>
    <x v="0"/>
    <x v="0"/>
    <x v="0"/>
    <x v="0"/>
  </r>
  <r>
    <x v="67"/>
    <x v="50"/>
    <x v="16"/>
    <x v="1"/>
    <x v="0"/>
    <x v="12"/>
    <x v="11"/>
    <x v="0"/>
    <x v="1"/>
    <x v="21"/>
    <x v="0"/>
    <x v="0"/>
    <x v="0"/>
    <x v="0"/>
  </r>
  <r>
    <x v="67"/>
    <x v="50"/>
    <x v="16"/>
    <x v="3"/>
    <x v="0"/>
    <x v="9"/>
    <x v="9"/>
    <x v="0"/>
    <x v="3"/>
    <x v="21"/>
    <x v="0"/>
    <x v="0"/>
    <x v="0"/>
    <x v="0"/>
  </r>
  <r>
    <x v="68"/>
    <x v="51"/>
    <x v="60"/>
    <x v="0"/>
    <x v="0"/>
    <x v="39"/>
    <x v="40"/>
    <x v="0"/>
    <x v="0"/>
    <x v="125"/>
    <x v="0"/>
    <x v="0"/>
    <x v="0"/>
    <x v="0"/>
  </r>
  <r>
    <x v="69"/>
    <x v="51"/>
    <x v="61"/>
    <x v="1"/>
    <x v="0"/>
    <x v="9"/>
    <x v="9"/>
    <x v="0"/>
    <x v="1"/>
    <x v="19"/>
    <x v="0"/>
    <x v="0"/>
    <x v="0"/>
    <x v="0"/>
  </r>
  <r>
    <x v="69"/>
    <x v="51"/>
    <x v="61"/>
    <x v="0"/>
    <x v="0"/>
    <x v="40"/>
    <x v="41"/>
    <x v="0"/>
    <x v="0"/>
    <x v="126"/>
    <x v="0"/>
    <x v="0"/>
    <x v="0"/>
    <x v="0"/>
  </r>
  <r>
    <x v="69"/>
    <x v="51"/>
    <x v="61"/>
    <x v="5"/>
    <x v="0"/>
    <x v="35"/>
    <x v="36"/>
    <x v="0"/>
    <x v="4"/>
    <x v="127"/>
    <x v="0"/>
    <x v="0"/>
    <x v="0"/>
    <x v="0"/>
  </r>
  <r>
    <x v="56"/>
    <x v="51"/>
    <x v="7"/>
    <x v="0"/>
    <x v="0"/>
    <x v="14"/>
    <x v="13"/>
    <x v="0"/>
    <x v="18"/>
    <x v="122"/>
    <x v="0"/>
    <x v="0"/>
    <x v="0"/>
    <x v="8"/>
  </r>
  <r>
    <x v="70"/>
    <x v="51"/>
    <x v="13"/>
    <x v="0"/>
    <x v="0"/>
    <x v="8"/>
    <x v="8"/>
    <x v="0"/>
    <x v="0"/>
    <x v="128"/>
    <x v="0"/>
    <x v="0"/>
    <x v="0"/>
    <x v="0"/>
  </r>
  <r>
    <x v="71"/>
    <x v="52"/>
    <x v="16"/>
    <x v="8"/>
    <x v="0"/>
    <x v="1"/>
    <x v="1"/>
    <x v="0"/>
    <x v="16"/>
    <x v="96"/>
    <x v="0"/>
    <x v="0"/>
    <x v="0"/>
    <x v="0"/>
  </r>
  <r>
    <x v="72"/>
    <x v="53"/>
    <x v="62"/>
    <x v="0"/>
    <x v="0"/>
    <x v="7"/>
    <x v="7"/>
    <x v="0"/>
    <x v="0"/>
    <x v="10"/>
    <x v="0"/>
    <x v="0"/>
    <x v="0"/>
    <x v="0"/>
  </r>
  <r>
    <x v="73"/>
    <x v="53"/>
    <x v="63"/>
    <x v="1"/>
    <x v="0"/>
    <x v="7"/>
    <x v="7"/>
    <x v="0"/>
    <x v="1"/>
    <x v="4"/>
    <x v="0"/>
    <x v="0"/>
    <x v="0"/>
    <x v="0"/>
  </r>
  <r>
    <x v="74"/>
    <x v="53"/>
    <x v="64"/>
    <x v="0"/>
    <x v="0"/>
    <x v="9"/>
    <x v="9"/>
    <x v="0"/>
    <x v="0"/>
    <x v="20"/>
    <x v="0"/>
    <x v="0"/>
    <x v="0"/>
    <x v="0"/>
  </r>
  <r>
    <x v="74"/>
    <x v="53"/>
    <x v="64"/>
    <x v="5"/>
    <x v="0"/>
    <x v="9"/>
    <x v="9"/>
    <x v="0"/>
    <x v="3"/>
    <x v="21"/>
    <x v="0"/>
    <x v="0"/>
    <x v="0"/>
    <x v="0"/>
  </r>
  <r>
    <x v="74"/>
    <x v="53"/>
    <x v="64"/>
    <x v="3"/>
    <x v="0"/>
    <x v="3"/>
    <x v="3"/>
    <x v="0"/>
    <x v="3"/>
    <x v="98"/>
    <x v="0"/>
    <x v="0"/>
    <x v="0"/>
    <x v="0"/>
  </r>
  <r>
    <x v="74"/>
    <x v="53"/>
    <x v="64"/>
    <x v="4"/>
    <x v="0"/>
    <x v="3"/>
    <x v="3"/>
    <x v="0"/>
    <x v="4"/>
    <x v="6"/>
    <x v="0"/>
    <x v="0"/>
    <x v="0"/>
    <x v="0"/>
  </r>
  <r>
    <x v="75"/>
    <x v="53"/>
    <x v="65"/>
    <x v="10"/>
    <x v="0"/>
    <x v="3"/>
    <x v="3"/>
    <x v="0"/>
    <x v="5"/>
    <x v="82"/>
    <x v="0"/>
    <x v="0"/>
    <x v="0"/>
    <x v="0"/>
  </r>
  <r>
    <x v="76"/>
    <x v="53"/>
    <x v="66"/>
    <x v="0"/>
    <x v="0"/>
    <x v="24"/>
    <x v="23"/>
    <x v="0"/>
    <x v="0"/>
    <x v="5"/>
    <x v="0"/>
    <x v="0"/>
    <x v="0"/>
    <x v="0"/>
  </r>
  <r>
    <x v="76"/>
    <x v="53"/>
    <x v="66"/>
    <x v="1"/>
    <x v="0"/>
    <x v="24"/>
    <x v="23"/>
    <x v="0"/>
    <x v="1"/>
    <x v="129"/>
    <x v="0"/>
    <x v="0"/>
    <x v="0"/>
    <x v="0"/>
  </r>
  <r>
    <x v="76"/>
    <x v="53"/>
    <x v="66"/>
    <x v="5"/>
    <x v="0"/>
    <x v="24"/>
    <x v="23"/>
    <x v="0"/>
    <x v="3"/>
    <x v="58"/>
    <x v="0"/>
    <x v="0"/>
    <x v="0"/>
    <x v="0"/>
  </r>
  <r>
    <x v="76"/>
    <x v="53"/>
    <x v="66"/>
    <x v="4"/>
    <x v="0"/>
    <x v="3"/>
    <x v="3"/>
    <x v="0"/>
    <x v="4"/>
    <x v="6"/>
    <x v="0"/>
    <x v="0"/>
    <x v="0"/>
    <x v="0"/>
  </r>
  <r>
    <x v="76"/>
    <x v="53"/>
    <x v="66"/>
    <x v="3"/>
    <x v="0"/>
    <x v="3"/>
    <x v="3"/>
    <x v="0"/>
    <x v="3"/>
    <x v="98"/>
    <x v="0"/>
    <x v="0"/>
    <x v="0"/>
    <x v="0"/>
  </r>
  <r>
    <x v="77"/>
    <x v="53"/>
    <x v="16"/>
    <x v="0"/>
    <x v="0"/>
    <x v="13"/>
    <x v="12"/>
    <x v="0"/>
    <x v="0"/>
    <x v="29"/>
    <x v="0"/>
    <x v="0"/>
    <x v="0"/>
    <x v="0"/>
  </r>
  <r>
    <x v="77"/>
    <x v="53"/>
    <x v="16"/>
    <x v="8"/>
    <x v="0"/>
    <x v="9"/>
    <x v="9"/>
    <x v="0"/>
    <x v="16"/>
    <x v="51"/>
    <x v="0"/>
    <x v="0"/>
    <x v="0"/>
    <x v="0"/>
  </r>
  <r>
    <x v="78"/>
    <x v="54"/>
    <x v="7"/>
    <x v="0"/>
    <x v="0"/>
    <x v="12"/>
    <x v="11"/>
    <x v="0"/>
    <x v="18"/>
    <x v="64"/>
    <x v="0"/>
    <x v="0"/>
    <x v="0"/>
    <x v="8"/>
  </r>
  <r>
    <x v="78"/>
    <x v="54"/>
    <x v="7"/>
    <x v="5"/>
    <x v="0"/>
    <x v="12"/>
    <x v="11"/>
    <x v="0"/>
    <x v="19"/>
    <x v="2"/>
    <x v="0"/>
    <x v="0"/>
    <x v="0"/>
    <x v="8"/>
  </r>
  <r>
    <x v="79"/>
    <x v="54"/>
    <x v="15"/>
    <x v="5"/>
    <x v="2"/>
    <x v="29"/>
    <x v="42"/>
    <x v="0"/>
    <x v="11"/>
    <x v="130"/>
    <x v="0"/>
    <x v="0"/>
    <x v="0"/>
    <x v="0"/>
  </r>
  <r>
    <x v="80"/>
    <x v="55"/>
    <x v="7"/>
    <x v="0"/>
    <x v="0"/>
    <x v="24"/>
    <x v="23"/>
    <x v="0"/>
    <x v="18"/>
    <x v="131"/>
    <x v="0"/>
    <x v="0"/>
    <x v="0"/>
    <x v="8"/>
  </r>
  <r>
    <x v="80"/>
    <x v="55"/>
    <x v="7"/>
    <x v="4"/>
    <x v="0"/>
    <x v="2"/>
    <x v="2"/>
    <x v="0"/>
    <x v="15"/>
    <x v="62"/>
    <x v="0"/>
    <x v="0"/>
    <x v="0"/>
    <x v="8"/>
  </r>
  <r>
    <x v="81"/>
    <x v="55"/>
    <x v="13"/>
    <x v="5"/>
    <x v="0"/>
    <x v="7"/>
    <x v="7"/>
    <x v="0"/>
    <x v="3"/>
    <x v="69"/>
    <x v="0"/>
    <x v="0"/>
    <x v="0"/>
    <x v="0"/>
  </r>
  <r>
    <x v="82"/>
    <x v="56"/>
    <x v="16"/>
    <x v="0"/>
    <x v="0"/>
    <x v="6"/>
    <x v="6"/>
    <x v="0"/>
    <x v="0"/>
    <x v="9"/>
    <x v="0"/>
    <x v="0"/>
    <x v="0"/>
    <x v="0"/>
  </r>
  <r>
    <x v="72"/>
    <x v="57"/>
    <x v="62"/>
    <x v="5"/>
    <x v="0"/>
    <x v="6"/>
    <x v="6"/>
    <x v="0"/>
    <x v="3"/>
    <x v="31"/>
    <x v="0"/>
    <x v="0"/>
    <x v="0"/>
    <x v="0"/>
  </r>
  <r>
    <x v="72"/>
    <x v="57"/>
    <x v="62"/>
    <x v="0"/>
    <x v="0"/>
    <x v="41"/>
    <x v="43"/>
    <x v="0"/>
    <x v="0"/>
    <x v="132"/>
    <x v="0"/>
    <x v="0"/>
    <x v="0"/>
    <x v="0"/>
  </r>
  <r>
    <x v="72"/>
    <x v="57"/>
    <x v="62"/>
    <x v="0"/>
    <x v="0"/>
    <x v="42"/>
    <x v="44"/>
    <x v="0"/>
    <x v="0"/>
    <x v="133"/>
    <x v="0"/>
    <x v="0"/>
    <x v="0"/>
    <x v="0"/>
  </r>
  <r>
    <x v="83"/>
    <x v="57"/>
    <x v="67"/>
    <x v="6"/>
    <x v="0"/>
    <x v="43"/>
    <x v="45"/>
    <x v="0"/>
    <x v="6"/>
    <x v="134"/>
    <x v="0"/>
    <x v="1"/>
    <x v="0"/>
    <x v="9"/>
  </r>
  <r>
    <x v="83"/>
    <x v="57"/>
    <x v="67"/>
    <x v="3"/>
    <x v="0"/>
    <x v="13"/>
    <x v="12"/>
    <x v="0"/>
    <x v="7"/>
    <x v="135"/>
    <x v="0"/>
    <x v="1"/>
    <x v="0"/>
    <x v="0"/>
  </r>
  <r>
    <x v="83"/>
    <x v="57"/>
    <x v="67"/>
    <x v="4"/>
    <x v="0"/>
    <x v="44"/>
    <x v="46"/>
    <x v="0"/>
    <x v="8"/>
    <x v="136"/>
    <x v="0"/>
    <x v="1"/>
    <x v="0"/>
    <x v="0"/>
  </r>
  <r>
    <x v="83"/>
    <x v="57"/>
    <x v="67"/>
    <x v="0"/>
    <x v="0"/>
    <x v="24"/>
    <x v="23"/>
    <x v="0"/>
    <x v="5"/>
    <x v="137"/>
    <x v="0"/>
    <x v="1"/>
    <x v="0"/>
    <x v="0"/>
  </r>
  <r>
    <x v="84"/>
    <x v="57"/>
    <x v="68"/>
    <x v="0"/>
    <x v="0"/>
    <x v="6"/>
    <x v="6"/>
    <x v="0"/>
    <x v="0"/>
    <x v="9"/>
    <x v="0"/>
    <x v="0"/>
    <x v="0"/>
    <x v="0"/>
  </r>
  <r>
    <x v="84"/>
    <x v="57"/>
    <x v="68"/>
    <x v="5"/>
    <x v="0"/>
    <x v="6"/>
    <x v="6"/>
    <x v="0"/>
    <x v="3"/>
    <x v="31"/>
    <x v="0"/>
    <x v="0"/>
    <x v="0"/>
    <x v="0"/>
  </r>
  <r>
    <x v="84"/>
    <x v="57"/>
    <x v="68"/>
    <x v="2"/>
    <x v="0"/>
    <x v="6"/>
    <x v="6"/>
    <x v="0"/>
    <x v="0"/>
    <x v="9"/>
    <x v="0"/>
    <x v="0"/>
    <x v="0"/>
    <x v="0"/>
  </r>
  <r>
    <x v="84"/>
    <x v="57"/>
    <x v="68"/>
    <x v="3"/>
    <x v="0"/>
    <x v="6"/>
    <x v="6"/>
    <x v="0"/>
    <x v="3"/>
    <x v="31"/>
    <x v="0"/>
    <x v="0"/>
    <x v="0"/>
    <x v="0"/>
  </r>
  <r>
    <x v="84"/>
    <x v="57"/>
    <x v="68"/>
    <x v="1"/>
    <x v="0"/>
    <x v="14"/>
    <x v="13"/>
    <x v="0"/>
    <x v="1"/>
    <x v="74"/>
    <x v="0"/>
    <x v="0"/>
    <x v="0"/>
    <x v="0"/>
  </r>
  <r>
    <x v="84"/>
    <x v="57"/>
    <x v="68"/>
    <x v="1"/>
    <x v="0"/>
    <x v="14"/>
    <x v="13"/>
    <x v="0"/>
    <x v="1"/>
    <x v="74"/>
    <x v="0"/>
    <x v="0"/>
    <x v="0"/>
    <x v="0"/>
  </r>
  <r>
    <x v="85"/>
    <x v="58"/>
    <x v="69"/>
    <x v="11"/>
    <x v="0"/>
    <x v="2"/>
    <x v="2"/>
    <x v="0"/>
    <x v="34"/>
    <x v="138"/>
    <x v="0"/>
    <x v="0"/>
    <x v="0"/>
    <x v="0"/>
  </r>
  <r>
    <x v="86"/>
    <x v="59"/>
    <x v="70"/>
    <x v="0"/>
    <x v="0"/>
    <x v="4"/>
    <x v="4"/>
    <x v="0"/>
    <x v="35"/>
    <x v="139"/>
    <x v="0"/>
    <x v="0"/>
    <x v="0"/>
    <x v="0"/>
  </r>
  <r>
    <x v="86"/>
    <x v="59"/>
    <x v="70"/>
    <x v="3"/>
    <x v="0"/>
    <x v="1"/>
    <x v="1"/>
    <x v="0"/>
    <x v="36"/>
    <x v="140"/>
    <x v="0"/>
    <x v="0"/>
    <x v="0"/>
    <x v="0"/>
  </r>
  <r>
    <x v="86"/>
    <x v="59"/>
    <x v="70"/>
    <x v="4"/>
    <x v="0"/>
    <x v="9"/>
    <x v="9"/>
    <x v="0"/>
    <x v="16"/>
    <x v="51"/>
    <x v="0"/>
    <x v="0"/>
    <x v="0"/>
    <x v="0"/>
  </r>
  <r>
    <x v="73"/>
    <x v="59"/>
    <x v="63"/>
    <x v="0"/>
    <x v="0"/>
    <x v="14"/>
    <x v="13"/>
    <x v="0"/>
    <x v="35"/>
    <x v="141"/>
    <x v="0"/>
    <x v="0"/>
    <x v="0"/>
    <x v="0"/>
  </r>
  <r>
    <x v="87"/>
    <x v="59"/>
    <x v="71"/>
    <x v="2"/>
    <x v="0"/>
    <x v="2"/>
    <x v="2"/>
    <x v="0"/>
    <x v="35"/>
    <x v="142"/>
    <x v="0"/>
    <x v="0"/>
    <x v="0"/>
    <x v="0"/>
  </r>
  <r>
    <x v="87"/>
    <x v="59"/>
    <x v="71"/>
    <x v="3"/>
    <x v="0"/>
    <x v="2"/>
    <x v="2"/>
    <x v="0"/>
    <x v="36"/>
    <x v="143"/>
    <x v="0"/>
    <x v="0"/>
    <x v="0"/>
    <x v="0"/>
  </r>
  <r>
    <x v="87"/>
    <x v="59"/>
    <x v="71"/>
    <x v="4"/>
    <x v="0"/>
    <x v="2"/>
    <x v="2"/>
    <x v="0"/>
    <x v="16"/>
    <x v="144"/>
    <x v="0"/>
    <x v="0"/>
    <x v="0"/>
    <x v="0"/>
  </r>
  <r>
    <x v="87"/>
    <x v="59"/>
    <x v="71"/>
    <x v="1"/>
    <x v="0"/>
    <x v="2"/>
    <x v="2"/>
    <x v="0"/>
    <x v="37"/>
    <x v="145"/>
    <x v="0"/>
    <x v="0"/>
    <x v="0"/>
    <x v="0"/>
  </r>
  <r>
    <x v="87"/>
    <x v="59"/>
    <x v="71"/>
    <x v="0"/>
    <x v="0"/>
    <x v="2"/>
    <x v="2"/>
    <x v="0"/>
    <x v="35"/>
    <x v="142"/>
    <x v="0"/>
    <x v="0"/>
    <x v="0"/>
    <x v="0"/>
  </r>
  <r>
    <x v="87"/>
    <x v="59"/>
    <x v="71"/>
    <x v="5"/>
    <x v="0"/>
    <x v="2"/>
    <x v="2"/>
    <x v="0"/>
    <x v="36"/>
    <x v="143"/>
    <x v="0"/>
    <x v="0"/>
    <x v="0"/>
    <x v="0"/>
  </r>
  <r>
    <x v="88"/>
    <x v="59"/>
    <x v="72"/>
    <x v="2"/>
    <x v="0"/>
    <x v="18"/>
    <x v="17"/>
    <x v="0"/>
    <x v="35"/>
    <x v="146"/>
    <x v="0"/>
    <x v="0"/>
    <x v="0"/>
    <x v="0"/>
  </r>
  <r>
    <x v="88"/>
    <x v="59"/>
    <x v="72"/>
    <x v="3"/>
    <x v="0"/>
    <x v="18"/>
    <x v="17"/>
    <x v="0"/>
    <x v="36"/>
    <x v="147"/>
    <x v="0"/>
    <x v="0"/>
    <x v="0"/>
    <x v="0"/>
  </r>
  <r>
    <x v="88"/>
    <x v="59"/>
    <x v="72"/>
    <x v="4"/>
    <x v="0"/>
    <x v="18"/>
    <x v="17"/>
    <x v="0"/>
    <x v="16"/>
    <x v="43"/>
    <x v="0"/>
    <x v="0"/>
    <x v="0"/>
    <x v="0"/>
  </r>
  <r>
    <x v="89"/>
    <x v="59"/>
    <x v="73"/>
    <x v="8"/>
    <x v="0"/>
    <x v="3"/>
    <x v="3"/>
    <x v="0"/>
    <x v="38"/>
    <x v="148"/>
    <x v="0"/>
    <x v="0"/>
    <x v="0"/>
    <x v="0"/>
  </r>
  <r>
    <x v="89"/>
    <x v="59"/>
    <x v="73"/>
    <x v="5"/>
    <x v="0"/>
    <x v="3"/>
    <x v="3"/>
    <x v="0"/>
    <x v="36"/>
    <x v="149"/>
    <x v="0"/>
    <x v="0"/>
    <x v="0"/>
    <x v="0"/>
  </r>
  <r>
    <x v="90"/>
    <x v="59"/>
    <x v="74"/>
    <x v="5"/>
    <x v="0"/>
    <x v="2"/>
    <x v="2"/>
    <x v="0"/>
    <x v="36"/>
    <x v="143"/>
    <x v="0"/>
    <x v="0"/>
    <x v="0"/>
    <x v="0"/>
  </r>
  <r>
    <x v="91"/>
    <x v="60"/>
    <x v="7"/>
    <x v="0"/>
    <x v="0"/>
    <x v="1"/>
    <x v="1"/>
    <x v="0"/>
    <x v="18"/>
    <x v="72"/>
    <x v="0"/>
    <x v="0"/>
    <x v="0"/>
    <x v="8"/>
  </r>
  <r>
    <x v="92"/>
    <x v="60"/>
    <x v="33"/>
    <x v="5"/>
    <x v="0"/>
    <x v="25"/>
    <x v="24"/>
    <x v="0"/>
    <x v="19"/>
    <x v="109"/>
    <x v="0"/>
    <x v="0"/>
    <x v="0"/>
    <x v="0"/>
  </r>
  <r>
    <x v="93"/>
    <x v="60"/>
    <x v="7"/>
    <x v="5"/>
    <x v="0"/>
    <x v="25"/>
    <x v="24"/>
    <x v="0"/>
    <x v="19"/>
    <x v="109"/>
    <x v="0"/>
    <x v="0"/>
    <x v="0"/>
    <x v="8"/>
  </r>
  <r>
    <x v="93"/>
    <x v="60"/>
    <x v="7"/>
    <x v="3"/>
    <x v="0"/>
    <x v="24"/>
    <x v="23"/>
    <x v="0"/>
    <x v="19"/>
    <x v="78"/>
    <x v="0"/>
    <x v="0"/>
    <x v="0"/>
    <x v="8"/>
  </r>
  <r>
    <x v="94"/>
    <x v="61"/>
    <x v="40"/>
    <x v="1"/>
    <x v="0"/>
    <x v="2"/>
    <x v="2"/>
    <x v="0"/>
    <x v="32"/>
    <x v="118"/>
    <x v="0"/>
    <x v="0"/>
    <x v="0"/>
    <x v="0"/>
  </r>
  <r>
    <x v="94"/>
    <x v="61"/>
    <x v="40"/>
    <x v="0"/>
    <x v="0"/>
    <x v="2"/>
    <x v="2"/>
    <x v="0"/>
    <x v="12"/>
    <x v="119"/>
    <x v="0"/>
    <x v="0"/>
    <x v="0"/>
    <x v="0"/>
  </r>
  <r>
    <x v="94"/>
    <x v="61"/>
    <x v="40"/>
    <x v="0"/>
    <x v="0"/>
    <x v="2"/>
    <x v="2"/>
    <x v="0"/>
    <x v="12"/>
    <x v="119"/>
    <x v="0"/>
    <x v="0"/>
    <x v="0"/>
    <x v="0"/>
  </r>
  <r>
    <x v="94"/>
    <x v="61"/>
    <x v="40"/>
    <x v="0"/>
    <x v="0"/>
    <x v="2"/>
    <x v="2"/>
    <x v="0"/>
    <x v="12"/>
    <x v="119"/>
    <x v="0"/>
    <x v="0"/>
    <x v="0"/>
    <x v="0"/>
  </r>
  <r>
    <x v="84"/>
    <x v="62"/>
    <x v="68"/>
    <x v="4"/>
    <x v="0"/>
    <x v="6"/>
    <x v="6"/>
    <x v="0"/>
    <x v="16"/>
    <x v="95"/>
    <x v="0"/>
    <x v="0"/>
    <x v="0"/>
    <x v="0"/>
  </r>
  <r>
    <x v="95"/>
    <x v="62"/>
    <x v="7"/>
    <x v="0"/>
    <x v="0"/>
    <x v="9"/>
    <x v="9"/>
    <x v="0"/>
    <x v="18"/>
    <x v="104"/>
    <x v="0"/>
    <x v="0"/>
    <x v="0"/>
    <x v="8"/>
  </r>
  <r>
    <x v="96"/>
    <x v="62"/>
    <x v="66"/>
    <x v="0"/>
    <x v="0"/>
    <x v="2"/>
    <x v="2"/>
    <x v="0"/>
    <x v="35"/>
    <x v="142"/>
    <x v="0"/>
    <x v="0"/>
    <x v="0"/>
    <x v="0"/>
  </r>
  <r>
    <x v="96"/>
    <x v="62"/>
    <x v="66"/>
    <x v="1"/>
    <x v="0"/>
    <x v="2"/>
    <x v="2"/>
    <x v="0"/>
    <x v="37"/>
    <x v="145"/>
    <x v="0"/>
    <x v="0"/>
    <x v="0"/>
    <x v="0"/>
  </r>
  <r>
    <x v="96"/>
    <x v="62"/>
    <x v="66"/>
    <x v="5"/>
    <x v="0"/>
    <x v="2"/>
    <x v="2"/>
    <x v="0"/>
    <x v="36"/>
    <x v="143"/>
    <x v="0"/>
    <x v="0"/>
    <x v="0"/>
    <x v="0"/>
  </r>
  <r>
    <x v="97"/>
    <x v="62"/>
    <x v="56"/>
    <x v="10"/>
    <x v="0"/>
    <x v="7"/>
    <x v="7"/>
    <x v="0"/>
    <x v="12"/>
    <x v="90"/>
    <x v="0"/>
    <x v="0"/>
    <x v="0"/>
    <x v="0"/>
  </r>
  <r>
    <x v="98"/>
    <x v="62"/>
    <x v="7"/>
    <x v="0"/>
    <x v="0"/>
    <x v="3"/>
    <x v="3"/>
    <x v="0"/>
    <x v="18"/>
    <x v="150"/>
    <x v="0"/>
    <x v="0"/>
    <x v="0"/>
    <x v="8"/>
  </r>
  <r>
    <x v="99"/>
    <x v="62"/>
    <x v="40"/>
    <x v="0"/>
    <x v="0"/>
    <x v="3"/>
    <x v="3"/>
    <x v="0"/>
    <x v="12"/>
    <x v="83"/>
    <x v="0"/>
    <x v="0"/>
    <x v="1"/>
    <x v="10"/>
  </r>
  <r>
    <x v="100"/>
    <x v="63"/>
    <x v="75"/>
    <x v="8"/>
    <x v="0"/>
    <x v="7"/>
    <x v="7"/>
    <x v="0"/>
    <x v="15"/>
    <x v="32"/>
    <x v="0"/>
    <x v="0"/>
    <x v="0"/>
    <x v="0"/>
  </r>
  <r>
    <x v="101"/>
    <x v="63"/>
    <x v="76"/>
    <x v="5"/>
    <x v="0"/>
    <x v="3"/>
    <x v="3"/>
    <x v="0"/>
    <x v="19"/>
    <x v="66"/>
    <x v="0"/>
    <x v="0"/>
    <x v="0"/>
    <x v="0"/>
  </r>
  <r>
    <x v="101"/>
    <x v="63"/>
    <x v="76"/>
    <x v="8"/>
    <x v="0"/>
    <x v="3"/>
    <x v="3"/>
    <x v="0"/>
    <x v="4"/>
    <x v="6"/>
    <x v="0"/>
    <x v="0"/>
    <x v="0"/>
    <x v="0"/>
  </r>
  <r>
    <x v="101"/>
    <x v="63"/>
    <x v="76"/>
    <x v="5"/>
    <x v="0"/>
    <x v="9"/>
    <x v="9"/>
    <x v="0"/>
    <x v="19"/>
    <x v="106"/>
    <x v="0"/>
    <x v="0"/>
    <x v="0"/>
    <x v="0"/>
  </r>
  <r>
    <x v="101"/>
    <x v="63"/>
    <x v="33"/>
    <x v="3"/>
    <x v="0"/>
    <x v="25"/>
    <x v="24"/>
    <x v="0"/>
    <x v="19"/>
    <x v="109"/>
    <x v="0"/>
    <x v="0"/>
    <x v="0"/>
    <x v="0"/>
  </r>
  <r>
    <x v="102"/>
    <x v="64"/>
    <x v="77"/>
    <x v="14"/>
    <x v="3"/>
    <x v="2"/>
    <x v="47"/>
    <x v="0"/>
    <x v="28"/>
    <x v="151"/>
    <x v="0"/>
    <x v="0"/>
    <x v="0"/>
    <x v="0"/>
  </r>
  <r>
    <x v="103"/>
    <x v="64"/>
    <x v="78"/>
    <x v="10"/>
    <x v="0"/>
    <x v="24"/>
    <x v="23"/>
    <x v="0"/>
    <x v="12"/>
    <x v="152"/>
    <x v="0"/>
    <x v="0"/>
    <x v="0"/>
    <x v="0"/>
  </r>
  <r>
    <x v="81"/>
    <x v="64"/>
    <x v="13"/>
    <x v="5"/>
    <x v="0"/>
    <x v="7"/>
    <x v="7"/>
    <x v="0"/>
    <x v="36"/>
    <x v="114"/>
    <x v="0"/>
    <x v="0"/>
    <x v="0"/>
    <x v="0"/>
  </r>
  <r>
    <x v="16"/>
    <x v="64"/>
    <x v="79"/>
    <x v="5"/>
    <x v="0"/>
    <x v="7"/>
    <x v="7"/>
    <x v="0"/>
    <x v="36"/>
    <x v="114"/>
    <x v="0"/>
    <x v="0"/>
    <x v="0"/>
    <x v="0"/>
  </r>
  <r>
    <x v="104"/>
    <x v="64"/>
    <x v="80"/>
    <x v="3"/>
    <x v="0"/>
    <x v="3"/>
    <x v="3"/>
    <x v="0"/>
    <x v="36"/>
    <x v="149"/>
    <x v="0"/>
    <x v="0"/>
    <x v="0"/>
    <x v="0"/>
  </r>
  <r>
    <x v="104"/>
    <x v="64"/>
    <x v="80"/>
    <x v="1"/>
    <x v="0"/>
    <x v="3"/>
    <x v="3"/>
    <x v="0"/>
    <x v="37"/>
    <x v="153"/>
    <x v="0"/>
    <x v="0"/>
    <x v="0"/>
    <x v="0"/>
  </r>
  <r>
    <x v="104"/>
    <x v="64"/>
    <x v="80"/>
    <x v="0"/>
    <x v="0"/>
    <x v="3"/>
    <x v="3"/>
    <x v="0"/>
    <x v="35"/>
    <x v="154"/>
    <x v="0"/>
    <x v="0"/>
    <x v="0"/>
    <x v="0"/>
  </r>
  <r>
    <x v="89"/>
    <x v="64"/>
    <x v="81"/>
    <x v="1"/>
    <x v="0"/>
    <x v="9"/>
    <x v="9"/>
    <x v="0"/>
    <x v="37"/>
    <x v="155"/>
    <x v="0"/>
    <x v="0"/>
    <x v="0"/>
    <x v="0"/>
  </r>
  <r>
    <x v="105"/>
    <x v="64"/>
    <x v="81"/>
    <x v="0"/>
    <x v="0"/>
    <x v="1"/>
    <x v="1"/>
    <x v="0"/>
    <x v="35"/>
    <x v="156"/>
    <x v="0"/>
    <x v="0"/>
    <x v="0"/>
    <x v="0"/>
  </r>
  <r>
    <x v="105"/>
    <x v="64"/>
    <x v="81"/>
    <x v="5"/>
    <x v="0"/>
    <x v="32"/>
    <x v="32"/>
    <x v="0"/>
    <x v="36"/>
    <x v="157"/>
    <x v="0"/>
    <x v="0"/>
    <x v="0"/>
    <x v="0"/>
  </r>
  <r>
    <x v="106"/>
    <x v="64"/>
    <x v="7"/>
    <x v="5"/>
    <x v="0"/>
    <x v="1"/>
    <x v="1"/>
    <x v="0"/>
    <x v="19"/>
    <x v="67"/>
    <x v="0"/>
    <x v="0"/>
    <x v="0"/>
    <x v="8"/>
  </r>
  <r>
    <x v="107"/>
    <x v="65"/>
    <x v="82"/>
    <x v="0"/>
    <x v="0"/>
    <x v="31"/>
    <x v="31"/>
    <x v="0"/>
    <x v="39"/>
    <x v="158"/>
    <x v="0"/>
    <x v="0"/>
    <x v="0"/>
    <x v="0"/>
  </r>
  <r>
    <x v="107"/>
    <x v="65"/>
    <x v="82"/>
    <x v="1"/>
    <x v="0"/>
    <x v="31"/>
    <x v="31"/>
    <x v="0"/>
    <x v="22"/>
    <x v="159"/>
    <x v="0"/>
    <x v="0"/>
    <x v="0"/>
    <x v="0"/>
  </r>
  <r>
    <x v="108"/>
    <x v="66"/>
    <x v="83"/>
    <x v="0"/>
    <x v="0"/>
    <x v="7"/>
    <x v="7"/>
    <x v="0"/>
    <x v="35"/>
    <x v="160"/>
    <x v="0"/>
    <x v="0"/>
    <x v="0"/>
    <x v="0"/>
  </r>
  <r>
    <x v="109"/>
    <x v="66"/>
    <x v="16"/>
    <x v="0"/>
    <x v="0"/>
    <x v="13"/>
    <x v="12"/>
    <x v="0"/>
    <x v="35"/>
    <x v="161"/>
    <x v="0"/>
    <x v="0"/>
    <x v="0"/>
    <x v="0"/>
  </r>
  <r>
    <x v="109"/>
    <x v="66"/>
    <x v="16"/>
    <x v="5"/>
    <x v="0"/>
    <x v="14"/>
    <x v="13"/>
    <x v="0"/>
    <x v="36"/>
    <x v="162"/>
    <x v="0"/>
    <x v="0"/>
    <x v="0"/>
    <x v="0"/>
  </r>
  <r>
    <x v="110"/>
    <x v="67"/>
    <x v="84"/>
    <x v="0"/>
    <x v="0"/>
    <x v="14"/>
    <x v="13"/>
    <x v="0"/>
    <x v="35"/>
    <x v="141"/>
    <x v="0"/>
    <x v="0"/>
    <x v="0"/>
    <x v="0"/>
  </r>
  <r>
    <x v="111"/>
    <x v="67"/>
    <x v="85"/>
    <x v="0"/>
    <x v="0"/>
    <x v="9"/>
    <x v="9"/>
    <x v="0"/>
    <x v="35"/>
    <x v="163"/>
    <x v="0"/>
    <x v="0"/>
    <x v="0"/>
    <x v="0"/>
  </r>
  <r>
    <x v="112"/>
    <x v="67"/>
    <x v="86"/>
    <x v="0"/>
    <x v="0"/>
    <x v="9"/>
    <x v="9"/>
    <x v="0"/>
    <x v="35"/>
    <x v="163"/>
    <x v="0"/>
    <x v="0"/>
    <x v="0"/>
    <x v="0"/>
  </r>
  <r>
    <x v="113"/>
    <x v="67"/>
    <x v="87"/>
    <x v="0"/>
    <x v="0"/>
    <x v="14"/>
    <x v="13"/>
    <x v="0"/>
    <x v="35"/>
    <x v="141"/>
    <x v="0"/>
    <x v="0"/>
    <x v="0"/>
    <x v="0"/>
  </r>
  <r>
    <x v="114"/>
    <x v="67"/>
    <x v="17"/>
    <x v="5"/>
    <x v="0"/>
    <x v="7"/>
    <x v="7"/>
    <x v="0"/>
    <x v="4"/>
    <x v="73"/>
    <x v="0"/>
    <x v="0"/>
    <x v="1"/>
    <x v="0"/>
  </r>
  <r>
    <x v="115"/>
    <x v="67"/>
    <x v="88"/>
    <x v="8"/>
    <x v="0"/>
    <x v="9"/>
    <x v="9"/>
    <x v="0"/>
    <x v="38"/>
    <x v="164"/>
    <x v="0"/>
    <x v="0"/>
    <x v="0"/>
    <x v="0"/>
  </r>
  <r>
    <x v="115"/>
    <x v="67"/>
    <x v="88"/>
    <x v="5"/>
    <x v="0"/>
    <x v="9"/>
    <x v="9"/>
    <x v="0"/>
    <x v="36"/>
    <x v="165"/>
    <x v="0"/>
    <x v="0"/>
    <x v="0"/>
    <x v="0"/>
  </r>
  <r>
    <x v="116"/>
    <x v="67"/>
    <x v="16"/>
    <x v="1"/>
    <x v="0"/>
    <x v="45"/>
    <x v="48"/>
    <x v="0"/>
    <x v="37"/>
    <x v="166"/>
    <x v="0"/>
    <x v="0"/>
    <x v="0"/>
    <x v="0"/>
  </r>
  <r>
    <x v="117"/>
    <x v="68"/>
    <x v="89"/>
    <x v="0"/>
    <x v="0"/>
    <x v="7"/>
    <x v="7"/>
    <x v="0"/>
    <x v="11"/>
    <x v="167"/>
    <x v="0"/>
    <x v="1"/>
    <x v="0"/>
    <x v="0"/>
  </r>
  <r>
    <x v="80"/>
    <x v="68"/>
    <x v="7"/>
    <x v="0"/>
    <x v="0"/>
    <x v="35"/>
    <x v="36"/>
    <x v="0"/>
    <x v="18"/>
    <x v="21"/>
    <x v="0"/>
    <x v="0"/>
    <x v="0"/>
    <x v="6"/>
  </r>
  <r>
    <x v="118"/>
    <x v="68"/>
    <x v="7"/>
    <x v="4"/>
    <x v="0"/>
    <x v="1"/>
    <x v="1"/>
    <x v="0"/>
    <x v="15"/>
    <x v="63"/>
    <x v="0"/>
    <x v="0"/>
    <x v="0"/>
    <x v="8"/>
  </r>
  <r>
    <x v="119"/>
    <x v="69"/>
    <x v="17"/>
    <x v="1"/>
    <x v="0"/>
    <x v="7"/>
    <x v="7"/>
    <x v="0"/>
    <x v="24"/>
    <x v="85"/>
    <x v="0"/>
    <x v="0"/>
    <x v="1"/>
    <x v="0"/>
  </r>
  <r>
    <x v="119"/>
    <x v="69"/>
    <x v="17"/>
    <x v="0"/>
    <x v="0"/>
    <x v="7"/>
    <x v="7"/>
    <x v="0"/>
    <x v="25"/>
    <x v="86"/>
    <x v="0"/>
    <x v="0"/>
    <x v="1"/>
    <x v="0"/>
  </r>
  <r>
    <x v="119"/>
    <x v="69"/>
    <x v="17"/>
    <x v="5"/>
    <x v="0"/>
    <x v="7"/>
    <x v="7"/>
    <x v="0"/>
    <x v="4"/>
    <x v="73"/>
    <x v="0"/>
    <x v="0"/>
    <x v="1"/>
    <x v="0"/>
  </r>
  <r>
    <x v="119"/>
    <x v="69"/>
    <x v="17"/>
    <x v="7"/>
    <x v="0"/>
    <x v="7"/>
    <x v="7"/>
    <x v="0"/>
    <x v="16"/>
    <x v="87"/>
    <x v="0"/>
    <x v="0"/>
    <x v="1"/>
    <x v="0"/>
  </r>
  <r>
    <x v="120"/>
    <x v="70"/>
    <x v="90"/>
    <x v="0"/>
    <x v="0"/>
    <x v="21"/>
    <x v="20"/>
    <x v="0"/>
    <x v="35"/>
    <x v="168"/>
    <x v="0"/>
    <x v="0"/>
    <x v="0"/>
    <x v="0"/>
  </r>
  <r>
    <x v="120"/>
    <x v="70"/>
    <x v="90"/>
    <x v="0"/>
    <x v="0"/>
    <x v="9"/>
    <x v="9"/>
    <x v="0"/>
    <x v="35"/>
    <x v="163"/>
    <x v="0"/>
    <x v="0"/>
    <x v="0"/>
    <x v="0"/>
  </r>
  <r>
    <x v="121"/>
    <x v="70"/>
    <x v="91"/>
    <x v="3"/>
    <x v="0"/>
    <x v="12"/>
    <x v="11"/>
    <x v="0"/>
    <x v="3"/>
    <x v="23"/>
    <x v="0"/>
    <x v="0"/>
    <x v="0"/>
    <x v="0"/>
  </r>
  <r>
    <x v="122"/>
    <x v="70"/>
    <x v="92"/>
    <x v="10"/>
    <x v="0"/>
    <x v="25"/>
    <x v="24"/>
    <x v="0"/>
    <x v="12"/>
    <x v="169"/>
    <x v="0"/>
    <x v="0"/>
    <x v="0"/>
    <x v="0"/>
  </r>
  <r>
    <x v="123"/>
    <x v="70"/>
    <x v="79"/>
    <x v="5"/>
    <x v="0"/>
    <x v="1"/>
    <x v="1"/>
    <x v="0"/>
    <x v="36"/>
    <x v="140"/>
    <x v="0"/>
    <x v="0"/>
    <x v="0"/>
    <x v="0"/>
  </r>
  <r>
    <x v="124"/>
    <x v="70"/>
    <x v="93"/>
    <x v="7"/>
    <x v="0"/>
    <x v="1"/>
    <x v="1"/>
    <x v="0"/>
    <x v="3"/>
    <x v="4"/>
    <x v="0"/>
    <x v="0"/>
    <x v="0"/>
    <x v="0"/>
  </r>
  <r>
    <x v="124"/>
    <x v="70"/>
    <x v="93"/>
    <x v="13"/>
    <x v="0"/>
    <x v="1"/>
    <x v="1"/>
    <x v="0"/>
    <x v="4"/>
    <x v="10"/>
    <x v="0"/>
    <x v="0"/>
    <x v="0"/>
    <x v="0"/>
  </r>
  <r>
    <x v="125"/>
    <x v="70"/>
    <x v="15"/>
    <x v="5"/>
    <x v="2"/>
    <x v="29"/>
    <x v="49"/>
    <x v="0"/>
    <x v="11"/>
    <x v="170"/>
    <x v="0"/>
    <x v="0"/>
    <x v="0"/>
    <x v="0"/>
  </r>
  <r>
    <x v="126"/>
    <x v="70"/>
    <x v="94"/>
    <x v="1"/>
    <x v="0"/>
    <x v="2"/>
    <x v="2"/>
    <x v="0"/>
    <x v="32"/>
    <x v="118"/>
    <x v="0"/>
    <x v="0"/>
    <x v="0"/>
    <x v="11"/>
  </r>
  <r>
    <x v="126"/>
    <x v="70"/>
    <x v="94"/>
    <x v="0"/>
    <x v="0"/>
    <x v="2"/>
    <x v="2"/>
    <x v="0"/>
    <x v="12"/>
    <x v="119"/>
    <x v="0"/>
    <x v="0"/>
    <x v="0"/>
    <x v="11"/>
  </r>
  <r>
    <x v="126"/>
    <x v="70"/>
    <x v="94"/>
    <x v="5"/>
    <x v="0"/>
    <x v="2"/>
    <x v="2"/>
    <x v="0"/>
    <x v="13"/>
    <x v="171"/>
    <x v="0"/>
    <x v="0"/>
    <x v="0"/>
    <x v="11"/>
  </r>
  <r>
    <x v="126"/>
    <x v="70"/>
    <x v="94"/>
    <x v="8"/>
    <x v="0"/>
    <x v="2"/>
    <x v="2"/>
    <x v="0"/>
    <x v="15"/>
    <x v="62"/>
    <x v="0"/>
    <x v="0"/>
    <x v="0"/>
    <x v="11"/>
  </r>
  <r>
    <x v="126"/>
    <x v="70"/>
    <x v="94"/>
    <x v="3"/>
    <x v="0"/>
    <x v="2"/>
    <x v="2"/>
    <x v="0"/>
    <x v="13"/>
    <x v="171"/>
    <x v="0"/>
    <x v="0"/>
    <x v="0"/>
    <x v="11"/>
  </r>
  <r>
    <x v="126"/>
    <x v="70"/>
    <x v="94"/>
    <x v="4"/>
    <x v="0"/>
    <x v="2"/>
    <x v="2"/>
    <x v="0"/>
    <x v="40"/>
    <x v="172"/>
    <x v="0"/>
    <x v="0"/>
    <x v="0"/>
    <x v="11"/>
  </r>
  <r>
    <x v="127"/>
    <x v="70"/>
    <x v="94"/>
    <x v="7"/>
    <x v="0"/>
    <x v="2"/>
    <x v="2"/>
    <x v="0"/>
    <x v="13"/>
    <x v="171"/>
    <x v="0"/>
    <x v="0"/>
    <x v="0"/>
    <x v="11"/>
  </r>
  <r>
    <x v="127"/>
    <x v="70"/>
    <x v="94"/>
    <x v="13"/>
    <x v="0"/>
    <x v="2"/>
    <x v="2"/>
    <x v="0"/>
    <x v="40"/>
    <x v="172"/>
    <x v="0"/>
    <x v="0"/>
    <x v="0"/>
    <x v="11"/>
  </r>
  <r>
    <x v="128"/>
    <x v="71"/>
    <x v="51"/>
    <x v="9"/>
    <x v="0"/>
    <x v="35"/>
    <x v="36"/>
    <x v="0"/>
    <x v="0"/>
    <x v="107"/>
    <x v="0"/>
    <x v="0"/>
    <x v="0"/>
    <x v="0"/>
  </r>
  <r>
    <x v="128"/>
    <x v="71"/>
    <x v="51"/>
    <x v="7"/>
    <x v="0"/>
    <x v="9"/>
    <x v="9"/>
    <x v="0"/>
    <x v="36"/>
    <x v="165"/>
    <x v="0"/>
    <x v="0"/>
    <x v="0"/>
    <x v="0"/>
  </r>
  <r>
    <x v="128"/>
    <x v="71"/>
    <x v="51"/>
    <x v="0"/>
    <x v="0"/>
    <x v="46"/>
    <x v="50"/>
    <x v="0"/>
    <x v="35"/>
    <x v="173"/>
    <x v="0"/>
    <x v="0"/>
    <x v="0"/>
    <x v="0"/>
  </r>
  <r>
    <x v="129"/>
    <x v="71"/>
    <x v="95"/>
    <x v="0"/>
    <x v="0"/>
    <x v="13"/>
    <x v="12"/>
    <x v="0"/>
    <x v="35"/>
    <x v="161"/>
    <x v="0"/>
    <x v="0"/>
    <x v="0"/>
    <x v="0"/>
  </r>
  <r>
    <x v="130"/>
    <x v="71"/>
    <x v="7"/>
    <x v="3"/>
    <x v="0"/>
    <x v="3"/>
    <x v="3"/>
    <x v="0"/>
    <x v="19"/>
    <x v="66"/>
    <x v="0"/>
    <x v="0"/>
    <x v="0"/>
    <x v="8"/>
  </r>
  <r>
    <x v="130"/>
    <x v="71"/>
    <x v="7"/>
    <x v="4"/>
    <x v="0"/>
    <x v="3"/>
    <x v="3"/>
    <x v="0"/>
    <x v="15"/>
    <x v="19"/>
    <x v="0"/>
    <x v="0"/>
    <x v="0"/>
    <x v="8"/>
  </r>
  <r>
    <x v="130"/>
    <x v="71"/>
    <x v="7"/>
    <x v="0"/>
    <x v="0"/>
    <x v="3"/>
    <x v="3"/>
    <x v="0"/>
    <x v="18"/>
    <x v="150"/>
    <x v="0"/>
    <x v="0"/>
    <x v="0"/>
    <x v="8"/>
  </r>
  <r>
    <x v="130"/>
    <x v="71"/>
    <x v="7"/>
    <x v="3"/>
    <x v="0"/>
    <x v="18"/>
    <x v="17"/>
    <x v="0"/>
    <x v="19"/>
    <x v="174"/>
    <x v="0"/>
    <x v="0"/>
    <x v="0"/>
    <x v="8"/>
  </r>
  <r>
    <x v="131"/>
    <x v="72"/>
    <x v="16"/>
    <x v="0"/>
    <x v="0"/>
    <x v="6"/>
    <x v="6"/>
    <x v="0"/>
    <x v="35"/>
    <x v="175"/>
    <x v="0"/>
    <x v="0"/>
    <x v="0"/>
    <x v="0"/>
  </r>
  <r>
    <x v="131"/>
    <x v="72"/>
    <x v="16"/>
    <x v="5"/>
    <x v="0"/>
    <x v="6"/>
    <x v="6"/>
    <x v="0"/>
    <x v="36"/>
    <x v="176"/>
    <x v="0"/>
    <x v="0"/>
    <x v="0"/>
    <x v="0"/>
  </r>
  <r>
    <x v="132"/>
    <x v="73"/>
    <x v="96"/>
    <x v="1"/>
    <x v="0"/>
    <x v="3"/>
    <x v="3"/>
    <x v="0"/>
    <x v="37"/>
    <x v="153"/>
    <x v="0"/>
    <x v="0"/>
    <x v="0"/>
    <x v="0"/>
  </r>
  <r>
    <x v="132"/>
    <x v="73"/>
    <x v="96"/>
    <x v="0"/>
    <x v="0"/>
    <x v="3"/>
    <x v="3"/>
    <x v="0"/>
    <x v="35"/>
    <x v="154"/>
    <x v="0"/>
    <x v="0"/>
    <x v="0"/>
    <x v="0"/>
  </r>
  <r>
    <x v="133"/>
    <x v="73"/>
    <x v="97"/>
    <x v="1"/>
    <x v="0"/>
    <x v="4"/>
    <x v="4"/>
    <x v="0"/>
    <x v="37"/>
    <x v="177"/>
    <x v="0"/>
    <x v="0"/>
    <x v="0"/>
    <x v="0"/>
  </r>
  <r>
    <x v="108"/>
    <x v="73"/>
    <x v="83"/>
    <x v="3"/>
    <x v="0"/>
    <x v="7"/>
    <x v="7"/>
    <x v="0"/>
    <x v="36"/>
    <x v="114"/>
    <x v="0"/>
    <x v="0"/>
    <x v="0"/>
    <x v="0"/>
  </r>
  <r>
    <x v="134"/>
    <x v="73"/>
    <x v="98"/>
    <x v="0"/>
    <x v="0"/>
    <x v="47"/>
    <x v="51"/>
    <x v="0"/>
    <x v="35"/>
    <x v="178"/>
    <x v="0"/>
    <x v="0"/>
    <x v="0"/>
    <x v="0"/>
  </r>
  <r>
    <x v="135"/>
    <x v="73"/>
    <x v="99"/>
    <x v="1"/>
    <x v="0"/>
    <x v="9"/>
    <x v="9"/>
    <x v="0"/>
    <x v="37"/>
    <x v="155"/>
    <x v="0"/>
    <x v="0"/>
    <x v="0"/>
    <x v="0"/>
  </r>
  <r>
    <x v="135"/>
    <x v="73"/>
    <x v="99"/>
    <x v="5"/>
    <x v="0"/>
    <x v="9"/>
    <x v="9"/>
    <x v="0"/>
    <x v="36"/>
    <x v="165"/>
    <x v="0"/>
    <x v="0"/>
    <x v="0"/>
    <x v="0"/>
  </r>
  <r>
    <x v="114"/>
    <x v="73"/>
    <x v="17"/>
    <x v="1"/>
    <x v="0"/>
    <x v="14"/>
    <x v="13"/>
    <x v="0"/>
    <x v="24"/>
    <x v="179"/>
    <x v="0"/>
    <x v="0"/>
    <x v="1"/>
    <x v="0"/>
  </r>
  <r>
    <x v="114"/>
    <x v="73"/>
    <x v="17"/>
    <x v="0"/>
    <x v="0"/>
    <x v="14"/>
    <x v="13"/>
    <x v="0"/>
    <x v="25"/>
    <x v="180"/>
    <x v="0"/>
    <x v="0"/>
    <x v="1"/>
    <x v="0"/>
  </r>
  <r>
    <x v="114"/>
    <x v="73"/>
    <x v="17"/>
    <x v="5"/>
    <x v="0"/>
    <x v="14"/>
    <x v="13"/>
    <x v="0"/>
    <x v="4"/>
    <x v="50"/>
    <x v="0"/>
    <x v="0"/>
    <x v="1"/>
    <x v="0"/>
  </r>
  <r>
    <x v="114"/>
    <x v="73"/>
    <x v="17"/>
    <x v="7"/>
    <x v="0"/>
    <x v="14"/>
    <x v="13"/>
    <x v="0"/>
    <x v="16"/>
    <x v="65"/>
    <x v="0"/>
    <x v="0"/>
    <x v="1"/>
    <x v="0"/>
  </r>
  <r>
    <x v="136"/>
    <x v="73"/>
    <x v="16"/>
    <x v="1"/>
    <x v="0"/>
    <x v="14"/>
    <x v="13"/>
    <x v="0"/>
    <x v="37"/>
    <x v="181"/>
    <x v="0"/>
    <x v="0"/>
    <x v="0"/>
    <x v="0"/>
  </r>
  <r>
    <x v="137"/>
    <x v="73"/>
    <x v="16"/>
    <x v="4"/>
    <x v="0"/>
    <x v="48"/>
    <x v="52"/>
    <x v="0"/>
    <x v="16"/>
    <x v="182"/>
    <x v="0"/>
    <x v="0"/>
    <x v="0"/>
    <x v="0"/>
  </r>
  <r>
    <x v="138"/>
    <x v="74"/>
    <x v="100"/>
    <x v="0"/>
    <x v="0"/>
    <x v="1"/>
    <x v="1"/>
    <x v="0"/>
    <x v="41"/>
    <x v="183"/>
    <x v="2"/>
    <x v="0"/>
    <x v="0"/>
    <x v="0"/>
  </r>
  <r>
    <x v="139"/>
    <x v="74"/>
    <x v="15"/>
    <x v="5"/>
    <x v="2"/>
    <x v="29"/>
    <x v="53"/>
    <x v="0"/>
    <x v="11"/>
    <x v="184"/>
    <x v="0"/>
    <x v="0"/>
    <x v="0"/>
    <x v="0"/>
  </r>
  <r>
    <x v="140"/>
    <x v="74"/>
    <x v="17"/>
    <x v="0"/>
    <x v="0"/>
    <x v="1"/>
    <x v="1"/>
    <x v="0"/>
    <x v="25"/>
    <x v="185"/>
    <x v="0"/>
    <x v="0"/>
    <x v="1"/>
    <x v="0"/>
  </r>
  <r>
    <x v="140"/>
    <x v="74"/>
    <x v="17"/>
    <x v="7"/>
    <x v="0"/>
    <x v="1"/>
    <x v="1"/>
    <x v="0"/>
    <x v="16"/>
    <x v="96"/>
    <x v="0"/>
    <x v="0"/>
    <x v="1"/>
    <x v="0"/>
  </r>
  <r>
    <x v="141"/>
    <x v="75"/>
    <x v="15"/>
    <x v="1"/>
    <x v="0"/>
    <x v="2"/>
    <x v="2"/>
    <x v="0"/>
    <x v="42"/>
    <x v="186"/>
    <x v="0"/>
    <x v="0"/>
    <x v="0"/>
    <x v="0"/>
  </r>
  <r>
    <x v="141"/>
    <x v="75"/>
    <x v="15"/>
    <x v="0"/>
    <x v="0"/>
    <x v="25"/>
    <x v="24"/>
    <x v="0"/>
    <x v="43"/>
    <x v="187"/>
    <x v="0"/>
    <x v="0"/>
    <x v="0"/>
    <x v="0"/>
  </r>
  <r>
    <x v="141"/>
    <x v="75"/>
    <x v="15"/>
    <x v="6"/>
    <x v="0"/>
    <x v="24"/>
    <x v="23"/>
    <x v="0"/>
    <x v="11"/>
    <x v="188"/>
    <x v="0"/>
    <x v="0"/>
    <x v="0"/>
    <x v="0"/>
  </r>
  <r>
    <x v="123"/>
    <x v="76"/>
    <x v="79"/>
    <x v="2"/>
    <x v="0"/>
    <x v="49"/>
    <x v="54"/>
    <x v="0"/>
    <x v="35"/>
    <x v="189"/>
    <x v="0"/>
    <x v="0"/>
    <x v="0"/>
    <x v="0"/>
  </r>
  <r>
    <x v="142"/>
    <x v="76"/>
    <x v="79"/>
    <x v="16"/>
    <x v="0"/>
    <x v="12"/>
    <x v="11"/>
    <x v="0"/>
    <x v="44"/>
    <x v="190"/>
    <x v="0"/>
    <x v="0"/>
    <x v="0"/>
    <x v="0"/>
  </r>
  <r>
    <x v="143"/>
    <x v="76"/>
    <x v="101"/>
    <x v="0"/>
    <x v="0"/>
    <x v="1"/>
    <x v="1"/>
    <x v="0"/>
    <x v="43"/>
    <x v="191"/>
    <x v="0"/>
    <x v="0"/>
    <x v="0"/>
    <x v="0"/>
  </r>
  <r>
    <x v="144"/>
    <x v="76"/>
    <x v="102"/>
    <x v="10"/>
    <x v="0"/>
    <x v="24"/>
    <x v="23"/>
    <x v="0"/>
    <x v="45"/>
    <x v="192"/>
    <x v="0"/>
    <x v="0"/>
    <x v="0"/>
    <x v="0"/>
  </r>
  <r>
    <x v="145"/>
    <x v="76"/>
    <x v="15"/>
    <x v="4"/>
    <x v="2"/>
    <x v="29"/>
    <x v="55"/>
    <x v="0"/>
    <x v="33"/>
    <x v="193"/>
    <x v="0"/>
    <x v="0"/>
    <x v="0"/>
    <x v="0"/>
  </r>
  <r>
    <x v="146"/>
    <x v="77"/>
    <x v="7"/>
    <x v="0"/>
    <x v="0"/>
    <x v="3"/>
    <x v="3"/>
    <x v="0"/>
    <x v="18"/>
    <x v="150"/>
    <x v="0"/>
    <x v="0"/>
    <x v="0"/>
    <x v="8"/>
  </r>
  <r>
    <x v="146"/>
    <x v="77"/>
    <x v="7"/>
    <x v="1"/>
    <x v="0"/>
    <x v="3"/>
    <x v="3"/>
    <x v="0"/>
    <x v="17"/>
    <x v="117"/>
    <x v="0"/>
    <x v="0"/>
    <x v="0"/>
    <x v="8"/>
  </r>
  <r>
    <x v="146"/>
    <x v="77"/>
    <x v="7"/>
    <x v="3"/>
    <x v="0"/>
    <x v="21"/>
    <x v="20"/>
    <x v="0"/>
    <x v="19"/>
    <x v="54"/>
    <x v="0"/>
    <x v="0"/>
    <x v="0"/>
    <x v="8"/>
  </r>
  <r>
    <x v="147"/>
    <x v="77"/>
    <x v="24"/>
    <x v="5"/>
    <x v="0"/>
    <x v="14"/>
    <x v="13"/>
    <x v="0"/>
    <x v="11"/>
    <x v="55"/>
    <x v="0"/>
    <x v="1"/>
    <x v="0"/>
    <x v="0"/>
  </r>
  <r>
    <x v="148"/>
    <x v="77"/>
    <x v="7"/>
    <x v="0"/>
    <x v="0"/>
    <x v="20"/>
    <x v="19"/>
    <x v="0"/>
    <x v="18"/>
    <x v="194"/>
    <x v="0"/>
    <x v="0"/>
    <x v="0"/>
    <x v="8"/>
  </r>
  <r>
    <x v="148"/>
    <x v="77"/>
    <x v="7"/>
    <x v="0"/>
    <x v="0"/>
    <x v="20"/>
    <x v="19"/>
    <x v="0"/>
    <x v="18"/>
    <x v="194"/>
    <x v="0"/>
    <x v="0"/>
    <x v="0"/>
    <x v="6"/>
  </r>
  <r>
    <x v="149"/>
    <x v="77"/>
    <x v="7"/>
    <x v="3"/>
    <x v="0"/>
    <x v="7"/>
    <x v="7"/>
    <x v="0"/>
    <x v="19"/>
    <x v="60"/>
    <x v="0"/>
    <x v="0"/>
    <x v="0"/>
    <x v="8"/>
  </r>
  <r>
    <x v="150"/>
    <x v="77"/>
    <x v="103"/>
    <x v="5"/>
    <x v="0"/>
    <x v="9"/>
    <x v="9"/>
    <x v="0"/>
    <x v="36"/>
    <x v="165"/>
    <x v="0"/>
    <x v="0"/>
    <x v="0"/>
    <x v="0"/>
  </r>
  <r>
    <x v="150"/>
    <x v="77"/>
    <x v="103"/>
    <x v="13"/>
    <x v="0"/>
    <x v="9"/>
    <x v="9"/>
    <x v="0"/>
    <x v="16"/>
    <x v="51"/>
    <x v="0"/>
    <x v="0"/>
    <x v="0"/>
    <x v="0"/>
  </r>
  <r>
    <x v="151"/>
    <x v="77"/>
    <x v="79"/>
    <x v="2"/>
    <x v="0"/>
    <x v="2"/>
    <x v="2"/>
    <x v="0"/>
    <x v="35"/>
    <x v="142"/>
    <x v="0"/>
    <x v="0"/>
    <x v="0"/>
    <x v="12"/>
  </r>
  <r>
    <x v="152"/>
    <x v="78"/>
    <x v="104"/>
    <x v="0"/>
    <x v="0"/>
    <x v="14"/>
    <x v="13"/>
    <x v="0"/>
    <x v="35"/>
    <x v="141"/>
    <x v="0"/>
    <x v="0"/>
    <x v="0"/>
    <x v="0"/>
  </r>
  <r>
    <x v="153"/>
    <x v="78"/>
    <x v="105"/>
    <x v="16"/>
    <x v="0"/>
    <x v="1"/>
    <x v="1"/>
    <x v="0"/>
    <x v="44"/>
    <x v="195"/>
    <x v="0"/>
    <x v="0"/>
    <x v="0"/>
    <x v="0"/>
  </r>
  <r>
    <x v="153"/>
    <x v="78"/>
    <x v="105"/>
    <x v="2"/>
    <x v="0"/>
    <x v="7"/>
    <x v="7"/>
    <x v="0"/>
    <x v="35"/>
    <x v="160"/>
    <x v="0"/>
    <x v="0"/>
    <x v="0"/>
    <x v="0"/>
  </r>
  <r>
    <x v="154"/>
    <x v="78"/>
    <x v="106"/>
    <x v="5"/>
    <x v="0"/>
    <x v="20"/>
    <x v="19"/>
    <x v="0"/>
    <x v="36"/>
    <x v="196"/>
    <x v="0"/>
    <x v="0"/>
    <x v="0"/>
    <x v="0"/>
  </r>
  <r>
    <x v="155"/>
    <x v="78"/>
    <x v="107"/>
    <x v="2"/>
    <x v="0"/>
    <x v="9"/>
    <x v="9"/>
    <x v="0"/>
    <x v="35"/>
    <x v="163"/>
    <x v="0"/>
    <x v="0"/>
    <x v="0"/>
    <x v="0"/>
  </r>
  <r>
    <x v="155"/>
    <x v="78"/>
    <x v="107"/>
    <x v="3"/>
    <x v="0"/>
    <x v="9"/>
    <x v="9"/>
    <x v="0"/>
    <x v="36"/>
    <x v="165"/>
    <x v="0"/>
    <x v="0"/>
    <x v="0"/>
    <x v="0"/>
  </r>
  <r>
    <x v="155"/>
    <x v="78"/>
    <x v="107"/>
    <x v="4"/>
    <x v="0"/>
    <x v="9"/>
    <x v="9"/>
    <x v="0"/>
    <x v="16"/>
    <x v="51"/>
    <x v="0"/>
    <x v="0"/>
    <x v="0"/>
    <x v="0"/>
  </r>
  <r>
    <x v="156"/>
    <x v="78"/>
    <x v="108"/>
    <x v="3"/>
    <x v="0"/>
    <x v="7"/>
    <x v="7"/>
    <x v="0"/>
    <x v="46"/>
    <x v="197"/>
    <x v="0"/>
    <x v="0"/>
    <x v="0"/>
    <x v="0"/>
  </r>
  <r>
    <x v="157"/>
    <x v="78"/>
    <x v="109"/>
    <x v="0"/>
    <x v="0"/>
    <x v="12"/>
    <x v="11"/>
    <x v="0"/>
    <x v="35"/>
    <x v="198"/>
    <x v="0"/>
    <x v="0"/>
    <x v="0"/>
    <x v="0"/>
  </r>
  <r>
    <x v="157"/>
    <x v="78"/>
    <x v="109"/>
    <x v="5"/>
    <x v="0"/>
    <x v="3"/>
    <x v="3"/>
    <x v="0"/>
    <x v="36"/>
    <x v="149"/>
    <x v="0"/>
    <x v="0"/>
    <x v="0"/>
    <x v="0"/>
  </r>
  <r>
    <x v="158"/>
    <x v="78"/>
    <x v="16"/>
    <x v="2"/>
    <x v="0"/>
    <x v="14"/>
    <x v="13"/>
    <x v="0"/>
    <x v="35"/>
    <x v="141"/>
    <x v="0"/>
    <x v="0"/>
    <x v="0"/>
    <x v="0"/>
  </r>
  <r>
    <x v="159"/>
    <x v="79"/>
    <x v="110"/>
    <x v="0"/>
    <x v="0"/>
    <x v="50"/>
    <x v="56"/>
    <x v="0"/>
    <x v="35"/>
    <x v="199"/>
    <x v="0"/>
    <x v="0"/>
    <x v="0"/>
    <x v="13"/>
  </r>
  <r>
    <x v="160"/>
    <x v="80"/>
    <x v="111"/>
    <x v="5"/>
    <x v="0"/>
    <x v="12"/>
    <x v="11"/>
    <x v="0"/>
    <x v="36"/>
    <x v="200"/>
    <x v="0"/>
    <x v="0"/>
    <x v="1"/>
    <x v="0"/>
  </r>
  <r>
    <x v="161"/>
    <x v="81"/>
    <x v="112"/>
    <x v="0"/>
    <x v="0"/>
    <x v="14"/>
    <x v="13"/>
    <x v="0"/>
    <x v="35"/>
    <x v="141"/>
    <x v="0"/>
    <x v="0"/>
    <x v="1"/>
    <x v="0"/>
  </r>
  <r>
    <x v="162"/>
    <x v="82"/>
    <x v="113"/>
    <x v="0"/>
    <x v="0"/>
    <x v="13"/>
    <x v="12"/>
    <x v="0"/>
    <x v="43"/>
    <x v="201"/>
    <x v="0"/>
    <x v="0"/>
    <x v="0"/>
    <x v="14"/>
  </r>
  <r>
    <x v="163"/>
    <x v="81"/>
    <x v="114"/>
    <x v="5"/>
    <x v="0"/>
    <x v="34"/>
    <x v="34"/>
    <x v="0"/>
    <x v="36"/>
    <x v="202"/>
    <x v="0"/>
    <x v="0"/>
    <x v="1"/>
    <x v="0"/>
  </r>
  <r>
    <x v="163"/>
    <x v="81"/>
    <x v="114"/>
    <x v="15"/>
    <x v="0"/>
    <x v="12"/>
    <x v="11"/>
    <x v="0"/>
    <x v="38"/>
    <x v="203"/>
    <x v="0"/>
    <x v="0"/>
    <x v="1"/>
    <x v="0"/>
  </r>
  <r>
    <x v="164"/>
    <x v="83"/>
    <x v="115"/>
    <x v="1"/>
    <x v="0"/>
    <x v="1"/>
    <x v="1"/>
    <x v="0"/>
    <x v="37"/>
    <x v="204"/>
    <x v="0"/>
    <x v="0"/>
    <x v="1"/>
    <x v="0"/>
  </r>
  <r>
    <x v="164"/>
    <x v="83"/>
    <x v="115"/>
    <x v="0"/>
    <x v="0"/>
    <x v="12"/>
    <x v="11"/>
    <x v="0"/>
    <x v="35"/>
    <x v="198"/>
    <x v="0"/>
    <x v="0"/>
    <x v="1"/>
    <x v="0"/>
  </r>
  <r>
    <x v="165"/>
    <x v="84"/>
    <x v="116"/>
    <x v="4"/>
    <x v="0"/>
    <x v="4"/>
    <x v="4"/>
    <x v="0"/>
    <x v="16"/>
    <x v="180"/>
    <x v="0"/>
    <x v="0"/>
    <x v="1"/>
    <x v="0"/>
  </r>
  <r>
    <x v="166"/>
    <x v="85"/>
    <x v="117"/>
    <x v="16"/>
    <x v="0"/>
    <x v="3"/>
    <x v="3"/>
    <x v="0"/>
    <x v="44"/>
    <x v="152"/>
    <x v="0"/>
    <x v="0"/>
    <x v="1"/>
    <x v="0"/>
  </r>
  <r>
    <x v="167"/>
    <x v="86"/>
    <x v="118"/>
    <x v="5"/>
    <x v="0"/>
    <x v="9"/>
    <x v="9"/>
    <x v="0"/>
    <x v="36"/>
    <x v="165"/>
    <x v="0"/>
    <x v="0"/>
    <x v="1"/>
    <x v="0"/>
  </r>
  <r>
    <x v="168"/>
    <x v="81"/>
    <x v="73"/>
    <x v="10"/>
    <x v="0"/>
    <x v="24"/>
    <x v="23"/>
    <x v="0"/>
    <x v="2"/>
    <x v="57"/>
    <x v="0"/>
    <x v="0"/>
    <x v="1"/>
    <x v="0"/>
  </r>
  <r>
    <x v="169"/>
    <x v="81"/>
    <x v="16"/>
    <x v="0"/>
    <x v="0"/>
    <x v="20"/>
    <x v="19"/>
    <x v="0"/>
    <x v="35"/>
    <x v="205"/>
    <x v="0"/>
    <x v="0"/>
    <x v="1"/>
    <x v="0"/>
  </r>
  <r>
    <x v="170"/>
    <x v="82"/>
    <x v="119"/>
    <x v="1"/>
    <x v="0"/>
    <x v="51"/>
    <x v="57"/>
    <x v="0"/>
    <x v="17"/>
    <x v="206"/>
    <x v="0"/>
    <x v="0"/>
    <x v="0"/>
    <x v="0"/>
  </r>
  <r>
    <x v="170"/>
    <x v="82"/>
    <x v="119"/>
    <x v="0"/>
    <x v="0"/>
    <x v="52"/>
    <x v="58"/>
    <x v="0"/>
    <x v="22"/>
    <x v="207"/>
    <x v="0"/>
    <x v="0"/>
    <x v="0"/>
    <x v="0"/>
  </r>
  <r>
    <x v="170"/>
    <x v="82"/>
    <x v="119"/>
    <x v="6"/>
    <x v="0"/>
    <x v="34"/>
    <x v="34"/>
    <x v="0"/>
    <x v="47"/>
    <x v="208"/>
    <x v="0"/>
    <x v="0"/>
    <x v="0"/>
    <x v="0"/>
  </r>
  <r>
    <x v="171"/>
    <x v="82"/>
    <x v="120"/>
    <x v="2"/>
    <x v="0"/>
    <x v="3"/>
    <x v="3"/>
    <x v="0"/>
    <x v="12"/>
    <x v="111"/>
    <x v="0"/>
    <x v="0"/>
    <x v="1"/>
    <x v="0"/>
  </r>
  <r>
    <x v="172"/>
    <x v="87"/>
    <x v="121"/>
    <x v="1"/>
    <x v="0"/>
    <x v="3"/>
    <x v="3"/>
    <x v="0"/>
    <x v="37"/>
    <x v="153"/>
    <x v="0"/>
    <x v="0"/>
    <x v="1"/>
    <x v="0"/>
  </r>
  <r>
    <x v="172"/>
    <x v="87"/>
    <x v="121"/>
    <x v="0"/>
    <x v="0"/>
    <x v="3"/>
    <x v="3"/>
    <x v="0"/>
    <x v="35"/>
    <x v="154"/>
    <x v="0"/>
    <x v="0"/>
    <x v="1"/>
    <x v="0"/>
  </r>
  <r>
    <x v="173"/>
    <x v="85"/>
    <x v="93"/>
    <x v="8"/>
    <x v="0"/>
    <x v="12"/>
    <x v="11"/>
    <x v="0"/>
    <x v="48"/>
    <x v="209"/>
    <x v="0"/>
    <x v="0"/>
    <x v="1"/>
    <x v="0"/>
  </r>
  <r>
    <x v="172"/>
    <x v="87"/>
    <x v="121"/>
    <x v="2"/>
    <x v="0"/>
    <x v="3"/>
    <x v="3"/>
    <x v="0"/>
    <x v="0"/>
    <x v="79"/>
    <x v="0"/>
    <x v="0"/>
    <x v="1"/>
    <x v="0"/>
  </r>
  <r>
    <x v="172"/>
    <x v="87"/>
    <x v="121"/>
    <x v="3"/>
    <x v="0"/>
    <x v="3"/>
    <x v="3"/>
    <x v="0"/>
    <x v="3"/>
    <x v="98"/>
    <x v="0"/>
    <x v="0"/>
    <x v="1"/>
    <x v="0"/>
  </r>
  <r>
    <x v="174"/>
    <x v="86"/>
    <x v="122"/>
    <x v="0"/>
    <x v="0"/>
    <x v="53"/>
    <x v="59"/>
    <x v="0"/>
    <x v="35"/>
    <x v="210"/>
    <x v="0"/>
    <x v="0"/>
    <x v="1"/>
    <x v="0"/>
  </r>
  <r>
    <x v="175"/>
    <x v="88"/>
    <x v="123"/>
    <x v="5"/>
    <x v="0"/>
    <x v="3"/>
    <x v="3"/>
    <x v="0"/>
    <x v="36"/>
    <x v="149"/>
    <x v="0"/>
    <x v="0"/>
    <x v="1"/>
    <x v="0"/>
  </r>
  <r>
    <x v="175"/>
    <x v="88"/>
    <x v="123"/>
    <x v="7"/>
    <x v="0"/>
    <x v="3"/>
    <x v="3"/>
    <x v="0"/>
    <x v="3"/>
    <x v="98"/>
    <x v="0"/>
    <x v="0"/>
    <x v="1"/>
    <x v="0"/>
  </r>
  <r>
    <x v="175"/>
    <x v="88"/>
    <x v="123"/>
    <x v="13"/>
    <x v="0"/>
    <x v="3"/>
    <x v="3"/>
    <x v="0"/>
    <x v="16"/>
    <x v="53"/>
    <x v="0"/>
    <x v="0"/>
    <x v="1"/>
    <x v="0"/>
  </r>
  <r>
    <x v="176"/>
    <x v="89"/>
    <x v="7"/>
    <x v="0"/>
    <x v="0"/>
    <x v="6"/>
    <x v="6"/>
    <x v="0"/>
    <x v="18"/>
    <x v="211"/>
    <x v="0"/>
    <x v="0"/>
    <x v="1"/>
    <x v="0"/>
  </r>
  <r>
    <x v="177"/>
    <x v="88"/>
    <x v="124"/>
    <x v="0"/>
    <x v="0"/>
    <x v="12"/>
    <x v="11"/>
    <x v="0"/>
    <x v="35"/>
    <x v="198"/>
    <x v="0"/>
    <x v="0"/>
    <x v="1"/>
    <x v="0"/>
  </r>
  <r>
    <x v="178"/>
    <x v="88"/>
    <x v="16"/>
    <x v="0"/>
    <x v="0"/>
    <x v="5"/>
    <x v="5"/>
    <x v="0"/>
    <x v="35"/>
    <x v="212"/>
    <x v="0"/>
    <x v="0"/>
    <x v="1"/>
    <x v="0"/>
  </r>
  <r>
    <x v="179"/>
    <x v="86"/>
    <x v="125"/>
    <x v="0"/>
    <x v="0"/>
    <x v="1"/>
    <x v="1"/>
    <x v="0"/>
    <x v="35"/>
    <x v="156"/>
    <x v="0"/>
    <x v="0"/>
    <x v="1"/>
    <x v="0"/>
  </r>
  <r>
    <x v="179"/>
    <x v="86"/>
    <x v="125"/>
    <x v="1"/>
    <x v="0"/>
    <x v="9"/>
    <x v="9"/>
    <x v="0"/>
    <x v="37"/>
    <x v="155"/>
    <x v="0"/>
    <x v="0"/>
    <x v="1"/>
    <x v="0"/>
  </r>
  <r>
    <x v="180"/>
    <x v="90"/>
    <x v="16"/>
    <x v="8"/>
    <x v="0"/>
    <x v="9"/>
    <x v="9"/>
    <x v="0"/>
    <x v="38"/>
    <x v="164"/>
    <x v="0"/>
    <x v="0"/>
    <x v="1"/>
    <x v="0"/>
  </r>
  <r>
    <x v="181"/>
    <x v="90"/>
    <x v="23"/>
    <x v="4"/>
    <x v="0"/>
    <x v="4"/>
    <x v="4"/>
    <x v="0"/>
    <x v="16"/>
    <x v="180"/>
    <x v="0"/>
    <x v="0"/>
    <x v="1"/>
    <x v="0"/>
  </r>
  <r>
    <x v="182"/>
    <x v="90"/>
    <x v="126"/>
    <x v="17"/>
    <x v="0"/>
    <x v="19"/>
    <x v="18"/>
    <x v="0"/>
    <x v="28"/>
    <x v="213"/>
    <x v="0"/>
    <x v="0"/>
    <x v="1"/>
    <x v="0"/>
  </r>
  <r>
    <x v="183"/>
    <x v="91"/>
    <x v="127"/>
    <x v="4"/>
    <x v="0"/>
    <x v="4"/>
    <x v="4"/>
    <x v="0"/>
    <x v="16"/>
    <x v="180"/>
    <x v="0"/>
    <x v="0"/>
    <x v="1"/>
    <x v="0"/>
  </r>
  <r>
    <x v="184"/>
    <x v="86"/>
    <x v="128"/>
    <x v="6"/>
    <x v="1"/>
    <x v="33"/>
    <x v="13"/>
    <x v="0"/>
    <x v="10"/>
    <x v="214"/>
    <x v="0"/>
    <x v="1"/>
    <x v="0"/>
    <x v="15"/>
  </r>
  <r>
    <x v="185"/>
    <x v="92"/>
    <x v="129"/>
    <x v="5"/>
    <x v="0"/>
    <x v="3"/>
    <x v="3"/>
    <x v="0"/>
    <x v="49"/>
    <x v="215"/>
    <x v="0"/>
    <x v="0"/>
    <x v="1"/>
    <x v="0"/>
  </r>
  <r>
    <x v="185"/>
    <x v="92"/>
    <x v="129"/>
    <x v="16"/>
    <x v="0"/>
    <x v="24"/>
    <x v="23"/>
    <x v="0"/>
    <x v="44"/>
    <x v="216"/>
    <x v="0"/>
    <x v="0"/>
    <x v="1"/>
    <x v="0"/>
  </r>
  <r>
    <x v="185"/>
    <x v="92"/>
    <x v="129"/>
    <x v="1"/>
    <x v="0"/>
    <x v="3"/>
    <x v="3"/>
    <x v="0"/>
    <x v="50"/>
    <x v="78"/>
    <x v="0"/>
    <x v="0"/>
    <x v="1"/>
    <x v="0"/>
  </r>
  <r>
    <x v="186"/>
    <x v="92"/>
    <x v="130"/>
    <x v="16"/>
    <x v="0"/>
    <x v="32"/>
    <x v="32"/>
    <x v="0"/>
    <x v="44"/>
    <x v="217"/>
    <x v="0"/>
    <x v="0"/>
    <x v="1"/>
    <x v="0"/>
  </r>
  <r>
    <x v="186"/>
    <x v="92"/>
    <x v="130"/>
    <x v="1"/>
    <x v="0"/>
    <x v="9"/>
    <x v="9"/>
    <x v="0"/>
    <x v="50"/>
    <x v="93"/>
    <x v="0"/>
    <x v="0"/>
    <x v="1"/>
    <x v="0"/>
  </r>
  <r>
    <x v="187"/>
    <x v="86"/>
    <x v="131"/>
    <x v="15"/>
    <x v="0"/>
    <x v="1"/>
    <x v="1"/>
    <x v="0"/>
    <x v="51"/>
    <x v="218"/>
    <x v="0"/>
    <x v="0"/>
    <x v="1"/>
    <x v="0"/>
  </r>
  <r>
    <x v="187"/>
    <x v="86"/>
    <x v="131"/>
    <x v="6"/>
    <x v="0"/>
    <x v="9"/>
    <x v="9"/>
    <x v="0"/>
    <x v="49"/>
    <x v="219"/>
    <x v="0"/>
    <x v="0"/>
    <x v="1"/>
    <x v="0"/>
  </r>
  <r>
    <x v="188"/>
    <x v="87"/>
    <x v="16"/>
    <x v="0"/>
    <x v="0"/>
    <x v="6"/>
    <x v="6"/>
    <x v="0"/>
    <x v="52"/>
    <x v="220"/>
    <x v="0"/>
    <x v="0"/>
    <x v="1"/>
    <x v="0"/>
  </r>
  <r>
    <x v="189"/>
    <x v="92"/>
    <x v="16"/>
    <x v="8"/>
    <x v="0"/>
    <x v="9"/>
    <x v="9"/>
    <x v="0"/>
    <x v="51"/>
    <x v="221"/>
    <x v="0"/>
    <x v="0"/>
    <x v="1"/>
    <x v="0"/>
  </r>
  <r>
    <x v="190"/>
    <x v="86"/>
    <x v="132"/>
    <x v="0"/>
    <x v="0"/>
    <x v="25"/>
    <x v="24"/>
    <x v="0"/>
    <x v="52"/>
    <x v="222"/>
    <x v="0"/>
    <x v="0"/>
    <x v="1"/>
    <x v="0"/>
  </r>
  <r>
    <x v="191"/>
    <x v="86"/>
    <x v="16"/>
    <x v="4"/>
    <x v="0"/>
    <x v="1"/>
    <x v="1"/>
    <x v="0"/>
    <x v="16"/>
    <x v="96"/>
    <x v="0"/>
    <x v="0"/>
    <x v="1"/>
    <x v="0"/>
  </r>
  <r>
    <x v="192"/>
    <x v="93"/>
    <x v="133"/>
    <x v="0"/>
    <x v="0"/>
    <x v="9"/>
    <x v="9"/>
    <x v="0"/>
    <x v="4"/>
    <x v="223"/>
    <x v="4"/>
    <x v="0"/>
    <x v="0"/>
    <x v="0"/>
  </r>
  <r>
    <x v="191"/>
    <x v="86"/>
    <x v="16"/>
    <x v="5"/>
    <x v="0"/>
    <x v="14"/>
    <x v="13"/>
    <x v="0"/>
    <x v="49"/>
    <x v="224"/>
    <x v="0"/>
    <x v="0"/>
    <x v="1"/>
    <x v="0"/>
  </r>
  <r>
    <x v="193"/>
    <x v="94"/>
    <x v="59"/>
    <x v="6"/>
    <x v="0"/>
    <x v="9"/>
    <x v="9"/>
    <x v="0"/>
    <x v="9"/>
    <x v="15"/>
    <x v="0"/>
    <x v="1"/>
    <x v="0"/>
    <x v="0"/>
  </r>
  <r>
    <x v="194"/>
    <x v="95"/>
    <x v="63"/>
    <x v="0"/>
    <x v="0"/>
    <x v="1"/>
    <x v="1"/>
    <x v="0"/>
    <x v="52"/>
    <x v="225"/>
    <x v="0"/>
    <x v="0"/>
    <x v="1"/>
    <x v="0"/>
  </r>
  <r>
    <x v="195"/>
    <x v="96"/>
    <x v="102"/>
    <x v="10"/>
    <x v="0"/>
    <x v="3"/>
    <x v="3"/>
    <x v="0"/>
    <x v="18"/>
    <x v="226"/>
    <x v="5"/>
    <x v="0"/>
    <x v="0"/>
    <x v="0"/>
  </r>
  <r>
    <x v="196"/>
    <x v="97"/>
    <x v="134"/>
    <x v="0"/>
    <x v="0"/>
    <x v="3"/>
    <x v="3"/>
    <x v="0"/>
    <x v="52"/>
    <x v="227"/>
    <x v="0"/>
    <x v="0"/>
    <x v="1"/>
    <x v="0"/>
  </r>
  <r>
    <x v="197"/>
    <x v="97"/>
    <x v="135"/>
    <x v="1"/>
    <x v="0"/>
    <x v="12"/>
    <x v="11"/>
    <x v="0"/>
    <x v="50"/>
    <x v="107"/>
    <x v="0"/>
    <x v="0"/>
    <x v="1"/>
    <x v="0"/>
  </r>
  <r>
    <x v="197"/>
    <x v="97"/>
    <x v="135"/>
    <x v="0"/>
    <x v="0"/>
    <x v="7"/>
    <x v="7"/>
    <x v="0"/>
    <x v="52"/>
    <x v="126"/>
    <x v="0"/>
    <x v="0"/>
    <x v="1"/>
    <x v="0"/>
  </r>
  <r>
    <x v="198"/>
    <x v="97"/>
    <x v="136"/>
    <x v="8"/>
    <x v="0"/>
    <x v="9"/>
    <x v="9"/>
    <x v="0"/>
    <x v="51"/>
    <x v="221"/>
    <x v="0"/>
    <x v="0"/>
    <x v="1"/>
    <x v="0"/>
  </r>
  <r>
    <x v="199"/>
    <x v="97"/>
    <x v="137"/>
    <x v="5"/>
    <x v="0"/>
    <x v="12"/>
    <x v="11"/>
    <x v="0"/>
    <x v="49"/>
    <x v="228"/>
    <x v="0"/>
    <x v="0"/>
    <x v="1"/>
    <x v="0"/>
  </r>
  <r>
    <x v="199"/>
    <x v="97"/>
    <x v="137"/>
    <x v="0"/>
    <x v="0"/>
    <x v="9"/>
    <x v="9"/>
    <x v="0"/>
    <x v="52"/>
    <x v="229"/>
    <x v="0"/>
    <x v="0"/>
    <x v="1"/>
    <x v="0"/>
  </r>
  <r>
    <x v="199"/>
    <x v="97"/>
    <x v="137"/>
    <x v="8"/>
    <x v="0"/>
    <x v="9"/>
    <x v="9"/>
    <x v="0"/>
    <x v="51"/>
    <x v="221"/>
    <x v="0"/>
    <x v="0"/>
    <x v="1"/>
    <x v="0"/>
  </r>
  <r>
    <x v="200"/>
    <x v="97"/>
    <x v="138"/>
    <x v="1"/>
    <x v="0"/>
    <x v="26"/>
    <x v="26"/>
    <x v="0"/>
    <x v="50"/>
    <x v="230"/>
    <x v="0"/>
    <x v="0"/>
    <x v="1"/>
    <x v="0"/>
  </r>
  <r>
    <x v="200"/>
    <x v="97"/>
    <x v="138"/>
    <x v="1"/>
    <x v="0"/>
    <x v="24"/>
    <x v="23"/>
    <x v="0"/>
    <x v="50"/>
    <x v="231"/>
    <x v="0"/>
    <x v="0"/>
    <x v="1"/>
    <x v="0"/>
  </r>
  <r>
    <x v="201"/>
    <x v="97"/>
    <x v="99"/>
    <x v="5"/>
    <x v="0"/>
    <x v="2"/>
    <x v="2"/>
    <x v="0"/>
    <x v="49"/>
    <x v="232"/>
    <x v="0"/>
    <x v="0"/>
    <x v="1"/>
    <x v="0"/>
  </r>
  <r>
    <x v="202"/>
    <x v="97"/>
    <x v="16"/>
    <x v="5"/>
    <x v="0"/>
    <x v="14"/>
    <x v="13"/>
    <x v="0"/>
    <x v="49"/>
    <x v="224"/>
    <x v="0"/>
    <x v="0"/>
    <x v="1"/>
    <x v="0"/>
  </r>
  <r>
    <x v="202"/>
    <x v="97"/>
    <x v="16"/>
    <x v="1"/>
    <x v="0"/>
    <x v="6"/>
    <x v="6"/>
    <x v="0"/>
    <x v="50"/>
    <x v="128"/>
    <x v="0"/>
    <x v="0"/>
    <x v="1"/>
    <x v="0"/>
  </r>
  <r>
    <x v="202"/>
    <x v="97"/>
    <x v="16"/>
    <x v="4"/>
    <x v="0"/>
    <x v="54"/>
    <x v="60"/>
    <x v="0"/>
    <x v="16"/>
    <x v="181"/>
    <x v="0"/>
    <x v="0"/>
    <x v="1"/>
    <x v="0"/>
  </r>
  <r>
    <x v="203"/>
    <x v="98"/>
    <x v="139"/>
    <x v="0"/>
    <x v="0"/>
    <x v="14"/>
    <x v="13"/>
    <x v="0"/>
    <x v="52"/>
    <x v="233"/>
    <x v="0"/>
    <x v="0"/>
    <x v="1"/>
    <x v="0"/>
  </r>
  <r>
    <x v="204"/>
    <x v="98"/>
    <x v="140"/>
    <x v="1"/>
    <x v="0"/>
    <x v="7"/>
    <x v="7"/>
    <x v="0"/>
    <x v="50"/>
    <x v="99"/>
    <x v="0"/>
    <x v="0"/>
    <x v="1"/>
    <x v="0"/>
  </r>
  <r>
    <x v="205"/>
    <x v="98"/>
    <x v="141"/>
    <x v="0"/>
    <x v="0"/>
    <x v="13"/>
    <x v="12"/>
    <x v="0"/>
    <x v="52"/>
    <x v="133"/>
    <x v="0"/>
    <x v="0"/>
    <x v="1"/>
    <x v="0"/>
  </r>
  <r>
    <x v="206"/>
    <x v="98"/>
    <x v="142"/>
    <x v="5"/>
    <x v="0"/>
    <x v="14"/>
    <x v="13"/>
    <x v="0"/>
    <x v="49"/>
    <x v="224"/>
    <x v="0"/>
    <x v="0"/>
    <x v="1"/>
    <x v="0"/>
  </r>
  <r>
    <x v="183"/>
    <x v="99"/>
    <x v="127"/>
    <x v="14"/>
    <x v="0"/>
    <x v="21"/>
    <x v="20"/>
    <x v="0"/>
    <x v="28"/>
    <x v="234"/>
    <x v="0"/>
    <x v="0"/>
    <x v="1"/>
    <x v="0"/>
  </r>
  <r>
    <x v="207"/>
    <x v="99"/>
    <x v="7"/>
    <x v="1"/>
    <x v="0"/>
    <x v="3"/>
    <x v="3"/>
    <x v="0"/>
    <x v="17"/>
    <x v="117"/>
    <x v="0"/>
    <x v="0"/>
    <x v="1"/>
    <x v="0"/>
  </r>
  <r>
    <x v="207"/>
    <x v="99"/>
    <x v="7"/>
    <x v="0"/>
    <x v="0"/>
    <x v="9"/>
    <x v="9"/>
    <x v="0"/>
    <x v="18"/>
    <x v="104"/>
    <x v="0"/>
    <x v="0"/>
    <x v="1"/>
    <x v="0"/>
  </r>
  <r>
    <x v="207"/>
    <x v="99"/>
    <x v="7"/>
    <x v="2"/>
    <x v="0"/>
    <x v="2"/>
    <x v="2"/>
    <x v="0"/>
    <x v="12"/>
    <x v="119"/>
    <x v="0"/>
    <x v="0"/>
    <x v="1"/>
    <x v="0"/>
  </r>
  <r>
    <x v="207"/>
    <x v="99"/>
    <x v="7"/>
    <x v="3"/>
    <x v="0"/>
    <x v="24"/>
    <x v="23"/>
    <x v="0"/>
    <x v="19"/>
    <x v="78"/>
    <x v="0"/>
    <x v="0"/>
    <x v="1"/>
    <x v="0"/>
  </r>
  <r>
    <x v="207"/>
    <x v="99"/>
    <x v="7"/>
    <x v="4"/>
    <x v="0"/>
    <x v="2"/>
    <x v="2"/>
    <x v="0"/>
    <x v="15"/>
    <x v="62"/>
    <x v="0"/>
    <x v="0"/>
    <x v="1"/>
    <x v="0"/>
  </r>
  <r>
    <x v="208"/>
    <x v="99"/>
    <x v="7"/>
    <x v="0"/>
    <x v="0"/>
    <x v="2"/>
    <x v="2"/>
    <x v="0"/>
    <x v="18"/>
    <x v="45"/>
    <x v="0"/>
    <x v="0"/>
    <x v="1"/>
    <x v="0"/>
  </r>
  <r>
    <x v="208"/>
    <x v="99"/>
    <x v="7"/>
    <x v="3"/>
    <x v="0"/>
    <x v="25"/>
    <x v="24"/>
    <x v="0"/>
    <x v="19"/>
    <x v="109"/>
    <x v="0"/>
    <x v="0"/>
    <x v="1"/>
    <x v="0"/>
  </r>
  <r>
    <x v="208"/>
    <x v="99"/>
    <x v="7"/>
    <x v="0"/>
    <x v="0"/>
    <x v="7"/>
    <x v="7"/>
    <x v="0"/>
    <x v="18"/>
    <x v="68"/>
    <x v="0"/>
    <x v="0"/>
    <x v="1"/>
    <x v="0"/>
  </r>
  <r>
    <x v="209"/>
    <x v="100"/>
    <x v="143"/>
    <x v="0"/>
    <x v="0"/>
    <x v="14"/>
    <x v="13"/>
    <x v="0"/>
    <x v="52"/>
    <x v="233"/>
    <x v="0"/>
    <x v="0"/>
    <x v="1"/>
    <x v="0"/>
  </r>
  <r>
    <x v="209"/>
    <x v="100"/>
    <x v="143"/>
    <x v="1"/>
    <x v="0"/>
    <x v="3"/>
    <x v="3"/>
    <x v="0"/>
    <x v="50"/>
    <x v="78"/>
    <x v="0"/>
    <x v="0"/>
    <x v="1"/>
    <x v="0"/>
  </r>
  <r>
    <x v="210"/>
    <x v="100"/>
    <x v="15"/>
    <x v="0"/>
    <x v="2"/>
    <x v="29"/>
    <x v="61"/>
    <x v="0"/>
    <x v="43"/>
    <x v="235"/>
    <x v="0"/>
    <x v="0"/>
    <x v="0"/>
    <x v="0"/>
  </r>
  <r>
    <x v="211"/>
    <x v="100"/>
    <x v="144"/>
    <x v="0"/>
    <x v="0"/>
    <x v="51"/>
    <x v="57"/>
    <x v="0"/>
    <x v="52"/>
    <x v="236"/>
    <x v="0"/>
    <x v="0"/>
    <x v="1"/>
    <x v="16"/>
  </r>
  <r>
    <x v="211"/>
    <x v="100"/>
    <x v="144"/>
    <x v="5"/>
    <x v="0"/>
    <x v="20"/>
    <x v="19"/>
    <x v="0"/>
    <x v="49"/>
    <x v="237"/>
    <x v="0"/>
    <x v="0"/>
    <x v="1"/>
    <x v="0"/>
  </r>
  <r>
    <x v="211"/>
    <x v="100"/>
    <x v="144"/>
    <x v="8"/>
    <x v="0"/>
    <x v="20"/>
    <x v="19"/>
    <x v="0"/>
    <x v="51"/>
    <x v="238"/>
    <x v="0"/>
    <x v="0"/>
    <x v="1"/>
    <x v="0"/>
  </r>
  <r>
    <x v="212"/>
    <x v="100"/>
    <x v="16"/>
    <x v="0"/>
    <x v="0"/>
    <x v="6"/>
    <x v="6"/>
    <x v="0"/>
    <x v="52"/>
    <x v="220"/>
    <x v="0"/>
    <x v="0"/>
    <x v="1"/>
    <x v="0"/>
  </r>
  <r>
    <x v="213"/>
    <x v="101"/>
    <x v="145"/>
    <x v="0"/>
    <x v="0"/>
    <x v="36"/>
    <x v="37"/>
    <x v="0"/>
    <x v="52"/>
    <x v="239"/>
    <x v="0"/>
    <x v="0"/>
    <x v="1"/>
    <x v="0"/>
  </r>
  <r>
    <x v="213"/>
    <x v="101"/>
    <x v="145"/>
    <x v="5"/>
    <x v="0"/>
    <x v="4"/>
    <x v="4"/>
    <x v="0"/>
    <x v="49"/>
    <x v="240"/>
    <x v="0"/>
    <x v="0"/>
    <x v="1"/>
    <x v="0"/>
  </r>
  <r>
    <x v="213"/>
    <x v="101"/>
    <x v="145"/>
    <x v="1"/>
    <x v="0"/>
    <x v="1"/>
    <x v="1"/>
    <x v="0"/>
    <x v="50"/>
    <x v="22"/>
    <x v="0"/>
    <x v="0"/>
    <x v="1"/>
    <x v="0"/>
  </r>
  <r>
    <x v="214"/>
    <x v="101"/>
    <x v="15"/>
    <x v="4"/>
    <x v="2"/>
    <x v="55"/>
    <x v="62"/>
    <x v="0"/>
    <x v="33"/>
    <x v="241"/>
    <x v="0"/>
    <x v="0"/>
    <x v="0"/>
    <x v="0"/>
  </r>
  <r>
    <x v="153"/>
    <x v="101"/>
    <x v="105"/>
    <x v="0"/>
    <x v="0"/>
    <x v="8"/>
    <x v="8"/>
    <x v="0"/>
    <x v="52"/>
    <x v="242"/>
    <x v="0"/>
    <x v="0"/>
    <x v="1"/>
    <x v="0"/>
  </r>
  <r>
    <x v="205"/>
    <x v="102"/>
    <x v="141"/>
    <x v="0"/>
    <x v="0"/>
    <x v="6"/>
    <x v="6"/>
    <x v="0"/>
    <x v="52"/>
    <x v="220"/>
    <x v="0"/>
    <x v="0"/>
    <x v="1"/>
    <x v="0"/>
  </r>
  <r>
    <x v="206"/>
    <x v="102"/>
    <x v="142"/>
    <x v="5"/>
    <x v="0"/>
    <x v="39"/>
    <x v="40"/>
    <x v="0"/>
    <x v="49"/>
    <x v="243"/>
    <x v="0"/>
    <x v="0"/>
    <x v="1"/>
    <x v="0"/>
  </r>
  <r>
    <x v="211"/>
    <x v="102"/>
    <x v="144"/>
    <x v="0"/>
    <x v="0"/>
    <x v="20"/>
    <x v="19"/>
    <x v="0"/>
    <x v="52"/>
    <x v="244"/>
    <x v="0"/>
    <x v="0"/>
    <x v="1"/>
    <x v="0"/>
  </r>
  <r>
    <x v="215"/>
    <x v="103"/>
    <x v="146"/>
    <x v="0"/>
    <x v="0"/>
    <x v="0"/>
    <x v="0"/>
    <x v="0"/>
    <x v="52"/>
    <x v="245"/>
    <x v="0"/>
    <x v="0"/>
    <x v="1"/>
    <x v="0"/>
  </r>
  <r>
    <x v="215"/>
    <x v="103"/>
    <x v="146"/>
    <x v="5"/>
    <x v="0"/>
    <x v="6"/>
    <x v="6"/>
    <x v="0"/>
    <x v="49"/>
    <x v="246"/>
    <x v="0"/>
    <x v="0"/>
    <x v="1"/>
    <x v="0"/>
  </r>
  <r>
    <x v="215"/>
    <x v="103"/>
    <x v="146"/>
    <x v="1"/>
    <x v="0"/>
    <x v="14"/>
    <x v="13"/>
    <x v="0"/>
    <x v="50"/>
    <x v="60"/>
    <x v="0"/>
    <x v="0"/>
    <x v="1"/>
    <x v="0"/>
  </r>
  <r>
    <x v="216"/>
    <x v="103"/>
    <x v="146"/>
    <x v="3"/>
    <x v="0"/>
    <x v="7"/>
    <x v="7"/>
    <x v="0"/>
    <x v="36"/>
    <x v="114"/>
    <x v="0"/>
    <x v="0"/>
    <x v="1"/>
    <x v="0"/>
  </r>
  <r>
    <x v="217"/>
    <x v="104"/>
    <x v="147"/>
    <x v="7"/>
    <x v="0"/>
    <x v="12"/>
    <x v="11"/>
    <x v="0"/>
    <x v="36"/>
    <x v="200"/>
    <x v="0"/>
    <x v="0"/>
    <x v="1"/>
    <x v="0"/>
  </r>
  <r>
    <x v="218"/>
    <x v="104"/>
    <x v="148"/>
    <x v="6"/>
    <x v="0"/>
    <x v="56"/>
    <x v="63"/>
    <x v="0"/>
    <x v="49"/>
    <x v="247"/>
    <x v="0"/>
    <x v="0"/>
    <x v="1"/>
    <x v="0"/>
  </r>
  <r>
    <x v="219"/>
    <x v="102"/>
    <x v="89"/>
    <x v="0"/>
    <x v="0"/>
    <x v="6"/>
    <x v="6"/>
    <x v="0"/>
    <x v="11"/>
    <x v="248"/>
    <x v="0"/>
    <x v="1"/>
    <x v="1"/>
    <x v="0"/>
  </r>
  <r>
    <x v="220"/>
    <x v="105"/>
    <x v="15"/>
    <x v="4"/>
    <x v="2"/>
    <x v="29"/>
    <x v="53"/>
    <x v="0"/>
    <x v="33"/>
    <x v="249"/>
    <x v="0"/>
    <x v="0"/>
    <x v="0"/>
    <x v="0"/>
  </r>
  <r>
    <x v="183"/>
    <x v="106"/>
    <x v="127"/>
    <x v="14"/>
    <x v="0"/>
    <x v="24"/>
    <x v="23"/>
    <x v="0"/>
    <x v="28"/>
    <x v="250"/>
    <x v="0"/>
    <x v="0"/>
    <x v="1"/>
    <x v="0"/>
  </r>
  <r>
    <x v="184"/>
    <x v="107"/>
    <x v="128"/>
    <x v="6"/>
    <x v="1"/>
    <x v="57"/>
    <x v="64"/>
    <x v="0"/>
    <x v="23"/>
    <x v="251"/>
    <x v="0"/>
    <x v="0"/>
    <x v="1"/>
    <x v="17"/>
  </r>
  <r>
    <x v="221"/>
    <x v="107"/>
    <x v="149"/>
    <x v="3"/>
    <x v="0"/>
    <x v="12"/>
    <x v="11"/>
    <x v="0"/>
    <x v="36"/>
    <x v="200"/>
    <x v="0"/>
    <x v="0"/>
    <x v="1"/>
    <x v="0"/>
  </r>
  <r>
    <x v="221"/>
    <x v="107"/>
    <x v="149"/>
    <x v="0"/>
    <x v="0"/>
    <x v="12"/>
    <x v="11"/>
    <x v="0"/>
    <x v="52"/>
    <x v="252"/>
    <x v="0"/>
    <x v="0"/>
    <x v="1"/>
    <x v="0"/>
  </r>
  <r>
    <x v="222"/>
    <x v="107"/>
    <x v="17"/>
    <x v="1"/>
    <x v="0"/>
    <x v="1"/>
    <x v="1"/>
    <x v="0"/>
    <x v="24"/>
    <x v="253"/>
    <x v="0"/>
    <x v="0"/>
    <x v="1"/>
    <x v="0"/>
  </r>
  <r>
    <x v="223"/>
    <x v="107"/>
    <x v="17"/>
    <x v="0"/>
    <x v="0"/>
    <x v="1"/>
    <x v="1"/>
    <x v="0"/>
    <x v="25"/>
    <x v="185"/>
    <x v="0"/>
    <x v="0"/>
    <x v="1"/>
    <x v="0"/>
  </r>
  <r>
    <x v="223"/>
    <x v="107"/>
    <x v="17"/>
    <x v="7"/>
    <x v="0"/>
    <x v="7"/>
    <x v="7"/>
    <x v="0"/>
    <x v="4"/>
    <x v="73"/>
    <x v="0"/>
    <x v="0"/>
    <x v="1"/>
    <x v="0"/>
  </r>
  <r>
    <x v="224"/>
    <x v="107"/>
    <x v="7"/>
    <x v="0"/>
    <x v="0"/>
    <x v="9"/>
    <x v="9"/>
    <x v="0"/>
    <x v="18"/>
    <x v="104"/>
    <x v="0"/>
    <x v="0"/>
    <x v="1"/>
    <x v="0"/>
  </r>
  <r>
    <x v="225"/>
    <x v="107"/>
    <x v="7"/>
    <x v="0"/>
    <x v="0"/>
    <x v="20"/>
    <x v="19"/>
    <x v="0"/>
    <x v="18"/>
    <x v="194"/>
    <x v="0"/>
    <x v="0"/>
    <x v="1"/>
    <x v="0"/>
  </r>
  <r>
    <x v="225"/>
    <x v="107"/>
    <x v="7"/>
    <x v="3"/>
    <x v="0"/>
    <x v="20"/>
    <x v="19"/>
    <x v="0"/>
    <x v="19"/>
    <x v="63"/>
    <x v="0"/>
    <x v="0"/>
    <x v="1"/>
    <x v="0"/>
  </r>
  <r>
    <x v="226"/>
    <x v="107"/>
    <x v="150"/>
    <x v="8"/>
    <x v="0"/>
    <x v="9"/>
    <x v="9"/>
    <x v="0"/>
    <x v="51"/>
    <x v="221"/>
    <x v="0"/>
    <x v="0"/>
    <x v="1"/>
    <x v="0"/>
  </r>
  <r>
    <x v="227"/>
    <x v="108"/>
    <x v="15"/>
    <x v="5"/>
    <x v="0"/>
    <x v="14"/>
    <x v="13"/>
    <x v="0"/>
    <x v="29"/>
    <x v="101"/>
    <x v="0"/>
    <x v="0"/>
    <x v="0"/>
    <x v="0"/>
  </r>
  <r>
    <x v="228"/>
    <x v="109"/>
    <x v="151"/>
    <x v="1"/>
    <x v="0"/>
    <x v="3"/>
    <x v="3"/>
    <x v="0"/>
    <x v="50"/>
    <x v="78"/>
    <x v="0"/>
    <x v="0"/>
    <x v="1"/>
    <x v="0"/>
  </r>
  <r>
    <x v="228"/>
    <x v="109"/>
    <x v="151"/>
    <x v="0"/>
    <x v="0"/>
    <x v="9"/>
    <x v="9"/>
    <x v="0"/>
    <x v="52"/>
    <x v="229"/>
    <x v="0"/>
    <x v="0"/>
    <x v="1"/>
    <x v="0"/>
  </r>
  <r>
    <x v="228"/>
    <x v="109"/>
    <x v="151"/>
    <x v="5"/>
    <x v="0"/>
    <x v="9"/>
    <x v="9"/>
    <x v="0"/>
    <x v="49"/>
    <x v="219"/>
    <x v="0"/>
    <x v="0"/>
    <x v="1"/>
    <x v="0"/>
  </r>
  <r>
    <x v="228"/>
    <x v="109"/>
    <x v="151"/>
    <x v="8"/>
    <x v="0"/>
    <x v="9"/>
    <x v="9"/>
    <x v="0"/>
    <x v="51"/>
    <x v="221"/>
    <x v="0"/>
    <x v="0"/>
    <x v="1"/>
    <x v="0"/>
  </r>
  <r>
    <x v="228"/>
    <x v="109"/>
    <x v="151"/>
    <x v="16"/>
    <x v="4"/>
    <x v="2"/>
    <x v="24"/>
    <x v="0"/>
    <x v="44"/>
    <x v="254"/>
    <x v="0"/>
    <x v="0"/>
    <x v="1"/>
    <x v="0"/>
  </r>
  <r>
    <x v="228"/>
    <x v="109"/>
    <x v="151"/>
    <x v="4"/>
    <x v="0"/>
    <x v="3"/>
    <x v="3"/>
    <x v="0"/>
    <x v="16"/>
    <x v="53"/>
    <x v="0"/>
    <x v="0"/>
    <x v="1"/>
    <x v="0"/>
  </r>
  <r>
    <x v="229"/>
    <x v="109"/>
    <x v="152"/>
    <x v="0"/>
    <x v="0"/>
    <x v="20"/>
    <x v="19"/>
    <x v="0"/>
    <x v="52"/>
    <x v="244"/>
    <x v="0"/>
    <x v="0"/>
    <x v="1"/>
    <x v="0"/>
  </r>
  <r>
    <x v="229"/>
    <x v="109"/>
    <x v="152"/>
    <x v="1"/>
    <x v="0"/>
    <x v="20"/>
    <x v="19"/>
    <x v="0"/>
    <x v="50"/>
    <x v="2"/>
    <x v="0"/>
    <x v="0"/>
    <x v="1"/>
    <x v="0"/>
  </r>
  <r>
    <x v="230"/>
    <x v="109"/>
    <x v="153"/>
    <x v="1"/>
    <x v="0"/>
    <x v="32"/>
    <x v="32"/>
    <x v="0"/>
    <x v="50"/>
    <x v="255"/>
    <x v="0"/>
    <x v="0"/>
    <x v="1"/>
    <x v="0"/>
  </r>
  <r>
    <x v="230"/>
    <x v="109"/>
    <x v="153"/>
    <x v="0"/>
    <x v="0"/>
    <x v="26"/>
    <x v="26"/>
    <x v="0"/>
    <x v="52"/>
    <x v="256"/>
    <x v="0"/>
    <x v="0"/>
    <x v="1"/>
    <x v="0"/>
  </r>
  <r>
    <x v="231"/>
    <x v="109"/>
    <x v="16"/>
    <x v="8"/>
    <x v="0"/>
    <x v="9"/>
    <x v="9"/>
    <x v="0"/>
    <x v="51"/>
    <x v="221"/>
    <x v="0"/>
    <x v="0"/>
    <x v="1"/>
    <x v="0"/>
  </r>
  <r>
    <x v="232"/>
    <x v="109"/>
    <x v="15"/>
    <x v="4"/>
    <x v="0"/>
    <x v="25"/>
    <x v="24"/>
    <x v="0"/>
    <x v="33"/>
    <x v="257"/>
    <x v="0"/>
    <x v="0"/>
    <x v="0"/>
    <x v="0"/>
  </r>
  <r>
    <x v="205"/>
    <x v="110"/>
    <x v="141"/>
    <x v="0"/>
    <x v="0"/>
    <x v="13"/>
    <x v="12"/>
    <x v="0"/>
    <x v="52"/>
    <x v="133"/>
    <x v="0"/>
    <x v="0"/>
    <x v="1"/>
    <x v="0"/>
  </r>
  <r>
    <x v="206"/>
    <x v="110"/>
    <x v="142"/>
    <x v="5"/>
    <x v="0"/>
    <x v="58"/>
    <x v="65"/>
    <x v="0"/>
    <x v="49"/>
    <x v="258"/>
    <x v="0"/>
    <x v="0"/>
    <x v="1"/>
    <x v="0"/>
  </r>
  <r>
    <x v="233"/>
    <x v="110"/>
    <x v="40"/>
    <x v="7"/>
    <x v="0"/>
    <x v="9"/>
    <x v="9"/>
    <x v="0"/>
    <x v="13"/>
    <x v="26"/>
    <x v="0"/>
    <x v="0"/>
    <x v="1"/>
    <x v="0"/>
  </r>
  <r>
    <x v="233"/>
    <x v="110"/>
    <x v="40"/>
    <x v="13"/>
    <x v="0"/>
    <x v="9"/>
    <x v="9"/>
    <x v="0"/>
    <x v="14"/>
    <x v="259"/>
    <x v="0"/>
    <x v="0"/>
    <x v="1"/>
    <x v="0"/>
  </r>
  <r>
    <x v="234"/>
    <x v="110"/>
    <x v="15"/>
    <x v="4"/>
    <x v="0"/>
    <x v="2"/>
    <x v="2"/>
    <x v="0"/>
    <x v="33"/>
    <x v="260"/>
    <x v="0"/>
    <x v="0"/>
    <x v="0"/>
    <x v="0"/>
  </r>
  <r>
    <x v="235"/>
    <x v="111"/>
    <x v="154"/>
    <x v="1"/>
    <x v="0"/>
    <x v="3"/>
    <x v="3"/>
    <x v="0"/>
    <x v="50"/>
    <x v="78"/>
    <x v="0"/>
    <x v="0"/>
    <x v="1"/>
    <x v="0"/>
  </r>
  <r>
    <x v="235"/>
    <x v="111"/>
    <x v="154"/>
    <x v="0"/>
    <x v="0"/>
    <x v="3"/>
    <x v="3"/>
    <x v="0"/>
    <x v="52"/>
    <x v="227"/>
    <x v="0"/>
    <x v="0"/>
    <x v="1"/>
    <x v="0"/>
  </r>
  <r>
    <x v="235"/>
    <x v="111"/>
    <x v="154"/>
    <x v="5"/>
    <x v="0"/>
    <x v="3"/>
    <x v="3"/>
    <x v="0"/>
    <x v="49"/>
    <x v="215"/>
    <x v="0"/>
    <x v="0"/>
    <x v="1"/>
    <x v="0"/>
  </r>
  <r>
    <x v="236"/>
    <x v="111"/>
    <x v="155"/>
    <x v="0"/>
    <x v="0"/>
    <x v="24"/>
    <x v="23"/>
    <x v="0"/>
    <x v="52"/>
    <x v="261"/>
    <x v="0"/>
    <x v="0"/>
    <x v="1"/>
    <x v="0"/>
  </r>
  <r>
    <x v="237"/>
    <x v="111"/>
    <x v="16"/>
    <x v="0"/>
    <x v="0"/>
    <x v="6"/>
    <x v="6"/>
    <x v="0"/>
    <x v="52"/>
    <x v="220"/>
    <x v="0"/>
    <x v="0"/>
    <x v="1"/>
    <x v="0"/>
  </r>
  <r>
    <x v="238"/>
    <x v="111"/>
    <x v="156"/>
    <x v="5"/>
    <x v="0"/>
    <x v="9"/>
    <x v="9"/>
    <x v="0"/>
    <x v="49"/>
    <x v="219"/>
    <x v="0"/>
    <x v="0"/>
    <x v="1"/>
    <x v="0"/>
  </r>
  <r>
    <x v="238"/>
    <x v="111"/>
    <x v="156"/>
    <x v="0"/>
    <x v="0"/>
    <x v="9"/>
    <x v="9"/>
    <x v="0"/>
    <x v="52"/>
    <x v="229"/>
    <x v="0"/>
    <x v="0"/>
    <x v="1"/>
    <x v="0"/>
  </r>
  <r>
    <x v="238"/>
    <x v="111"/>
    <x v="156"/>
    <x v="1"/>
    <x v="0"/>
    <x v="3"/>
    <x v="3"/>
    <x v="0"/>
    <x v="50"/>
    <x v="78"/>
    <x v="0"/>
    <x v="0"/>
    <x v="1"/>
    <x v="0"/>
  </r>
  <r>
    <x v="239"/>
    <x v="112"/>
    <x v="157"/>
    <x v="4"/>
    <x v="0"/>
    <x v="9"/>
    <x v="9"/>
    <x v="0"/>
    <x v="16"/>
    <x v="51"/>
    <x v="0"/>
    <x v="0"/>
    <x v="1"/>
    <x v="18"/>
  </r>
  <r>
    <x v="240"/>
    <x v="113"/>
    <x v="158"/>
    <x v="5"/>
    <x v="0"/>
    <x v="6"/>
    <x v="6"/>
    <x v="0"/>
    <x v="49"/>
    <x v="246"/>
    <x v="0"/>
    <x v="0"/>
    <x v="1"/>
    <x v="0"/>
  </r>
  <r>
    <x v="241"/>
    <x v="113"/>
    <x v="115"/>
    <x v="4"/>
    <x v="0"/>
    <x v="9"/>
    <x v="9"/>
    <x v="0"/>
    <x v="16"/>
    <x v="51"/>
    <x v="0"/>
    <x v="0"/>
    <x v="1"/>
    <x v="0"/>
  </r>
  <r>
    <x v="241"/>
    <x v="113"/>
    <x v="115"/>
    <x v="0"/>
    <x v="0"/>
    <x v="59"/>
    <x v="66"/>
    <x v="0"/>
    <x v="52"/>
    <x v="262"/>
    <x v="0"/>
    <x v="0"/>
    <x v="1"/>
    <x v="0"/>
  </r>
  <r>
    <x v="241"/>
    <x v="113"/>
    <x v="115"/>
    <x v="0"/>
    <x v="0"/>
    <x v="25"/>
    <x v="24"/>
    <x v="0"/>
    <x v="52"/>
    <x v="222"/>
    <x v="0"/>
    <x v="0"/>
    <x v="1"/>
    <x v="6"/>
  </r>
  <r>
    <x v="241"/>
    <x v="113"/>
    <x v="115"/>
    <x v="5"/>
    <x v="0"/>
    <x v="24"/>
    <x v="23"/>
    <x v="0"/>
    <x v="49"/>
    <x v="263"/>
    <x v="0"/>
    <x v="0"/>
    <x v="1"/>
    <x v="0"/>
  </r>
  <r>
    <x v="242"/>
    <x v="113"/>
    <x v="159"/>
    <x v="0"/>
    <x v="0"/>
    <x v="7"/>
    <x v="7"/>
    <x v="0"/>
    <x v="52"/>
    <x v="126"/>
    <x v="0"/>
    <x v="0"/>
    <x v="1"/>
    <x v="0"/>
  </r>
  <r>
    <x v="242"/>
    <x v="113"/>
    <x v="159"/>
    <x v="6"/>
    <x v="0"/>
    <x v="12"/>
    <x v="11"/>
    <x v="0"/>
    <x v="49"/>
    <x v="228"/>
    <x v="0"/>
    <x v="0"/>
    <x v="1"/>
    <x v="0"/>
  </r>
  <r>
    <x v="242"/>
    <x v="113"/>
    <x v="159"/>
    <x v="8"/>
    <x v="0"/>
    <x v="7"/>
    <x v="7"/>
    <x v="0"/>
    <x v="51"/>
    <x v="264"/>
    <x v="0"/>
    <x v="0"/>
    <x v="1"/>
    <x v="0"/>
  </r>
  <r>
    <x v="242"/>
    <x v="113"/>
    <x v="159"/>
    <x v="13"/>
    <x v="0"/>
    <x v="20"/>
    <x v="19"/>
    <x v="0"/>
    <x v="16"/>
    <x v="115"/>
    <x v="0"/>
    <x v="0"/>
    <x v="1"/>
    <x v="0"/>
  </r>
  <r>
    <x v="243"/>
    <x v="114"/>
    <x v="160"/>
    <x v="1"/>
    <x v="0"/>
    <x v="4"/>
    <x v="4"/>
    <x v="0"/>
    <x v="53"/>
    <x v="265"/>
    <x v="0"/>
    <x v="1"/>
    <x v="1"/>
    <x v="0"/>
  </r>
  <r>
    <x v="243"/>
    <x v="114"/>
    <x v="160"/>
    <x v="0"/>
    <x v="0"/>
    <x v="60"/>
    <x v="67"/>
    <x v="0"/>
    <x v="5"/>
    <x v="266"/>
    <x v="0"/>
    <x v="1"/>
    <x v="1"/>
    <x v="0"/>
  </r>
  <r>
    <x v="243"/>
    <x v="114"/>
    <x v="160"/>
    <x v="6"/>
    <x v="0"/>
    <x v="61"/>
    <x v="68"/>
    <x v="0"/>
    <x v="54"/>
    <x v="267"/>
    <x v="0"/>
    <x v="1"/>
    <x v="1"/>
    <x v="0"/>
  </r>
  <r>
    <x v="243"/>
    <x v="114"/>
    <x v="160"/>
    <x v="15"/>
    <x v="0"/>
    <x v="27"/>
    <x v="69"/>
    <x v="0"/>
    <x v="55"/>
    <x v="268"/>
    <x v="0"/>
    <x v="1"/>
    <x v="1"/>
    <x v="0"/>
  </r>
  <r>
    <x v="243"/>
    <x v="114"/>
    <x v="160"/>
    <x v="18"/>
    <x v="0"/>
    <x v="9"/>
    <x v="9"/>
    <x v="0"/>
    <x v="56"/>
    <x v="269"/>
    <x v="0"/>
    <x v="1"/>
    <x v="1"/>
    <x v="0"/>
  </r>
  <r>
    <x v="243"/>
    <x v="114"/>
    <x v="160"/>
    <x v="19"/>
    <x v="0"/>
    <x v="9"/>
    <x v="9"/>
    <x v="0"/>
    <x v="57"/>
    <x v="270"/>
    <x v="0"/>
    <x v="1"/>
    <x v="1"/>
    <x v="0"/>
  </r>
  <r>
    <x v="243"/>
    <x v="114"/>
    <x v="160"/>
    <x v="20"/>
    <x v="0"/>
    <x v="1"/>
    <x v="1"/>
    <x v="0"/>
    <x v="58"/>
    <x v="271"/>
    <x v="0"/>
    <x v="1"/>
    <x v="1"/>
    <x v="0"/>
  </r>
  <r>
    <x v="206"/>
    <x v="115"/>
    <x v="142"/>
    <x v="5"/>
    <x v="0"/>
    <x v="8"/>
    <x v="8"/>
    <x v="0"/>
    <x v="49"/>
    <x v="272"/>
    <x v="0"/>
    <x v="0"/>
    <x v="1"/>
    <x v="0"/>
  </r>
  <r>
    <x v="244"/>
    <x v="115"/>
    <x v="7"/>
    <x v="0"/>
    <x v="0"/>
    <x v="1"/>
    <x v="1"/>
    <x v="0"/>
    <x v="18"/>
    <x v="72"/>
    <x v="0"/>
    <x v="0"/>
    <x v="1"/>
    <x v="0"/>
  </r>
  <r>
    <x v="245"/>
    <x v="115"/>
    <x v="7"/>
    <x v="0"/>
    <x v="0"/>
    <x v="12"/>
    <x v="11"/>
    <x v="0"/>
    <x v="18"/>
    <x v="64"/>
    <x v="0"/>
    <x v="0"/>
    <x v="1"/>
    <x v="0"/>
  </r>
  <r>
    <x v="246"/>
    <x v="116"/>
    <x v="161"/>
    <x v="0"/>
    <x v="0"/>
    <x v="7"/>
    <x v="7"/>
    <x v="0"/>
    <x v="52"/>
    <x v="126"/>
    <x v="0"/>
    <x v="0"/>
    <x v="1"/>
    <x v="0"/>
  </r>
  <r>
    <x v="246"/>
    <x v="116"/>
    <x v="161"/>
    <x v="5"/>
    <x v="0"/>
    <x v="24"/>
    <x v="23"/>
    <x v="0"/>
    <x v="49"/>
    <x v="263"/>
    <x v="0"/>
    <x v="0"/>
    <x v="1"/>
    <x v="0"/>
  </r>
  <r>
    <x v="247"/>
    <x v="116"/>
    <x v="162"/>
    <x v="5"/>
    <x v="0"/>
    <x v="6"/>
    <x v="6"/>
    <x v="0"/>
    <x v="49"/>
    <x v="246"/>
    <x v="0"/>
    <x v="0"/>
    <x v="1"/>
    <x v="0"/>
  </r>
  <r>
    <x v="248"/>
    <x v="116"/>
    <x v="16"/>
    <x v="0"/>
    <x v="0"/>
    <x v="14"/>
    <x v="13"/>
    <x v="0"/>
    <x v="52"/>
    <x v="233"/>
    <x v="0"/>
    <x v="0"/>
    <x v="1"/>
    <x v="0"/>
  </r>
  <r>
    <x v="248"/>
    <x v="116"/>
    <x v="16"/>
    <x v="5"/>
    <x v="0"/>
    <x v="33"/>
    <x v="33"/>
    <x v="0"/>
    <x v="49"/>
    <x v="273"/>
    <x v="0"/>
    <x v="0"/>
    <x v="1"/>
    <x v="0"/>
  </r>
  <r>
    <x v="249"/>
    <x v="117"/>
    <x v="16"/>
    <x v="0"/>
    <x v="0"/>
    <x v="6"/>
    <x v="6"/>
    <x v="0"/>
    <x v="52"/>
    <x v="220"/>
    <x v="0"/>
    <x v="0"/>
    <x v="1"/>
    <x v="0"/>
  </r>
  <r>
    <x v="249"/>
    <x v="117"/>
    <x v="16"/>
    <x v="5"/>
    <x v="0"/>
    <x v="20"/>
    <x v="19"/>
    <x v="0"/>
    <x v="49"/>
    <x v="237"/>
    <x v="0"/>
    <x v="0"/>
    <x v="1"/>
    <x v="0"/>
  </r>
  <r>
    <x v="249"/>
    <x v="117"/>
    <x v="16"/>
    <x v="4"/>
    <x v="0"/>
    <x v="8"/>
    <x v="8"/>
    <x v="0"/>
    <x v="16"/>
    <x v="274"/>
    <x v="0"/>
    <x v="0"/>
    <x v="1"/>
    <x v="0"/>
  </r>
  <r>
    <x v="250"/>
    <x v="118"/>
    <x v="59"/>
    <x v="6"/>
    <x v="0"/>
    <x v="9"/>
    <x v="9"/>
    <x v="0"/>
    <x v="9"/>
    <x v="15"/>
    <x v="0"/>
    <x v="1"/>
    <x v="0"/>
    <x v="0"/>
  </r>
  <r>
    <x v="251"/>
    <x v="119"/>
    <x v="163"/>
    <x v="1"/>
    <x v="0"/>
    <x v="24"/>
    <x v="23"/>
    <x v="0"/>
    <x v="50"/>
    <x v="231"/>
    <x v="0"/>
    <x v="0"/>
    <x v="1"/>
    <x v="0"/>
  </r>
  <r>
    <x v="251"/>
    <x v="119"/>
    <x v="163"/>
    <x v="5"/>
    <x v="0"/>
    <x v="24"/>
    <x v="23"/>
    <x v="0"/>
    <x v="49"/>
    <x v="263"/>
    <x v="0"/>
    <x v="0"/>
    <x v="1"/>
    <x v="0"/>
  </r>
  <r>
    <x v="252"/>
    <x v="119"/>
    <x v="164"/>
    <x v="5"/>
    <x v="0"/>
    <x v="1"/>
    <x v="1"/>
    <x v="0"/>
    <x v="49"/>
    <x v="275"/>
    <x v="0"/>
    <x v="0"/>
    <x v="1"/>
    <x v="0"/>
  </r>
  <r>
    <x v="252"/>
    <x v="119"/>
    <x v="164"/>
    <x v="4"/>
    <x v="0"/>
    <x v="7"/>
    <x v="7"/>
    <x v="0"/>
    <x v="16"/>
    <x v="87"/>
    <x v="0"/>
    <x v="0"/>
    <x v="1"/>
    <x v="0"/>
  </r>
  <r>
    <x v="253"/>
    <x v="119"/>
    <x v="165"/>
    <x v="0"/>
    <x v="0"/>
    <x v="14"/>
    <x v="13"/>
    <x v="0"/>
    <x v="52"/>
    <x v="233"/>
    <x v="0"/>
    <x v="0"/>
    <x v="1"/>
    <x v="0"/>
  </r>
  <r>
    <x v="254"/>
    <x v="119"/>
    <x v="128"/>
    <x v="5"/>
    <x v="1"/>
    <x v="7"/>
    <x v="1"/>
    <x v="0"/>
    <x v="10"/>
    <x v="276"/>
    <x v="0"/>
    <x v="1"/>
    <x v="0"/>
    <x v="0"/>
  </r>
  <r>
    <x v="255"/>
    <x v="119"/>
    <x v="16"/>
    <x v="0"/>
    <x v="0"/>
    <x v="1"/>
    <x v="1"/>
    <x v="0"/>
    <x v="52"/>
    <x v="225"/>
    <x v="0"/>
    <x v="0"/>
    <x v="1"/>
    <x v="0"/>
  </r>
  <r>
    <x v="256"/>
    <x v="120"/>
    <x v="25"/>
    <x v="1"/>
    <x v="0"/>
    <x v="20"/>
    <x v="19"/>
    <x v="0"/>
    <x v="59"/>
    <x v="277"/>
    <x v="0"/>
    <x v="0"/>
    <x v="1"/>
    <x v="0"/>
  </r>
  <r>
    <x v="256"/>
    <x v="120"/>
    <x v="25"/>
    <x v="0"/>
    <x v="0"/>
    <x v="14"/>
    <x v="13"/>
    <x v="0"/>
    <x v="20"/>
    <x v="278"/>
    <x v="0"/>
    <x v="0"/>
    <x v="1"/>
    <x v="0"/>
  </r>
  <r>
    <x v="256"/>
    <x v="120"/>
    <x v="25"/>
    <x v="5"/>
    <x v="0"/>
    <x v="14"/>
    <x v="13"/>
    <x v="0"/>
    <x v="30"/>
    <x v="279"/>
    <x v="0"/>
    <x v="0"/>
    <x v="1"/>
    <x v="0"/>
  </r>
  <r>
    <x v="0"/>
    <x v="121"/>
    <x v="166"/>
    <x v="21"/>
    <x v="2"/>
    <x v="29"/>
    <x v="70"/>
    <x v="1"/>
    <x v="23"/>
    <x v="83"/>
    <x v="0"/>
    <x v="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26" firstHeaderRow="0" firstDataRow="1" firstDataCol="1"/>
  <pivotFields count="14">
    <pivotField compact="0" showAll="0">
      <items count="258">
        <item x="43"/>
        <item x="96"/>
        <item x="97"/>
        <item x="153"/>
        <item x="121"/>
        <item x="111"/>
        <item x="112"/>
        <item x="89"/>
        <item x="105"/>
        <item x="90"/>
        <item x="93"/>
        <item x="215"/>
        <item x="113"/>
        <item x="203"/>
        <item x="94"/>
        <item x="122"/>
        <item x="123"/>
        <item x="102"/>
        <item x="209"/>
        <item x="57"/>
        <item x="72"/>
        <item x="68"/>
        <item x="11"/>
        <item x="2"/>
        <item x="1"/>
        <item x="5"/>
        <item x="6"/>
        <item x="12"/>
        <item x="30"/>
        <item x="13"/>
        <item x="25"/>
        <item x="14"/>
        <item x="22"/>
        <item x="3"/>
        <item x="58"/>
        <item x="219"/>
        <item x="4"/>
        <item x="26"/>
        <item x="69"/>
        <item x="15"/>
        <item x="18"/>
        <item x="44"/>
        <item x="7"/>
        <item x="17"/>
        <item x="23"/>
        <item x="86"/>
        <item x="59"/>
        <item x="56"/>
        <item x="16"/>
        <item x="48"/>
        <item x="55"/>
        <item x="19"/>
        <item x="8"/>
        <item x="9"/>
        <item x="10"/>
        <item x="20"/>
        <item x="83"/>
        <item x="66"/>
        <item x="21"/>
        <item x="36"/>
        <item x="24"/>
        <item x="29"/>
        <item x="27"/>
        <item x="31"/>
        <item x="28"/>
        <item x="39"/>
        <item x="40"/>
        <item x="32"/>
        <item x="41"/>
        <item x="117"/>
        <item x="42"/>
        <item x="45"/>
        <item x="33"/>
        <item x="60"/>
        <item x="61"/>
        <item x="34"/>
        <item x="49"/>
        <item x="46"/>
        <item x="35"/>
        <item x="62"/>
        <item x="37"/>
        <item x="38"/>
        <item x="70"/>
        <item x="100"/>
        <item x="73"/>
        <item x="84"/>
        <item x="50"/>
        <item x="110"/>
        <item x="47"/>
        <item x="74"/>
        <item x="128"/>
        <item x="51"/>
        <item x="103"/>
        <item x="63"/>
        <item x="52"/>
        <item x="53"/>
        <item x="54"/>
        <item x="80"/>
        <item x="75"/>
        <item x="64"/>
        <item x="76"/>
        <item x="65"/>
        <item x="95"/>
        <item x="240"/>
        <item x="132"/>
        <item x="87"/>
        <item x="88"/>
        <item x="67"/>
        <item x="81"/>
        <item x="78"/>
        <item x="79"/>
        <item x="71"/>
        <item x="85"/>
        <item x="133"/>
        <item x="152"/>
        <item x="77"/>
        <item x="108"/>
        <item x="104"/>
        <item x="129"/>
        <item x="120"/>
        <item x="91"/>
        <item x="92"/>
        <item x="82"/>
        <item x="107"/>
        <item x="98"/>
        <item x="99"/>
        <item x="101"/>
        <item x="142"/>
        <item x="106"/>
        <item x="134"/>
        <item x="130"/>
        <item x="159"/>
        <item x="135"/>
        <item x="114"/>
        <item x="119"/>
        <item x="118"/>
        <item x="124"/>
        <item x="115"/>
        <item x="143"/>
        <item x="138"/>
        <item x="162"/>
        <item x="109"/>
        <item x="154"/>
        <item x="116"/>
        <item x="204"/>
        <item x="196"/>
        <item x="146"/>
        <item x="125"/>
        <item x="126"/>
        <item x="127"/>
        <item x="155"/>
        <item x="144"/>
        <item x="216"/>
        <item x="156"/>
        <item x="157"/>
        <item x="131"/>
        <item x="147"/>
        <item x="136"/>
        <item x="137"/>
        <item x="139"/>
        <item x="140"/>
        <item x="141"/>
        <item x="148"/>
        <item x="149"/>
        <item x="145"/>
        <item x="160"/>
        <item x="150"/>
        <item x="161"/>
        <item x="163"/>
        <item x="151"/>
        <item x="164"/>
        <item x="165"/>
        <item x="158"/>
        <item x="166"/>
        <item x="184"/>
        <item x="170"/>
        <item x="167"/>
        <item x="168"/>
        <item x="169"/>
        <item x="205"/>
        <item x="221"/>
        <item x="217"/>
        <item x="197"/>
        <item x="172"/>
        <item x="198"/>
        <item x="174"/>
        <item x="206"/>
        <item x="175"/>
        <item x="177"/>
        <item x="178"/>
        <item x="193"/>
        <item x="179"/>
        <item x="173"/>
        <item x="180"/>
        <item x="181"/>
        <item x="182"/>
        <item x="199"/>
        <item x="183"/>
        <item x="243"/>
        <item x="185"/>
        <item x="186"/>
        <item x="246"/>
        <item x="200"/>
        <item x="171"/>
        <item x="187"/>
        <item x="188"/>
        <item x="195"/>
        <item x="176"/>
        <item x="189"/>
        <item x="190"/>
        <item x="191"/>
        <item x="194"/>
        <item x="228"/>
        <item x="239"/>
        <item x="192"/>
        <item x="201"/>
        <item x="218"/>
        <item x="229"/>
        <item x="213"/>
        <item x="207"/>
        <item x="250"/>
        <item x="202"/>
        <item x="233"/>
        <item x="210"/>
        <item x="208"/>
        <item x="222"/>
        <item x="211"/>
        <item x="212"/>
        <item x="214"/>
        <item x="241"/>
        <item x="230"/>
        <item x="220"/>
        <item x="223"/>
        <item x="224"/>
        <item x="225"/>
        <item x="242"/>
        <item x="226"/>
        <item x="227"/>
        <item x="244"/>
        <item x="235"/>
        <item x="236"/>
        <item x="237"/>
        <item x="238"/>
        <item x="251"/>
        <item x="231"/>
        <item x="232"/>
        <item x="234"/>
        <item x="245"/>
        <item x="252"/>
        <item x="253"/>
        <item x="254"/>
        <item x="247"/>
        <item x="248"/>
        <item x="249"/>
        <item x="256"/>
        <item x="255"/>
        <item x="0"/>
        <item t="default"/>
      </items>
    </pivotField>
    <pivotField compact="0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8"/>
        <item x="84"/>
        <item x="83"/>
        <item x="90"/>
        <item x="80"/>
        <item x="82"/>
        <item x="85"/>
        <item x="87"/>
        <item x="89"/>
        <item x="92"/>
        <item x="86"/>
        <item x="95"/>
        <item x="91"/>
        <item x="93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compact="0" showAll="0">
      <items count="168">
        <item x="119"/>
        <item x="24"/>
        <item x="8"/>
        <item x="82"/>
        <item x="10"/>
        <item x="75"/>
        <item x="6"/>
        <item x="0"/>
        <item x="95"/>
        <item x="144"/>
        <item x="23"/>
        <item x="164"/>
        <item x="79"/>
        <item x="74"/>
        <item x="146"/>
        <item x="68"/>
        <item x="108"/>
        <item x="32"/>
        <item x="44"/>
        <item x="106"/>
        <item x="159"/>
        <item x="96"/>
        <item x="85"/>
        <item x="58"/>
        <item x="140"/>
        <item x="45"/>
        <item x="139"/>
        <item x="63"/>
        <item x="16"/>
        <item x="14"/>
        <item x="51"/>
        <item x="104"/>
        <item x="152"/>
        <item x="88"/>
        <item x="114"/>
        <item x="28"/>
        <item x="64"/>
        <item x="99"/>
        <item x="50"/>
        <item x="80"/>
        <item x="162"/>
        <item x="66"/>
        <item x="154"/>
        <item x="124"/>
        <item x="81"/>
        <item x="153"/>
        <item x="35"/>
        <item x="55"/>
        <item x="47"/>
        <item x="38"/>
        <item x="118"/>
        <item x="65"/>
        <item x="57"/>
        <item x="161"/>
        <item x="48"/>
        <item x="37"/>
        <item x="115"/>
        <item x="150"/>
        <item x="127"/>
        <item x="116"/>
        <item x="86"/>
        <item x="112"/>
        <item x="91"/>
        <item x="157"/>
        <item x="78"/>
        <item x="141"/>
        <item x="46"/>
        <item x="142"/>
        <item x="151"/>
        <item x="70"/>
        <item x="12"/>
        <item x="111"/>
        <item x="105"/>
        <item x="145"/>
        <item x="126"/>
        <item x="125"/>
        <item x="138"/>
        <item x="54"/>
        <item x="83"/>
        <item x="43"/>
        <item x="137"/>
        <item x="149"/>
        <item x="134"/>
        <item x="87"/>
        <item x="41"/>
        <item x="84"/>
        <item x="98"/>
        <item x="107"/>
        <item x="123"/>
        <item x="122"/>
        <item x="27"/>
        <item x="135"/>
        <item x="49"/>
        <item x="56"/>
        <item x="156"/>
        <item x="71"/>
        <item x="72"/>
        <item x="92"/>
        <item x="131"/>
        <item x="31"/>
        <item x="18"/>
        <item x="34"/>
        <item x="29"/>
        <item x="21"/>
        <item x="30"/>
        <item x="20"/>
        <item x="61"/>
        <item x="60"/>
        <item x="26"/>
        <item x="143"/>
        <item x="53"/>
        <item x="22"/>
        <item x="77"/>
        <item x="52"/>
        <item x="62"/>
        <item x="19"/>
        <item x="109"/>
        <item x="132"/>
        <item x="158"/>
        <item x="110"/>
        <item x="121"/>
        <item x="155"/>
        <item x="73"/>
        <item x="163"/>
        <item x="136"/>
        <item x="129"/>
        <item x="130"/>
        <item x="90"/>
        <item x="42"/>
        <item x="103"/>
        <item x="39"/>
        <item x="165"/>
        <item x="148"/>
        <item x="117"/>
        <item x="69"/>
        <item x="97"/>
        <item x="13"/>
        <item x="147"/>
        <item x="76"/>
        <item x="7"/>
        <item x="11"/>
        <item x="36"/>
        <item x="93"/>
        <item x="128"/>
        <item x="33"/>
        <item x="133"/>
        <item x="101"/>
        <item x="15"/>
        <item x="25"/>
        <item x="120"/>
        <item x="100"/>
        <item x="4"/>
        <item x="160"/>
        <item x="59"/>
        <item x="2"/>
        <item x="67"/>
        <item x="94"/>
        <item x="40"/>
        <item x="102"/>
        <item x="9"/>
        <item x="3"/>
        <item x="1"/>
        <item x="113"/>
        <item x="5"/>
        <item x="89"/>
        <item x="17"/>
        <item x="166"/>
        <item t="default"/>
      </items>
    </pivotField>
    <pivotField axis="axisRow" compact="0" showAll="0">
      <items count="23">
        <item x="0"/>
        <item x="6"/>
        <item x="5"/>
        <item x="1"/>
        <item x="15"/>
        <item x="8"/>
        <item x="10"/>
        <item x="11"/>
        <item x="12"/>
        <item x="17"/>
        <item x="14"/>
        <item x="9"/>
        <item x="18"/>
        <item x="7"/>
        <item x="19"/>
        <item x="13"/>
        <item x="20"/>
        <item x="16"/>
        <item x="2"/>
        <item x="3"/>
        <item x="4"/>
        <item x="21"/>
        <item t="default"/>
      </items>
    </pivotField>
    <pivotField compact="0" showAll="0">
      <items count="6">
        <item x="1"/>
        <item x="3"/>
        <item x="0"/>
        <item x="4"/>
        <item x="2"/>
        <item t="default"/>
      </items>
    </pivotField>
    <pivotField dataField="1" compact="0" showAll="0">
      <items count="63">
        <item x="55"/>
        <item x="18"/>
        <item x="2"/>
        <item x="24"/>
        <item x="25"/>
        <item x="3"/>
        <item x="32"/>
        <item x="21"/>
        <item x="26"/>
        <item x="30"/>
        <item x="9"/>
        <item x="59"/>
        <item x="35"/>
        <item x="31"/>
        <item x="17"/>
        <item x="12"/>
        <item x="34"/>
        <item x="56"/>
        <item x="49"/>
        <item x="1"/>
        <item x="38"/>
        <item x="20"/>
        <item x="54"/>
        <item x="40"/>
        <item x="7"/>
        <item x="48"/>
        <item x="57"/>
        <item x="15"/>
        <item x="51"/>
        <item x="37"/>
        <item x="4"/>
        <item x="53"/>
        <item x="23"/>
        <item x="47"/>
        <item x="11"/>
        <item x="19"/>
        <item x="14"/>
        <item x="10"/>
        <item x="45"/>
        <item x="16"/>
        <item x="52"/>
        <item x="36"/>
        <item x="33"/>
        <item x="8"/>
        <item x="27"/>
        <item x="22"/>
        <item x="6"/>
        <item x="46"/>
        <item x="39"/>
        <item x="42"/>
        <item x="13"/>
        <item x="5"/>
        <item x="44"/>
        <item x="43"/>
        <item x="0"/>
        <item x="41"/>
        <item x="28"/>
        <item x="50"/>
        <item x="61"/>
        <item x="58"/>
        <item x="60"/>
        <item x="29"/>
        <item t="default"/>
      </items>
    </pivotField>
    <pivotField dataField="1" compact="0" showAll="0">
      <items count="72">
        <item x="35"/>
        <item x="17"/>
        <item x="47"/>
        <item x="2"/>
        <item x="29"/>
        <item x="23"/>
        <item x="49"/>
        <item x="24"/>
        <item x="61"/>
        <item x="53"/>
        <item x="3"/>
        <item x="32"/>
        <item x="20"/>
        <item x="55"/>
        <item x="26"/>
        <item x="42"/>
        <item x="30"/>
        <item x="62"/>
        <item x="9"/>
        <item x="66"/>
        <item x="36"/>
        <item x="31"/>
        <item x="16"/>
        <item x="11"/>
        <item x="34"/>
        <item x="63"/>
        <item x="54"/>
        <item x="1"/>
        <item x="39"/>
        <item x="64"/>
        <item x="19"/>
        <item x="60"/>
        <item x="41"/>
        <item x="7"/>
        <item x="52"/>
        <item x="14"/>
        <item x="57"/>
        <item x="38"/>
        <item x="4"/>
        <item x="59"/>
        <item x="22"/>
        <item x="51"/>
        <item x="10"/>
        <item x="18"/>
        <item x="13"/>
        <item x="25"/>
        <item x="48"/>
        <item x="15"/>
        <item x="58"/>
        <item x="37"/>
        <item x="33"/>
        <item x="8"/>
        <item x="27"/>
        <item x="69"/>
        <item x="21"/>
        <item x="6"/>
        <item x="50"/>
        <item x="40"/>
        <item x="44"/>
        <item x="12"/>
        <item x="5"/>
        <item x="46"/>
        <item x="45"/>
        <item x="0"/>
        <item x="43"/>
        <item x="28"/>
        <item x="56"/>
        <item x="68"/>
        <item x="65"/>
        <item x="67"/>
        <item x="7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1">
        <item x="44"/>
        <item x="48"/>
        <item x="50"/>
        <item x="37"/>
        <item x="1"/>
        <item x="59"/>
        <item x="42"/>
        <item x="17"/>
        <item x="39"/>
        <item x="32"/>
        <item x="31"/>
        <item x="53"/>
        <item x="24"/>
        <item x="52"/>
        <item x="35"/>
        <item x="0"/>
        <item x="20"/>
        <item x="43"/>
        <item x="18"/>
        <item x="22"/>
        <item x="41"/>
        <item x="2"/>
        <item x="12"/>
        <item x="45"/>
        <item x="5"/>
        <item x="25"/>
        <item x="56"/>
        <item x="46"/>
        <item x="49"/>
        <item x="36"/>
        <item x="3"/>
        <item x="30"/>
        <item x="21"/>
        <item x="29"/>
        <item x="26"/>
        <item x="11"/>
        <item x="19"/>
        <item x="47"/>
        <item x="13"/>
        <item x="7"/>
        <item x="6"/>
        <item x="34"/>
        <item x="54"/>
        <item x="51"/>
        <item x="57"/>
        <item x="38"/>
        <item x="16"/>
        <item x="10"/>
        <item x="4"/>
        <item x="33"/>
        <item x="9"/>
        <item x="27"/>
        <item x="55"/>
        <item x="15"/>
        <item x="8"/>
        <item x="14"/>
        <item x="40"/>
        <item x="58"/>
        <item x="28"/>
        <item x="23"/>
        <item t="default"/>
      </items>
    </pivotField>
    <pivotField dataField="1" compact="0" showAll="0">
      <items count="281">
        <item x="251"/>
        <item x="146"/>
        <item x="100"/>
        <item x="147"/>
        <item x="42"/>
        <item x="174"/>
        <item x="43"/>
        <item x="47"/>
        <item x="145"/>
        <item x="40"/>
        <item x="186"/>
        <item x="44"/>
        <item x="118"/>
        <item x="216"/>
        <item x="142"/>
        <item x="41"/>
        <item x="45"/>
        <item x="119"/>
        <item x="231"/>
        <item x="232"/>
        <item x="143"/>
        <item x="129"/>
        <item x="254"/>
        <item x="46"/>
        <item x="171"/>
        <item x="138"/>
        <item x="261"/>
        <item x="144"/>
        <item x="77"/>
        <item x="5"/>
        <item x="260"/>
        <item x="131"/>
        <item x="57"/>
        <item x="152"/>
        <item x="192"/>
        <item x="62"/>
        <item x="137"/>
        <item x="172"/>
        <item x="263"/>
        <item x="58"/>
        <item x="121"/>
        <item x="222"/>
        <item x="217"/>
        <item x="188"/>
        <item x="78"/>
        <item x="153"/>
        <item x="187"/>
        <item x="97"/>
        <item x="235"/>
        <item x="169"/>
        <item x="117"/>
        <item x="255"/>
        <item x="227"/>
        <item x="151"/>
        <item x="154"/>
        <item x="170"/>
        <item x="79"/>
        <item x="226"/>
        <item x="150"/>
        <item x="109"/>
        <item x="111"/>
        <item x="184"/>
        <item x="82"/>
        <item x="108"/>
        <item x="215"/>
        <item x="257"/>
        <item x="149"/>
        <item x="98"/>
        <item x="249"/>
        <item x="230"/>
        <item x="66"/>
        <item x="27"/>
        <item x="168"/>
        <item x="148"/>
        <item x="53"/>
        <item x="157"/>
        <item x="6"/>
        <item x="256"/>
        <item x="93"/>
        <item x="155"/>
        <item x="19"/>
        <item x="28"/>
        <item x="250"/>
        <item x="105"/>
        <item x="54"/>
        <item x="229"/>
        <item x="190"/>
        <item x="163"/>
        <item x="20"/>
        <item x="104"/>
        <item x="262"/>
        <item x="80"/>
        <item x="25"/>
        <item x="130"/>
        <item x="209"/>
        <item x="103"/>
        <item x="116"/>
        <item x="269"/>
        <item x="158"/>
        <item x="193"/>
        <item x="107"/>
        <item x="219"/>
        <item x="165"/>
        <item x="21"/>
        <item x="195"/>
        <item x="84"/>
        <item x="106"/>
        <item x="81"/>
        <item x="159"/>
        <item x="26"/>
        <item x="37"/>
        <item x="221"/>
        <item x="223"/>
        <item x="270"/>
        <item x="164"/>
        <item x="252"/>
        <item x="51"/>
        <item x="241"/>
        <item x="198"/>
        <item x="39"/>
        <item x="61"/>
        <item x="15"/>
        <item x="64"/>
        <item x="22"/>
        <item x="88"/>
        <item x="204"/>
        <item x="1"/>
        <item x="259"/>
        <item x="38"/>
        <item x="189"/>
        <item x="127"/>
        <item x="228"/>
        <item x="200"/>
        <item x="23"/>
        <item x="253"/>
        <item x="225"/>
        <item x="156"/>
        <item x="202"/>
        <item x="2"/>
        <item x="234"/>
        <item x="191"/>
        <item x="113"/>
        <item x="247"/>
        <item x="72"/>
        <item x="277"/>
        <item x="3"/>
        <item x="208"/>
        <item x="203"/>
        <item x="34"/>
        <item x="183"/>
        <item x="24"/>
        <item x="185"/>
        <item x="99"/>
        <item x="244"/>
        <item x="275"/>
        <item x="205"/>
        <item x="140"/>
        <item x="4"/>
        <item x="194"/>
        <item x="67"/>
        <item x="35"/>
        <item x="218"/>
        <item x="85"/>
        <item x="126"/>
        <item x="96"/>
        <item x="160"/>
        <item x="276"/>
        <item x="10"/>
        <item x="237"/>
        <item x="124"/>
        <item x="123"/>
        <item x="196"/>
        <item x="68"/>
        <item x="206"/>
        <item x="90"/>
        <item x="177"/>
        <item x="63"/>
        <item x="52"/>
        <item x="112"/>
        <item x="271"/>
        <item x="86"/>
        <item x="238"/>
        <item x="197"/>
        <item x="115"/>
        <item x="114"/>
        <item x="69"/>
        <item x="265"/>
        <item x="139"/>
        <item x="167"/>
        <item x="60"/>
        <item x="181"/>
        <item x="210"/>
        <item x="74"/>
        <item x="264"/>
        <item x="87"/>
        <item x="178"/>
        <item x="73"/>
        <item x="182"/>
        <item x="179"/>
        <item x="233"/>
        <item x="240"/>
        <item x="141"/>
        <item x="32"/>
        <item x="236"/>
        <item x="166"/>
        <item x="278"/>
        <item x="122"/>
        <item x="17"/>
        <item x="48"/>
        <item x="56"/>
        <item x="180"/>
        <item x="16"/>
        <item x="7"/>
        <item x="224"/>
        <item x="49"/>
        <item x="162"/>
        <item x="18"/>
        <item x="89"/>
        <item x="279"/>
        <item x="101"/>
        <item x="55"/>
        <item x="36"/>
        <item x="33"/>
        <item x="239"/>
        <item x="110"/>
        <item x="207"/>
        <item x="65"/>
        <item x="214"/>
        <item x="50"/>
        <item x="242"/>
        <item x="91"/>
        <item x="128"/>
        <item x="30"/>
        <item x="70"/>
        <item x="11"/>
        <item x="273"/>
        <item x="94"/>
        <item x="220"/>
        <item x="272"/>
        <item x="175"/>
        <item x="9"/>
        <item x="92"/>
        <item x="211"/>
        <item x="76"/>
        <item x="71"/>
        <item x="13"/>
        <item x="12"/>
        <item x="173"/>
        <item x="274"/>
        <item x="125"/>
        <item x="246"/>
        <item x="176"/>
        <item x="31"/>
        <item x="102"/>
        <item x="248"/>
        <item x="14"/>
        <item x="268"/>
        <item x="213"/>
        <item x="133"/>
        <item x="95"/>
        <item x="243"/>
        <item x="161"/>
        <item x="29"/>
        <item x="201"/>
        <item x="212"/>
        <item x="8"/>
        <item x="59"/>
        <item x="245"/>
        <item x="0"/>
        <item x="135"/>
        <item x="132"/>
        <item x="75"/>
        <item x="120"/>
        <item x="134"/>
        <item x="199"/>
        <item x="136"/>
        <item x="266"/>
        <item x="258"/>
        <item x="267"/>
        <item x="83"/>
        <item t="default"/>
      </items>
    </pivotField>
    <pivotField compact="0" showAll="0">
      <items count="7">
        <item x="5"/>
        <item x="1"/>
        <item x="3"/>
        <item x="4"/>
        <item x="2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0">
        <item x="18"/>
        <item x="1"/>
        <item x="7"/>
        <item x="11"/>
        <item x="8"/>
        <item x="16"/>
        <item x="12"/>
        <item x="15"/>
        <item x="14"/>
        <item x="10"/>
        <item x="5"/>
        <item x="4"/>
        <item x="3"/>
        <item x="13"/>
        <item x="9"/>
        <item x="6"/>
        <item x="17"/>
        <item x="2"/>
        <item x="0"/>
        <item t="default"/>
      </items>
    </pivotField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箱数" fld="5" baseField="0" baseItem="0"/>
    <dataField name="求和项:数    量" fld="6" baseField="0" baseItem="0"/>
    <dataField name="求和项:金    额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26" firstHeaderRow="0" firstDataRow="1" firstDataCol="1"/>
  <pivotFields count="14">
    <pivotField compact="0" showAll="0"/>
    <pivotField compact="0" showAll="0"/>
    <pivotField compact="0" showAll="0"/>
    <pivotField axis="axisRow" compact="0" showAll="0">
      <items count="23">
        <item x="0"/>
        <item x="6"/>
        <item x="5"/>
        <item x="1"/>
        <item x="15"/>
        <item x="8"/>
        <item x="10"/>
        <item x="11"/>
        <item x="12"/>
        <item x="17"/>
        <item x="14"/>
        <item x="9"/>
        <item x="18"/>
        <item x="7"/>
        <item x="19"/>
        <item x="13"/>
        <item x="20"/>
        <item x="16"/>
        <item x="2"/>
        <item x="3"/>
        <item x="4"/>
        <item x="21"/>
        <item t="default"/>
      </items>
    </pivotField>
    <pivotField compact="0" showAll="0"/>
    <pivotField dataField="1" compact="0" showAll="0"/>
    <pivotField dataField="1" compact="0" showAll="0"/>
    <pivotField compact="0" showAll="0">
      <items count="3">
        <item x="0"/>
        <item x="1"/>
        <item t="default"/>
      </items>
    </pivotField>
    <pivotField compact="0" showAll="0"/>
    <pivotField dataField="1" compact="0" showAll="0"/>
    <pivotField compact="0" showAll="0"/>
    <pivotField compact="0" showAll="0">
      <items count="4">
        <item x="0"/>
        <item x="1"/>
        <item x="2"/>
        <item t="default"/>
      </items>
    </pivotField>
    <pivotField compact="0" showAll="0"/>
    <pivotField compact="0" showAll="0"/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箱数" fld="5" baseField="0" baseItem="0"/>
    <dataField name="求和项:数    量" fld="6" baseField="0" baseItem="0"/>
    <dataField name="求和项:金    额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4">
  <location ref="A3:E24" firstHeaderRow="0" firstDataRow="1" firstDataCol="2"/>
  <pivotFields count="14">
    <pivotField compact="0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compact="0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compact="0" showAll="0">
      <items count="168">
        <item x="119"/>
        <item x="24"/>
        <item x="8"/>
        <item x="82"/>
        <item x="10"/>
        <item x="75"/>
        <item x="6"/>
        <item x="0"/>
        <item x="95"/>
        <item x="144"/>
        <item x="23"/>
        <item x="164"/>
        <item x="79"/>
        <item x="74"/>
        <item x="146"/>
        <item x="68"/>
        <item x="108"/>
        <item x="32"/>
        <item x="44"/>
        <item x="106"/>
        <item x="159"/>
        <item x="96"/>
        <item x="85"/>
        <item x="58"/>
        <item x="140"/>
        <item x="45"/>
        <item x="139"/>
        <item x="63"/>
        <item x="16"/>
        <item x="14"/>
        <item x="51"/>
        <item x="104"/>
        <item x="152"/>
        <item x="88"/>
        <item x="114"/>
        <item x="28"/>
        <item x="64"/>
        <item x="99"/>
        <item x="50"/>
        <item x="80"/>
        <item x="162"/>
        <item x="66"/>
        <item x="154"/>
        <item x="124"/>
        <item x="81"/>
        <item x="153"/>
        <item x="35"/>
        <item x="55"/>
        <item x="47"/>
        <item x="38"/>
        <item x="118"/>
        <item x="65"/>
        <item x="57"/>
        <item x="161"/>
        <item x="48"/>
        <item x="37"/>
        <item x="115"/>
        <item x="150"/>
        <item x="127"/>
        <item x="116"/>
        <item x="86"/>
        <item x="112"/>
        <item x="91"/>
        <item x="157"/>
        <item x="78"/>
        <item x="141"/>
        <item x="46"/>
        <item x="142"/>
        <item x="151"/>
        <item x="70"/>
        <item x="12"/>
        <item x="111"/>
        <item x="105"/>
        <item x="145"/>
        <item x="126"/>
        <item x="125"/>
        <item x="138"/>
        <item x="54"/>
        <item x="83"/>
        <item x="43"/>
        <item x="137"/>
        <item x="149"/>
        <item x="134"/>
        <item x="87"/>
        <item x="41"/>
        <item x="84"/>
        <item x="98"/>
        <item x="107"/>
        <item x="123"/>
        <item x="122"/>
        <item x="27"/>
        <item x="135"/>
        <item x="49"/>
        <item x="56"/>
        <item x="156"/>
        <item x="71"/>
        <item x="72"/>
        <item x="92"/>
        <item x="131"/>
        <item x="31"/>
        <item x="18"/>
        <item x="34"/>
        <item x="29"/>
        <item x="21"/>
        <item x="30"/>
        <item x="20"/>
        <item x="61"/>
        <item x="60"/>
        <item x="26"/>
        <item x="143"/>
        <item x="53"/>
        <item x="22"/>
        <item x="77"/>
        <item x="52"/>
        <item x="62"/>
        <item x="19"/>
        <item x="109"/>
        <item x="132"/>
        <item x="158"/>
        <item x="110"/>
        <item x="121"/>
        <item x="155"/>
        <item x="73"/>
        <item x="163"/>
        <item x="136"/>
        <item x="129"/>
        <item x="130"/>
        <item x="90"/>
        <item x="42"/>
        <item x="103"/>
        <item x="39"/>
        <item x="165"/>
        <item x="148"/>
        <item x="117"/>
        <item x="69"/>
        <item x="97"/>
        <item x="13"/>
        <item x="147"/>
        <item x="76"/>
        <item x="7"/>
        <item x="11"/>
        <item x="36"/>
        <item x="93"/>
        <item x="128"/>
        <item x="33"/>
        <item x="133"/>
        <item x="101"/>
        <item x="15"/>
        <item x="25"/>
        <item x="120"/>
        <item x="100"/>
        <item x="4"/>
        <item x="160"/>
        <item x="59"/>
        <item x="2"/>
        <item x="67"/>
        <item x="94"/>
        <item x="40"/>
        <item x="102"/>
        <item x="9"/>
        <item x="3"/>
        <item x="1"/>
        <item x="113"/>
        <item x="5"/>
        <item x="89"/>
        <item x="17"/>
        <item x="166"/>
        <item t="default"/>
      </items>
    </pivotField>
    <pivotField axis="axisRow" compact="0" showAll="0">
      <items count="23">
        <item x="0"/>
        <item x="6"/>
        <item x="5"/>
        <item x="1"/>
        <item x="15"/>
        <item x="8"/>
        <item x="10"/>
        <item x="11"/>
        <item x="12"/>
        <item x="17"/>
        <item x="14"/>
        <item x="9"/>
        <item x="18"/>
        <item x="7"/>
        <item x="19"/>
        <item x="13"/>
        <item x="20"/>
        <item x="16"/>
        <item x="2"/>
        <item x="3"/>
        <item x="4"/>
        <item x="2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dataField="1"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dataField="1" compact="0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compact="0" multipleItemSelectionAllowed="1" showAll="0">
      <items count="4">
        <item h="1" x="0"/>
        <item x="1"/>
        <item h="1"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2">
    <field x="3"/>
    <field x="11"/>
  </rowFields>
  <rowItems count="21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12"/>
    </i>
    <i r="1">
      <x v="1"/>
    </i>
    <i>
      <x v="14"/>
    </i>
    <i r="1">
      <x v="1"/>
    </i>
    <i>
      <x v="16"/>
    </i>
    <i r="1">
      <x v="1"/>
    </i>
    <i>
      <x v="19"/>
    </i>
    <i r="1">
      <x v="1"/>
    </i>
    <i>
      <x v="20"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数    量" fld="6" baseField="0" baseItem="0"/>
    <dataField name="求和项:箱数" fld="5" baseField="0" baseItem="0"/>
    <dataField name="求和项:金    额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表2" displayName="表2" ref="A1:N8" totalsRowShown="0">
  <autoFilter xmlns:etc="http://www.wps.cn/officeDocument/2017/etCustomData" ref="A1:N8" etc:filterBottomFollowUsedRange="0"/>
  <tableColumns count="14">
    <tableColumn id="1" name="订单编号"/>
    <tableColumn id="2" name="发货日期" dataDxfId="2"/>
    <tableColumn id="3" name="客户"/>
    <tableColumn id="4" name="商品名称"/>
    <tableColumn id="5" name="箱规"/>
    <tableColumn id="6" name="箱数"/>
    <tableColumn id="7" name="数    量"/>
    <tableColumn id="8" name="单    位"/>
    <tableColumn id="9" name="销售单价"/>
    <tableColumn id="10" name="金    额"/>
    <tableColumn id="11" name="运费"/>
    <tableColumn id="12" name="是否开票"/>
    <tableColumn id="13" name="完结"/>
    <tableColumn id="14" name="备注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表1" displayName="表1" ref="A1:N30" totalsRowShown="0">
  <autoFilter xmlns:etc="http://www.wps.cn/officeDocument/2017/etCustomData" ref="A1:N30" etc:filterBottomFollowUsedRange="0"/>
  <tableColumns count="14">
    <tableColumn id="1" name="订单编号"/>
    <tableColumn id="2" name="发货日期" dataDxfId="3"/>
    <tableColumn id="3" name="客户"/>
    <tableColumn id="4" name="商品名称"/>
    <tableColumn id="5" name="箱规"/>
    <tableColumn id="6" name="箱数"/>
    <tableColumn id="7" name="数    量"/>
    <tableColumn id="8" name="单    位"/>
    <tableColumn id="9" name="销售单价"/>
    <tableColumn id="10" name="金    额"/>
    <tableColumn id="11" name="运费"/>
    <tableColumn id="12" name="是否开票"/>
    <tableColumn id="13" name="完结"/>
    <tableColumn id="14" name="备注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V841"/>
  <sheetViews>
    <sheetView tabSelected="1" topLeftCell="A572" workbookViewId="0">
      <selection activeCell="A611" sqref="$A611:$XFD837"/>
    </sheetView>
  </sheetViews>
  <sheetFormatPr defaultColWidth="8.72727272727273" defaultRowHeight="15"/>
  <cols>
    <col min="1" max="1" width="46.7272727272727" style="1" customWidth="1"/>
    <col min="2" max="2" width="12.3636363636364" style="1" customWidth="1"/>
    <col min="3" max="3" width="34.9090909090909" style="1" customWidth="1"/>
    <col min="4" max="4" width="43.4545454545455" style="1" customWidth="1"/>
    <col min="5" max="5" width="5.18181818181818" style="1" customWidth="1"/>
    <col min="6" max="6" width="6.27272727272727" style="1" customWidth="1"/>
    <col min="7" max="7" width="7.72727272727273" style="1" customWidth="1"/>
    <col min="8" max="8" width="7.36363636363636" style="1" customWidth="1"/>
    <col min="9" max="9" width="10.6363636363636" style="1" customWidth="1"/>
    <col min="10" max="10" width="13.9090909090909" style="1" customWidth="1"/>
    <col min="11" max="11" width="6.36363636363636" style="1" customWidth="1"/>
    <col min="12" max="12" width="8.81818181818182" style="1" customWidth="1"/>
    <col min="13" max="13" width="5.18181818181818" style="1" customWidth="1"/>
    <col min="14" max="14" width="66.3636363636364" style="1" customWidth="1"/>
    <col min="15" max="16384" width="8.72727272727273" style="1"/>
  </cols>
  <sheetData>
    <row r="1" s="1" customFormat="1" spans="1:14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="1" customFormat="1" spans="1:14">
      <c r="A2" s="53"/>
      <c r="B2" s="57">
        <v>46027</v>
      </c>
      <c r="C2" s="53" t="s">
        <v>14</v>
      </c>
      <c r="D2" s="58" t="s">
        <v>15</v>
      </c>
      <c r="E2" s="53">
        <v>12</v>
      </c>
      <c r="F2" s="53">
        <v>200</v>
      </c>
      <c r="G2" s="59">
        <f>F2*E2</f>
        <v>2400</v>
      </c>
      <c r="H2" s="59" t="s">
        <v>16</v>
      </c>
      <c r="I2" s="53">
        <v>12</v>
      </c>
      <c r="J2" s="60">
        <f>I2*G2</f>
        <v>28800</v>
      </c>
      <c r="K2" s="53"/>
      <c r="L2" s="53" t="s">
        <v>17</v>
      </c>
      <c r="M2" s="53" t="s">
        <v>18</v>
      </c>
      <c r="N2" s="53"/>
    </row>
    <row r="3" s="1" customFormat="1" spans="1:14">
      <c r="A3" s="53"/>
      <c r="B3" s="57">
        <v>46028</v>
      </c>
      <c r="C3" s="53" t="s">
        <v>14</v>
      </c>
      <c r="D3" s="53" t="s">
        <v>19</v>
      </c>
      <c r="E3" s="53">
        <v>12</v>
      </c>
      <c r="F3" s="53">
        <v>20</v>
      </c>
      <c r="G3" s="59">
        <f>F3*E3</f>
        <v>240</v>
      </c>
      <c r="H3" s="59" t="s">
        <v>16</v>
      </c>
      <c r="I3" s="53">
        <v>10</v>
      </c>
      <c r="J3" s="60">
        <f>I3*G3</f>
        <v>2400</v>
      </c>
      <c r="K3" s="53"/>
      <c r="L3" s="53" t="s">
        <v>17</v>
      </c>
      <c r="M3" s="53" t="s">
        <v>18</v>
      </c>
      <c r="N3" s="53"/>
    </row>
    <row r="4" s="1" customFormat="1" spans="1:14">
      <c r="A4" s="53"/>
      <c r="B4" s="57">
        <v>46028</v>
      </c>
      <c r="C4" s="53" t="s">
        <v>14</v>
      </c>
      <c r="D4" s="58" t="s">
        <v>15</v>
      </c>
      <c r="E4" s="53">
        <v>12</v>
      </c>
      <c r="F4" s="53">
        <v>20</v>
      </c>
      <c r="G4" s="59">
        <f>F4*E4</f>
        <v>240</v>
      </c>
      <c r="H4" s="59" t="s">
        <v>16</v>
      </c>
      <c r="I4" s="53">
        <v>12</v>
      </c>
      <c r="J4" s="60">
        <f>I4*G4</f>
        <v>2880</v>
      </c>
      <c r="K4" s="53"/>
      <c r="L4" s="53" t="s">
        <v>17</v>
      </c>
      <c r="M4" s="53" t="s">
        <v>18</v>
      </c>
      <c r="N4" s="53"/>
    </row>
    <row r="5" s="1" customFormat="1" spans="1:14">
      <c r="A5" s="53"/>
      <c r="B5" s="57">
        <v>46028</v>
      </c>
      <c r="C5" s="53" t="s">
        <v>14</v>
      </c>
      <c r="D5" s="53" t="s">
        <v>20</v>
      </c>
      <c r="E5" s="53">
        <v>12</v>
      </c>
      <c r="F5" s="53">
        <v>20</v>
      </c>
      <c r="G5" s="59">
        <f>F5*E5</f>
        <v>240</v>
      </c>
      <c r="H5" s="59" t="s">
        <v>16</v>
      </c>
      <c r="I5" s="53">
        <v>12.8</v>
      </c>
      <c r="J5" s="60">
        <f>I5*G5</f>
        <v>3072</v>
      </c>
      <c r="K5" s="53"/>
      <c r="L5" s="53" t="s">
        <v>17</v>
      </c>
      <c r="M5" s="53" t="s">
        <v>18</v>
      </c>
      <c r="N5" s="53"/>
    </row>
    <row r="6" s="1" customFormat="1" spans="1:14">
      <c r="A6" s="53"/>
      <c r="B6" s="57">
        <v>46028</v>
      </c>
      <c r="C6" s="53" t="s">
        <v>14</v>
      </c>
      <c r="D6" s="53" t="s">
        <v>21</v>
      </c>
      <c r="E6" s="53">
        <v>12</v>
      </c>
      <c r="F6" s="53">
        <v>20</v>
      </c>
      <c r="G6" s="59">
        <f>F6*E6</f>
        <v>240</v>
      </c>
      <c r="H6" s="59" t="s">
        <v>16</v>
      </c>
      <c r="I6" s="53">
        <v>15</v>
      </c>
      <c r="J6" s="60">
        <f>I6*G6</f>
        <v>3600</v>
      </c>
      <c r="K6" s="53"/>
      <c r="L6" s="53" t="s">
        <v>17</v>
      </c>
      <c r="M6" s="53" t="s">
        <v>18</v>
      </c>
      <c r="N6" s="53"/>
    </row>
    <row r="7" s="1" customFormat="1" spans="1:14">
      <c r="A7" s="53"/>
      <c r="B7" s="57">
        <v>46028</v>
      </c>
      <c r="C7" s="53" t="s">
        <v>14</v>
      </c>
      <c r="D7" s="53" t="s">
        <v>22</v>
      </c>
      <c r="E7" s="53">
        <v>12</v>
      </c>
      <c r="F7" s="53">
        <v>2</v>
      </c>
      <c r="G7" s="59">
        <f>F7*E7</f>
        <v>24</v>
      </c>
      <c r="H7" s="59" t="s">
        <v>16</v>
      </c>
      <c r="I7" s="53">
        <v>18</v>
      </c>
      <c r="J7" s="60">
        <f>I7*G7</f>
        <v>432</v>
      </c>
      <c r="K7" s="53"/>
      <c r="L7" s="53" t="s">
        <v>17</v>
      </c>
      <c r="M7" s="53" t="s">
        <v>18</v>
      </c>
      <c r="N7" s="53"/>
    </row>
    <row r="8" s="1" customFormat="1" spans="1:14">
      <c r="A8" s="53"/>
      <c r="B8" s="57">
        <v>46028</v>
      </c>
      <c r="C8" s="53" t="s">
        <v>14</v>
      </c>
      <c r="D8" s="53" t="s">
        <v>22</v>
      </c>
      <c r="E8" s="53">
        <v>12</v>
      </c>
      <c r="F8" s="53">
        <v>2</v>
      </c>
      <c r="G8" s="59">
        <f>F8*E8</f>
        <v>24</v>
      </c>
      <c r="H8" s="59" t="s">
        <v>16</v>
      </c>
      <c r="I8" s="53">
        <v>18</v>
      </c>
      <c r="J8" s="60">
        <f>I8*G8</f>
        <v>432</v>
      </c>
      <c r="K8" s="53"/>
      <c r="L8" s="53" t="s">
        <v>17</v>
      </c>
      <c r="M8" s="53" t="s">
        <v>18</v>
      </c>
      <c r="N8" s="53"/>
    </row>
    <row r="9" s="1" customFormat="1" spans="1:14">
      <c r="A9" s="53"/>
      <c r="B9" s="57">
        <v>46028</v>
      </c>
      <c r="C9" s="53" t="s">
        <v>14</v>
      </c>
      <c r="D9" s="53" t="s">
        <v>22</v>
      </c>
      <c r="E9" s="53">
        <v>12</v>
      </c>
      <c r="F9" s="53">
        <v>5</v>
      </c>
      <c r="G9" s="59">
        <f>F9*E9</f>
        <v>60</v>
      </c>
      <c r="H9" s="59" t="s">
        <v>16</v>
      </c>
      <c r="I9" s="53">
        <v>18</v>
      </c>
      <c r="J9" s="60">
        <f>I9*G9</f>
        <v>1080</v>
      </c>
      <c r="K9" s="53"/>
      <c r="L9" s="53" t="s">
        <v>17</v>
      </c>
      <c r="M9" s="53" t="s">
        <v>18</v>
      </c>
      <c r="N9" s="53"/>
    </row>
    <row r="10" s="1" customFormat="1" spans="1:14">
      <c r="A10" s="53"/>
      <c r="B10" s="57">
        <v>46028</v>
      </c>
      <c r="C10" s="53" t="s">
        <v>14</v>
      </c>
      <c r="D10" s="53" t="s">
        <v>22</v>
      </c>
      <c r="E10" s="53">
        <v>12</v>
      </c>
      <c r="F10" s="53">
        <v>40</v>
      </c>
      <c r="G10" s="59">
        <f>F10*E10</f>
        <v>480</v>
      </c>
      <c r="H10" s="59" t="s">
        <v>16</v>
      </c>
      <c r="I10" s="53">
        <v>18</v>
      </c>
      <c r="J10" s="60">
        <f>I10*G10</f>
        <v>8640</v>
      </c>
      <c r="K10" s="53"/>
      <c r="L10" s="53" t="s">
        <v>17</v>
      </c>
      <c r="M10" s="53" t="s">
        <v>18</v>
      </c>
      <c r="N10" s="53"/>
    </row>
    <row r="11" s="1" customFormat="1" spans="1:14">
      <c r="A11" s="53"/>
      <c r="B11" s="57">
        <v>46028</v>
      </c>
      <c r="C11" s="53" t="s">
        <v>14</v>
      </c>
      <c r="D11" s="58" t="s">
        <v>15</v>
      </c>
      <c r="E11" s="53">
        <v>12</v>
      </c>
      <c r="F11" s="53">
        <v>175</v>
      </c>
      <c r="G11" s="59">
        <f>F11*E11</f>
        <v>2100</v>
      </c>
      <c r="H11" s="59" t="s">
        <v>16</v>
      </c>
      <c r="I11" s="53">
        <v>12</v>
      </c>
      <c r="J11" s="60">
        <f>I11*G11</f>
        <v>25200</v>
      </c>
      <c r="K11" s="53"/>
      <c r="L11" s="53" t="s">
        <v>17</v>
      </c>
      <c r="M11" s="53" t="s">
        <v>18</v>
      </c>
      <c r="N11" s="53"/>
    </row>
    <row r="12" s="1" customFormat="1" spans="1:14">
      <c r="A12" s="53"/>
      <c r="B12" s="57">
        <v>46028</v>
      </c>
      <c r="C12" s="53" t="s">
        <v>14</v>
      </c>
      <c r="D12" s="58" t="s">
        <v>15</v>
      </c>
      <c r="E12" s="53">
        <v>12</v>
      </c>
      <c r="F12" s="53">
        <v>100</v>
      </c>
      <c r="G12" s="59">
        <f>F12*E12</f>
        <v>1200</v>
      </c>
      <c r="H12" s="59" t="s">
        <v>16</v>
      </c>
      <c r="I12" s="53">
        <v>12</v>
      </c>
      <c r="J12" s="60">
        <f>I12*G12</f>
        <v>14400</v>
      </c>
      <c r="K12" s="53"/>
      <c r="L12" s="53" t="s">
        <v>17</v>
      </c>
      <c r="M12" s="53" t="s">
        <v>18</v>
      </c>
      <c r="N12" s="53"/>
    </row>
    <row r="13" s="1" customFormat="1" spans="1:14">
      <c r="A13" s="53"/>
      <c r="B13" s="57">
        <v>46028</v>
      </c>
      <c r="C13" s="53" t="s">
        <v>14</v>
      </c>
      <c r="D13" s="58" t="s">
        <v>15</v>
      </c>
      <c r="E13" s="53">
        <v>12</v>
      </c>
      <c r="F13" s="53">
        <v>30</v>
      </c>
      <c r="G13" s="59">
        <f>F13*E13</f>
        <v>360</v>
      </c>
      <c r="H13" s="59" t="s">
        <v>16</v>
      </c>
      <c r="I13" s="53">
        <v>12</v>
      </c>
      <c r="J13" s="60">
        <f>I13*G13</f>
        <v>4320</v>
      </c>
      <c r="K13" s="53"/>
      <c r="L13" s="53" t="s">
        <v>17</v>
      </c>
      <c r="M13" s="53" t="s">
        <v>18</v>
      </c>
      <c r="N13" s="53"/>
    </row>
    <row r="14" s="1" customFormat="1" spans="1:14">
      <c r="A14" s="53"/>
      <c r="B14" s="57">
        <v>46028</v>
      </c>
      <c r="C14" s="53" t="s">
        <v>14</v>
      </c>
      <c r="D14" s="53" t="s">
        <v>22</v>
      </c>
      <c r="E14" s="53">
        <v>12</v>
      </c>
      <c r="F14" s="53">
        <v>5</v>
      </c>
      <c r="G14" s="59">
        <f>F14*E14</f>
        <v>60</v>
      </c>
      <c r="H14" s="59" t="s">
        <v>16</v>
      </c>
      <c r="I14" s="53">
        <v>18</v>
      </c>
      <c r="J14" s="60">
        <f>I14*G14</f>
        <v>1080</v>
      </c>
      <c r="K14" s="53"/>
      <c r="L14" s="53" t="s">
        <v>17</v>
      </c>
      <c r="M14" s="53" t="s">
        <v>18</v>
      </c>
      <c r="N14" s="53"/>
    </row>
    <row r="15" s="1" customFormat="1" spans="1:14">
      <c r="A15" s="53"/>
      <c r="B15" s="61">
        <v>46028</v>
      </c>
      <c r="C15" s="53" t="s">
        <v>23</v>
      </c>
      <c r="D15" s="58" t="s">
        <v>15</v>
      </c>
      <c r="E15" s="59">
        <v>12</v>
      </c>
      <c r="F15" s="59">
        <v>80</v>
      </c>
      <c r="G15" s="59">
        <f>F15*E15</f>
        <v>960</v>
      </c>
      <c r="H15" s="59" t="s">
        <v>16</v>
      </c>
      <c r="I15" s="53">
        <v>13.5</v>
      </c>
      <c r="J15" s="60">
        <f>I15*G15</f>
        <v>12960</v>
      </c>
      <c r="K15" s="53"/>
      <c r="L15" s="59" t="s">
        <v>18</v>
      </c>
      <c r="M15" s="59" t="s">
        <v>18</v>
      </c>
      <c r="N15" s="59"/>
    </row>
    <row r="16" s="1" customFormat="1" spans="1:14">
      <c r="A16" s="53"/>
      <c r="B16" s="61">
        <v>46028</v>
      </c>
      <c r="C16" s="53" t="s">
        <v>23</v>
      </c>
      <c r="D16" s="53" t="s">
        <v>24</v>
      </c>
      <c r="E16" s="59">
        <v>12</v>
      </c>
      <c r="F16" s="59">
        <v>80</v>
      </c>
      <c r="G16" s="59">
        <f>F16*E16</f>
        <v>960</v>
      </c>
      <c r="H16" s="59" t="s">
        <v>16</v>
      </c>
      <c r="I16" s="62">
        <v>16.74</v>
      </c>
      <c r="J16" s="60">
        <f>I16*G16</f>
        <v>16070.4</v>
      </c>
      <c r="K16" s="63"/>
      <c r="L16" s="59" t="s">
        <v>18</v>
      </c>
      <c r="M16" s="59" t="s">
        <v>18</v>
      </c>
      <c r="N16" s="59"/>
    </row>
    <row r="17" s="1" customFormat="1" spans="1:14">
      <c r="A17" s="53"/>
      <c r="B17" s="61">
        <v>46028</v>
      </c>
      <c r="C17" s="53" t="s">
        <v>23</v>
      </c>
      <c r="D17" s="53" t="s">
        <v>21</v>
      </c>
      <c r="E17" s="59">
        <v>12</v>
      </c>
      <c r="F17" s="59">
        <v>80</v>
      </c>
      <c r="G17" s="59">
        <f>F17*E17</f>
        <v>960</v>
      </c>
      <c r="H17" s="59" t="s">
        <v>16</v>
      </c>
      <c r="I17" s="62">
        <v>16.524</v>
      </c>
      <c r="J17" s="60">
        <f>I17*G17</f>
        <v>15863.04</v>
      </c>
      <c r="K17" s="63"/>
      <c r="L17" s="59" t="s">
        <v>18</v>
      </c>
      <c r="M17" s="59" t="s">
        <v>18</v>
      </c>
      <c r="N17" s="59"/>
    </row>
    <row r="18" s="1" customFormat="1" ht="30" spans="1:14">
      <c r="A18" s="53"/>
      <c r="B18" s="61">
        <v>46028</v>
      </c>
      <c r="C18" s="64" t="s">
        <v>23</v>
      </c>
      <c r="D18" s="53" t="s">
        <v>22</v>
      </c>
      <c r="E18" s="59">
        <v>12</v>
      </c>
      <c r="F18" s="59">
        <v>80</v>
      </c>
      <c r="G18" s="59">
        <f>F18*E18</f>
        <v>960</v>
      </c>
      <c r="H18" s="59" t="s">
        <v>16</v>
      </c>
      <c r="I18" s="62">
        <v>20.196</v>
      </c>
      <c r="J18" s="60">
        <f>I18*G18</f>
        <v>19388.16</v>
      </c>
      <c r="K18" s="63"/>
      <c r="L18" s="59" t="s">
        <v>18</v>
      </c>
      <c r="M18" s="59" t="s">
        <v>18</v>
      </c>
      <c r="N18" s="59"/>
    </row>
    <row r="19" s="1" customFormat="1" spans="1:14">
      <c r="A19" s="53"/>
      <c r="B19" s="61">
        <v>46028</v>
      </c>
      <c r="C19" s="53" t="s">
        <v>25</v>
      </c>
      <c r="D19" s="53" t="s">
        <v>24</v>
      </c>
      <c r="E19" s="59">
        <v>12</v>
      </c>
      <c r="F19" s="59">
        <v>10</v>
      </c>
      <c r="G19" s="59">
        <f>F19*E19</f>
        <v>120</v>
      </c>
      <c r="H19" s="59" t="s">
        <v>16</v>
      </c>
      <c r="I19" s="65">
        <v>18.315</v>
      </c>
      <c r="J19" s="60">
        <f>I19*G19</f>
        <v>2197.8</v>
      </c>
      <c r="K19" s="59"/>
      <c r="L19" s="59" t="s">
        <v>18</v>
      </c>
      <c r="M19" s="59" t="s">
        <v>18</v>
      </c>
      <c r="N19" s="59"/>
    </row>
    <row r="20" s="1" customFormat="1" spans="1:14">
      <c r="A20" s="53"/>
      <c r="B20" s="57">
        <v>46028</v>
      </c>
      <c r="C20" s="53" t="s">
        <v>26</v>
      </c>
      <c r="D20" s="53" t="s">
        <v>27</v>
      </c>
      <c r="E20" s="53">
        <v>8</v>
      </c>
      <c r="F20" s="53">
        <v>60</v>
      </c>
      <c r="G20" s="59">
        <f>F20*E20</f>
        <v>480</v>
      </c>
      <c r="H20" s="59" t="s">
        <v>16</v>
      </c>
      <c r="I20" s="53">
        <v>17.82</v>
      </c>
      <c r="J20" s="60">
        <f>I20*G20</f>
        <v>8553.6</v>
      </c>
      <c r="K20" s="59"/>
      <c r="L20" s="53" t="s">
        <v>18</v>
      </c>
      <c r="M20" s="59" t="s">
        <v>18</v>
      </c>
      <c r="N20" s="53"/>
    </row>
    <row r="21" s="1" customFormat="1" spans="1:14">
      <c r="A21" s="53"/>
      <c r="B21" s="57">
        <v>46028</v>
      </c>
      <c r="C21" s="53" t="s">
        <v>28</v>
      </c>
      <c r="D21" s="53" t="s">
        <v>19</v>
      </c>
      <c r="E21" s="53">
        <v>12</v>
      </c>
      <c r="F21" s="53">
        <v>47</v>
      </c>
      <c r="G21" s="59">
        <f>F21*E21</f>
        <v>564</v>
      </c>
      <c r="H21" s="59" t="s">
        <v>16</v>
      </c>
      <c r="I21" s="53">
        <v>13.5</v>
      </c>
      <c r="J21" s="60">
        <f>I21*G21</f>
        <v>7614</v>
      </c>
      <c r="K21" s="59"/>
      <c r="L21" s="53" t="s">
        <v>18</v>
      </c>
      <c r="M21" s="53" t="s">
        <v>18</v>
      </c>
      <c r="N21" s="53"/>
    </row>
    <row r="22" s="1" customFormat="1" spans="1:14">
      <c r="A22" s="53"/>
      <c r="B22" s="57">
        <v>46028</v>
      </c>
      <c r="C22" s="53" t="s">
        <v>28</v>
      </c>
      <c r="D22" s="58" t="s">
        <v>15</v>
      </c>
      <c r="E22" s="53">
        <v>12</v>
      </c>
      <c r="F22" s="53">
        <v>47</v>
      </c>
      <c r="G22" s="59">
        <f>F22*E22</f>
        <v>564</v>
      </c>
      <c r="H22" s="59" t="s">
        <v>16</v>
      </c>
      <c r="I22" s="53">
        <v>15.8</v>
      </c>
      <c r="J22" s="60">
        <f>I22*G22</f>
        <v>8911.2</v>
      </c>
      <c r="K22" s="59"/>
      <c r="L22" s="53" t="s">
        <v>18</v>
      </c>
      <c r="M22" s="53" t="s">
        <v>18</v>
      </c>
      <c r="N22" s="53"/>
    </row>
    <row r="23" s="1" customFormat="1" spans="1:14">
      <c r="A23" s="53"/>
      <c r="B23" s="57">
        <v>46030</v>
      </c>
      <c r="C23" s="53" t="s">
        <v>14</v>
      </c>
      <c r="D23" s="53" t="s">
        <v>19</v>
      </c>
      <c r="E23" s="53">
        <v>12</v>
      </c>
      <c r="F23" s="53">
        <v>10</v>
      </c>
      <c r="G23" s="59">
        <f>F23*E23</f>
        <v>120</v>
      </c>
      <c r="H23" s="59" t="s">
        <v>16</v>
      </c>
      <c r="I23" s="53">
        <v>10</v>
      </c>
      <c r="J23" s="60">
        <f>I23*G23</f>
        <v>1200</v>
      </c>
      <c r="K23" s="53"/>
      <c r="L23" s="53" t="s">
        <v>17</v>
      </c>
      <c r="M23" s="53" t="s">
        <v>18</v>
      </c>
      <c r="N23" s="53"/>
    </row>
    <row r="24" s="1" customFormat="1" spans="1:14">
      <c r="A24" s="53"/>
      <c r="B24" s="57">
        <v>46030</v>
      </c>
      <c r="C24" s="53" t="s">
        <v>14</v>
      </c>
      <c r="D24" s="58" t="s">
        <v>15</v>
      </c>
      <c r="E24" s="53">
        <v>12</v>
      </c>
      <c r="F24" s="53">
        <v>10</v>
      </c>
      <c r="G24" s="59">
        <f>F24*E24</f>
        <v>120</v>
      </c>
      <c r="H24" s="59" t="s">
        <v>16</v>
      </c>
      <c r="I24" s="53">
        <v>12</v>
      </c>
      <c r="J24" s="60">
        <f>I24*G24</f>
        <v>1440</v>
      </c>
      <c r="K24" s="53"/>
      <c r="L24" s="53" t="s">
        <v>17</v>
      </c>
      <c r="M24" s="53" t="s">
        <v>18</v>
      </c>
      <c r="N24" s="53"/>
    </row>
    <row r="25" s="1" customFormat="1" spans="1:14">
      <c r="A25" s="53"/>
      <c r="B25" s="57">
        <v>46030</v>
      </c>
      <c r="C25" s="53" t="s">
        <v>14</v>
      </c>
      <c r="D25" s="53" t="s">
        <v>24</v>
      </c>
      <c r="E25" s="53">
        <v>12</v>
      </c>
      <c r="F25" s="53">
        <v>10</v>
      </c>
      <c r="G25" s="59">
        <f>F25*E25</f>
        <v>120</v>
      </c>
      <c r="H25" s="59" t="s">
        <v>16</v>
      </c>
      <c r="I25" s="53">
        <v>15</v>
      </c>
      <c r="J25" s="60">
        <f>I25*G25</f>
        <v>1800</v>
      </c>
      <c r="K25" s="53"/>
      <c r="L25" s="53" t="s">
        <v>17</v>
      </c>
      <c r="M25" s="53" t="s">
        <v>18</v>
      </c>
      <c r="N25" s="53"/>
    </row>
    <row r="26" s="1" customFormat="1" spans="1:14">
      <c r="A26" s="53"/>
      <c r="B26" s="57">
        <v>46030</v>
      </c>
      <c r="C26" s="53" t="s">
        <v>14</v>
      </c>
      <c r="D26" s="53" t="s">
        <v>20</v>
      </c>
      <c r="E26" s="53">
        <v>12</v>
      </c>
      <c r="F26" s="53">
        <v>15</v>
      </c>
      <c r="G26" s="59">
        <f>F26*E26</f>
        <v>180</v>
      </c>
      <c r="H26" s="59" t="s">
        <v>16</v>
      </c>
      <c r="I26" s="53">
        <v>12.8</v>
      </c>
      <c r="J26" s="60">
        <f>I26*G26</f>
        <v>2304</v>
      </c>
      <c r="K26" s="53"/>
      <c r="L26" s="53" t="s">
        <v>17</v>
      </c>
      <c r="M26" s="53" t="s">
        <v>18</v>
      </c>
      <c r="N26" s="53"/>
    </row>
    <row r="27" s="1" customFormat="1" spans="1:14">
      <c r="A27" s="53"/>
      <c r="B27" s="57">
        <v>46030</v>
      </c>
      <c r="C27" s="53" t="s">
        <v>14</v>
      </c>
      <c r="D27" s="53" t="s">
        <v>21</v>
      </c>
      <c r="E27" s="53">
        <v>12</v>
      </c>
      <c r="F27" s="53">
        <v>15</v>
      </c>
      <c r="G27" s="59">
        <f>F27*E27</f>
        <v>180</v>
      </c>
      <c r="H27" s="59" t="s">
        <v>16</v>
      </c>
      <c r="I27" s="53">
        <v>15</v>
      </c>
      <c r="J27" s="60">
        <f>I27*G27</f>
        <v>2700</v>
      </c>
      <c r="K27" s="53"/>
      <c r="L27" s="53" t="s">
        <v>17</v>
      </c>
      <c r="M27" s="53" t="s">
        <v>18</v>
      </c>
      <c r="N27" s="53"/>
    </row>
    <row r="28" s="1" customFormat="1" spans="1:14">
      <c r="A28" s="53"/>
      <c r="B28" s="57">
        <v>46030</v>
      </c>
      <c r="C28" s="53" t="s">
        <v>14</v>
      </c>
      <c r="D28" s="53" t="s">
        <v>22</v>
      </c>
      <c r="E28" s="53">
        <v>12</v>
      </c>
      <c r="F28" s="53">
        <v>15</v>
      </c>
      <c r="G28" s="59">
        <f>F28*E28</f>
        <v>180</v>
      </c>
      <c r="H28" s="59" t="s">
        <v>16</v>
      </c>
      <c r="I28" s="53">
        <v>18</v>
      </c>
      <c r="J28" s="60">
        <f>I28*G28</f>
        <v>3240</v>
      </c>
      <c r="K28" s="53"/>
      <c r="L28" s="53" t="s">
        <v>17</v>
      </c>
      <c r="M28" s="53" t="s">
        <v>18</v>
      </c>
      <c r="N28" s="53"/>
    </row>
    <row r="29" s="1" customFormat="1" spans="1:14">
      <c r="A29" s="53"/>
      <c r="B29" s="57">
        <v>46030</v>
      </c>
      <c r="C29" s="53" t="s">
        <v>14</v>
      </c>
      <c r="D29" s="53" t="s">
        <v>19</v>
      </c>
      <c r="E29" s="53">
        <v>12</v>
      </c>
      <c r="F29" s="53">
        <v>10</v>
      </c>
      <c r="G29" s="59">
        <f>F29*E29</f>
        <v>120</v>
      </c>
      <c r="H29" s="59" t="s">
        <v>16</v>
      </c>
      <c r="I29" s="53">
        <v>10</v>
      </c>
      <c r="J29" s="60">
        <f>I29*G29</f>
        <v>1200</v>
      </c>
      <c r="K29" s="53"/>
      <c r="L29" s="53" t="s">
        <v>17</v>
      </c>
      <c r="M29" s="53" t="s">
        <v>18</v>
      </c>
      <c r="N29" s="53"/>
    </row>
    <row r="30" s="1" customFormat="1" spans="1:14">
      <c r="A30" s="53"/>
      <c r="B30" s="57">
        <v>46031</v>
      </c>
      <c r="C30" s="53" t="s">
        <v>29</v>
      </c>
      <c r="D30" s="58" t="s">
        <v>15</v>
      </c>
      <c r="E30" s="53">
        <v>12</v>
      </c>
      <c r="F30" s="53">
        <v>10</v>
      </c>
      <c r="G30" s="59">
        <f>F30*E30</f>
        <v>120</v>
      </c>
      <c r="H30" s="59" t="s">
        <v>16</v>
      </c>
      <c r="I30" s="53">
        <v>13</v>
      </c>
      <c r="J30" s="60">
        <f>I30*G30</f>
        <v>1560</v>
      </c>
      <c r="K30" s="59"/>
      <c r="L30" s="53" t="s">
        <v>17</v>
      </c>
      <c r="M30" s="59" t="s">
        <v>18</v>
      </c>
      <c r="N30" s="53"/>
    </row>
    <row r="31" s="1" customFormat="1" spans="1:14">
      <c r="A31" s="53"/>
      <c r="B31" s="57">
        <v>46031</v>
      </c>
      <c r="C31" s="53" t="s">
        <v>29</v>
      </c>
      <c r="D31" s="53" t="s">
        <v>24</v>
      </c>
      <c r="E31" s="53">
        <v>12</v>
      </c>
      <c r="F31" s="53">
        <v>10</v>
      </c>
      <c r="G31" s="59">
        <f>F31*E31</f>
        <v>120</v>
      </c>
      <c r="H31" s="59" t="s">
        <v>16</v>
      </c>
      <c r="I31" s="53">
        <v>16.5</v>
      </c>
      <c r="J31" s="60">
        <f>I31*G31</f>
        <v>1980</v>
      </c>
      <c r="K31" s="59"/>
      <c r="L31" s="53" t="s">
        <v>17</v>
      </c>
      <c r="M31" s="59" t="s">
        <v>18</v>
      </c>
      <c r="N31" s="53"/>
    </row>
    <row r="32" s="1" customFormat="1" spans="1:14">
      <c r="A32" s="53"/>
      <c r="B32" s="57">
        <v>46031</v>
      </c>
      <c r="C32" s="53" t="s">
        <v>29</v>
      </c>
      <c r="D32" s="59" t="s">
        <v>30</v>
      </c>
      <c r="E32" s="53">
        <v>12</v>
      </c>
      <c r="F32" s="53">
        <v>5</v>
      </c>
      <c r="G32" s="59">
        <f>F32*E32</f>
        <v>60</v>
      </c>
      <c r="H32" s="59" t="s">
        <v>16</v>
      </c>
      <c r="I32" s="53">
        <v>16.5</v>
      </c>
      <c r="J32" s="60">
        <f>I32*G32</f>
        <v>990</v>
      </c>
      <c r="K32" s="59"/>
      <c r="L32" s="53" t="s">
        <v>17</v>
      </c>
      <c r="M32" s="59" t="s">
        <v>18</v>
      </c>
      <c r="N32" s="53"/>
    </row>
    <row r="33" s="1" customFormat="1" spans="1:14">
      <c r="A33" s="53"/>
      <c r="B33" s="57">
        <v>46031</v>
      </c>
      <c r="C33" s="53" t="s">
        <v>29</v>
      </c>
      <c r="D33" s="59" t="s">
        <v>30</v>
      </c>
      <c r="E33" s="53">
        <v>12</v>
      </c>
      <c r="F33" s="53">
        <v>5</v>
      </c>
      <c r="G33" s="59">
        <f>F33*E33</f>
        <v>60</v>
      </c>
      <c r="H33" s="59" t="s">
        <v>16</v>
      </c>
      <c r="I33" s="53">
        <v>20.5</v>
      </c>
      <c r="J33" s="60">
        <f>I33*G33</f>
        <v>1230</v>
      </c>
      <c r="K33" s="59"/>
      <c r="L33" s="53" t="s">
        <v>17</v>
      </c>
      <c r="M33" s="59" t="s">
        <v>18</v>
      </c>
      <c r="N33" s="53"/>
    </row>
    <row r="34" s="1" customFormat="1" spans="1:14">
      <c r="A34" s="53"/>
      <c r="B34" s="57">
        <v>46032</v>
      </c>
      <c r="C34" s="53" t="s">
        <v>14</v>
      </c>
      <c r="D34" s="58" t="s">
        <v>15</v>
      </c>
      <c r="E34" s="53">
        <v>12</v>
      </c>
      <c r="F34" s="53">
        <v>150</v>
      </c>
      <c r="G34" s="59">
        <f>F34*E34</f>
        <v>1800</v>
      </c>
      <c r="H34" s="59" t="s">
        <v>16</v>
      </c>
      <c r="I34" s="53">
        <v>12</v>
      </c>
      <c r="J34" s="60">
        <f>I34*G34</f>
        <v>21600</v>
      </c>
      <c r="K34" s="53"/>
      <c r="L34" s="53" t="s">
        <v>17</v>
      </c>
      <c r="M34" s="53" t="s">
        <v>18</v>
      </c>
      <c r="N34" s="53"/>
    </row>
    <row r="35" s="1" customFormat="1" spans="1:14">
      <c r="A35" s="53"/>
      <c r="B35" s="57">
        <v>46032</v>
      </c>
      <c r="C35" s="53" t="s">
        <v>14</v>
      </c>
      <c r="D35" s="53" t="s">
        <v>19</v>
      </c>
      <c r="E35" s="53">
        <v>12</v>
      </c>
      <c r="F35" s="53">
        <v>100</v>
      </c>
      <c r="G35" s="59">
        <f>F35*E35</f>
        <v>1200</v>
      </c>
      <c r="H35" s="59" t="s">
        <v>16</v>
      </c>
      <c r="I35" s="53">
        <v>10</v>
      </c>
      <c r="J35" s="60">
        <f>I35*G35</f>
        <v>12000</v>
      </c>
      <c r="K35" s="53"/>
      <c r="L35" s="53" t="s">
        <v>17</v>
      </c>
      <c r="M35" s="53" t="s">
        <v>18</v>
      </c>
      <c r="N35" s="53"/>
    </row>
    <row r="36" s="1" customFormat="1" spans="1:14">
      <c r="A36" s="53"/>
      <c r="B36" s="57">
        <v>46033</v>
      </c>
      <c r="C36" s="53" t="s">
        <v>14</v>
      </c>
      <c r="D36" s="53" t="s">
        <v>24</v>
      </c>
      <c r="E36" s="53">
        <v>12</v>
      </c>
      <c r="F36" s="53">
        <v>100</v>
      </c>
      <c r="G36" s="59">
        <f>F36*E36</f>
        <v>1200</v>
      </c>
      <c r="H36" s="59" t="s">
        <v>16</v>
      </c>
      <c r="I36" s="53">
        <v>15</v>
      </c>
      <c r="J36" s="60">
        <f>I36*G36</f>
        <v>18000</v>
      </c>
      <c r="K36" s="53"/>
      <c r="L36" s="53" t="s">
        <v>17</v>
      </c>
      <c r="M36" s="53" t="s">
        <v>18</v>
      </c>
      <c r="N36" s="53"/>
    </row>
    <row r="37" s="1" customFormat="1" spans="1:14">
      <c r="A37" s="53"/>
      <c r="B37" s="57">
        <v>46033</v>
      </c>
      <c r="C37" s="53" t="s">
        <v>14</v>
      </c>
      <c r="D37" s="58" t="s">
        <v>15</v>
      </c>
      <c r="E37" s="53">
        <v>12</v>
      </c>
      <c r="F37" s="53">
        <v>100</v>
      </c>
      <c r="G37" s="59">
        <f>F37*E37</f>
        <v>1200</v>
      </c>
      <c r="H37" s="59" t="s">
        <v>16</v>
      </c>
      <c r="I37" s="53">
        <v>12</v>
      </c>
      <c r="J37" s="60">
        <f>I37*G37</f>
        <v>14400</v>
      </c>
      <c r="K37" s="53"/>
      <c r="L37" s="53" t="s">
        <v>17</v>
      </c>
      <c r="M37" s="53" t="s">
        <v>18</v>
      </c>
      <c r="N37" s="53"/>
    </row>
    <row r="38" s="1" customFormat="1" spans="1:14">
      <c r="A38" s="53"/>
      <c r="B38" s="57">
        <v>46033</v>
      </c>
      <c r="C38" s="53" t="s">
        <v>14</v>
      </c>
      <c r="D38" s="58" t="s">
        <v>15</v>
      </c>
      <c r="E38" s="53">
        <v>12</v>
      </c>
      <c r="F38" s="53">
        <v>50</v>
      </c>
      <c r="G38" s="59">
        <f>F38*E38</f>
        <v>600</v>
      </c>
      <c r="H38" s="59" t="s">
        <v>16</v>
      </c>
      <c r="I38" s="53">
        <v>12</v>
      </c>
      <c r="J38" s="60">
        <f>I38*G38</f>
        <v>7200</v>
      </c>
      <c r="K38" s="53"/>
      <c r="L38" s="53" t="s">
        <v>17</v>
      </c>
      <c r="M38" s="53" t="s">
        <v>18</v>
      </c>
      <c r="N38" s="53"/>
    </row>
    <row r="39" s="1" customFormat="1" spans="1:14">
      <c r="A39" s="53"/>
      <c r="B39" s="57">
        <v>46034</v>
      </c>
      <c r="C39" s="53" t="s">
        <v>31</v>
      </c>
      <c r="D39" s="53" t="s">
        <v>32</v>
      </c>
      <c r="E39" s="53">
        <v>12</v>
      </c>
      <c r="F39" s="53">
        <v>40</v>
      </c>
      <c r="G39" s="59">
        <f>F39*E39</f>
        <v>480</v>
      </c>
      <c r="H39" s="59" t="s">
        <v>16</v>
      </c>
      <c r="I39" s="53">
        <v>20</v>
      </c>
      <c r="J39" s="60">
        <f>I39*G39</f>
        <v>9600</v>
      </c>
      <c r="K39" s="53">
        <v>40</v>
      </c>
      <c r="L39" s="53" t="s">
        <v>17</v>
      </c>
      <c r="M39" s="53" t="s">
        <v>18</v>
      </c>
      <c r="N39" s="53"/>
    </row>
    <row r="40" s="1" customFormat="1" spans="1:14">
      <c r="A40" s="53"/>
      <c r="B40" s="57">
        <v>46034</v>
      </c>
      <c r="C40" s="53" t="s">
        <v>29</v>
      </c>
      <c r="D40" s="58" t="s">
        <v>15</v>
      </c>
      <c r="E40" s="53">
        <v>12</v>
      </c>
      <c r="F40" s="53">
        <v>20</v>
      </c>
      <c r="G40" s="59">
        <f>F40*E40</f>
        <v>240</v>
      </c>
      <c r="H40" s="59" t="s">
        <v>16</v>
      </c>
      <c r="I40" s="53">
        <v>13</v>
      </c>
      <c r="J40" s="60">
        <f>I40*G40</f>
        <v>3120</v>
      </c>
      <c r="K40" s="59"/>
      <c r="L40" s="53" t="s">
        <v>17</v>
      </c>
      <c r="M40" s="59" t="s">
        <v>18</v>
      </c>
      <c r="N40" s="53"/>
    </row>
    <row r="41" s="1" customFormat="1" spans="1:14">
      <c r="A41" s="53"/>
      <c r="B41" s="57">
        <v>46034</v>
      </c>
      <c r="C41" s="53" t="s">
        <v>29</v>
      </c>
      <c r="D41" s="53" t="s">
        <v>24</v>
      </c>
      <c r="E41" s="53">
        <v>12</v>
      </c>
      <c r="F41" s="53">
        <v>10</v>
      </c>
      <c r="G41" s="59">
        <f>F41*E41</f>
        <v>120</v>
      </c>
      <c r="H41" s="59" t="s">
        <v>16</v>
      </c>
      <c r="I41" s="53">
        <v>16.5</v>
      </c>
      <c r="J41" s="60">
        <f>I41*G41</f>
        <v>1980</v>
      </c>
      <c r="K41" s="59"/>
      <c r="L41" s="53" t="s">
        <v>17</v>
      </c>
      <c r="M41" s="59" t="s">
        <v>18</v>
      </c>
      <c r="N41" s="53"/>
    </row>
    <row r="42" s="1" customFormat="1" spans="1:14">
      <c r="A42" s="53"/>
      <c r="B42" s="57">
        <v>46035</v>
      </c>
      <c r="C42" s="53" t="s">
        <v>14</v>
      </c>
      <c r="D42" s="53" t="s">
        <v>19</v>
      </c>
      <c r="E42" s="53">
        <v>12</v>
      </c>
      <c r="F42" s="53">
        <v>33</v>
      </c>
      <c r="G42" s="59">
        <f>F42*E42</f>
        <v>396</v>
      </c>
      <c r="H42" s="59" t="s">
        <v>16</v>
      </c>
      <c r="I42" s="53">
        <v>10</v>
      </c>
      <c r="J42" s="60">
        <f>I42*G42</f>
        <v>3960</v>
      </c>
      <c r="K42" s="53"/>
      <c r="L42" s="53" t="s">
        <v>17</v>
      </c>
      <c r="M42" s="53" t="s">
        <v>18</v>
      </c>
      <c r="N42" s="53"/>
    </row>
    <row r="43" s="1" customFormat="1" spans="1:14">
      <c r="A43" s="53"/>
      <c r="B43" s="57">
        <v>46035</v>
      </c>
      <c r="C43" s="53" t="s">
        <v>14</v>
      </c>
      <c r="D43" s="58" t="s">
        <v>15</v>
      </c>
      <c r="E43" s="53">
        <v>12</v>
      </c>
      <c r="F43" s="53">
        <v>50</v>
      </c>
      <c r="G43" s="59">
        <f>F43*E43</f>
        <v>600</v>
      </c>
      <c r="H43" s="59" t="s">
        <v>16</v>
      </c>
      <c r="I43" s="53">
        <v>12</v>
      </c>
      <c r="J43" s="60">
        <f>I43*G43</f>
        <v>7200</v>
      </c>
      <c r="K43" s="53"/>
      <c r="L43" s="53" t="s">
        <v>17</v>
      </c>
      <c r="M43" s="53" t="s">
        <v>18</v>
      </c>
      <c r="N43" s="53"/>
    </row>
    <row r="44" s="1" customFormat="1" spans="1:14">
      <c r="A44" s="53"/>
      <c r="B44" s="57">
        <v>46035</v>
      </c>
      <c r="C44" s="53" t="s">
        <v>14</v>
      </c>
      <c r="D44" s="58" t="s">
        <v>15</v>
      </c>
      <c r="E44" s="53">
        <v>12</v>
      </c>
      <c r="F44" s="53">
        <v>66</v>
      </c>
      <c r="G44" s="59">
        <f>F44*E44</f>
        <v>792</v>
      </c>
      <c r="H44" s="59" t="s">
        <v>16</v>
      </c>
      <c r="I44" s="53">
        <v>12</v>
      </c>
      <c r="J44" s="60">
        <f>I44*G44</f>
        <v>9504</v>
      </c>
      <c r="K44" s="53"/>
      <c r="L44" s="53" t="s">
        <v>17</v>
      </c>
      <c r="M44" s="53" t="s">
        <v>18</v>
      </c>
      <c r="N44" s="53"/>
    </row>
    <row r="45" s="1" customFormat="1" spans="1:14">
      <c r="A45" s="53"/>
      <c r="B45" s="57">
        <v>46035</v>
      </c>
      <c r="C45" s="53" t="s">
        <v>14</v>
      </c>
      <c r="D45" s="58" t="s">
        <v>15</v>
      </c>
      <c r="E45" s="53">
        <v>12</v>
      </c>
      <c r="F45" s="53">
        <v>14</v>
      </c>
      <c r="G45" s="59">
        <f>F45*E45</f>
        <v>168</v>
      </c>
      <c r="H45" s="59" t="s">
        <v>16</v>
      </c>
      <c r="I45" s="53">
        <v>12</v>
      </c>
      <c r="J45" s="60">
        <f>I45*G45</f>
        <v>2016</v>
      </c>
      <c r="K45" s="53"/>
      <c r="L45" s="53" t="s">
        <v>17</v>
      </c>
      <c r="M45" s="53" t="s">
        <v>18</v>
      </c>
      <c r="N45" s="53"/>
    </row>
    <row r="46" s="1" customFormat="1" spans="1:14">
      <c r="A46" s="53"/>
      <c r="B46" s="57">
        <v>46035</v>
      </c>
      <c r="C46" s="53" t="s">
        <v>14</v>
      </c>
      <c r="D46" s="53" t="s">
        <v>24</v>
      </c>
      <c r="E46" s="53">
        <v>12</v>
      </c>
      <c r="F46" s="53">
        <v>14</v>
      </c>
      <c r="G46" s="59">
        <f>F46*E46</f>
        <v>168</v>
      </c>
      <c r="H46" s="59" t="s">
        <v>16</v>
      </c>
      <c r="I46" s="53">
        <v>15</v>
      </c>
      <c r="J46" s="60">
        <f>I46*G46</f>
        <v>2520</v>
      </c>
      <c r="K46" s="53"/>
      <c r="L46" s="53" t="s">
        <v>17</v>
      </c>
      <c r="M46" s="53" t="s">
        <v>18</v>
      </c>
      <c r="N46" s="53"/>
    </row>
    <row r="47" s="1" customFormat="1" spans="1:14">
      <c r="A47" s="53"/>
      <c r="B47" s="57">
        <v>46035</v>
      </c>
      <c r="C47" s="53" t="s">
        <v>14</v>
      </c>
      <c r="D47" s="53" t="s">
        <v>33</v>
      </c>
      <c r="E47" s="53">
        <v>12</v>
      </c>
      <c r="F47" s="53">
        <v>14</v>
      </c>
      <c r="G47" s="59">
        <f>F47*E47</f>
        <v>168</v>
      </c>
      <c r="H47" s="59" t="s">
        <v>16</v>
      </c>
      <c r="I47" s="53">
        <v>12.8</v>
      </c>
      <c r="J47" s="60">
        <f>I47*G47</f>
        <v>2150.4</v>
      </c>
      <c r="K47" s="53"/>
      <c r="L47" s="53" t="s">
        <v>17</v>
      </c>
      <c r="M47" s="53" t="s">
        <v>18</v>
      </c>
      <c r="N47" s="53"/>
    </row>
    <row r="48" s="1" customFormat="1" spans="1:14">
      <c r="A48" s="53"/>
      <c r="B48" s="57">
        <v>46035</v>
      </c>
      <c r="C48" s="53" t="s">
        <v>14</v>
      </c>
      <c r="D48" s="59" t="s">
        <v>30</v>
      </c>
      <c r="E48" s="53">
        <v>12</v>
      </c>
      <c r="F48" s="53">
        <v>14</v>
      </c>
      <c r="G48" s="59">
        <f>F48*E48</f>
        <v>168</v>
      </c>
      <c r="H48" s="59" t="s">
        <v>16</v>
      </c>
      <c r="I48" s="53">
        <v>15</v>
      </c>
      <c r="J48" s="60">
        <f>I48*G48</f>
        <v>2520</v>
      </c>
      <c r="K48" s="53"/>
      <c r="L48" s="53" t="s">
        <v>17</v>
      </c>
      <c r="M48" s="53" t="s">
        <v>18</v>
      </c>
      <c r="N48" s="53"/>
    </row>
    <row r="49" s="1" customFormat="1" spans="1:14">
      <c r="A49" s="53"/>
      <c r="B49" s="57">
        <v>46035</v>
      </c>
      <c r="C49" s="53" t="s">
        <v>14</v>
      </c>
      <c r="D49" s="53" t="s">
        <v>19</v>
      </c>
      <c r="E49" s="53">
        <v>12</v>
      </c>
      <c r="F49" s="53">
        <v>2</v>
      </c>
      <c r="G49" s="59">
        <f>F49*E49</f>
        <v>24</v>
      </c>
      <c r="H49" s="59" t="s">
        <v>16</v>
      </c>
      <c r="I49" s="53">
        <v>10</v>
      </c>
      <c r="J49" s="60">
        <f>I49*G49</f>
        <v>240</v>
      </c>
      <c r="K49" s="53"/>
      <c r="L49" s="53" t="s">
        <v>17</v>
      </c>
      <c r="M49" s="53" t="s">
        <v>18</v>
      </c>
      <c r="N49" s="53"/>
    </row>
    <row r="50" s="1" customFormat="1" spans="1:14">
      <c r="A50" s="53"/>
      <c r="B50" s="57">
        <v>46035</v>
      </c>
      <c r="C50" s="53" t="s">
        <v>14</v>
      </c>
      <c r="D50" s="58" t="s">
        <v>15</v>
      </c>
      <c r="E50" s="53">
        <v>12</v>
      </c>
      <c r="F50" s="53">
        <v>2</v>
      </c>
      <c r="G50" s="59">
        <f>F50*E50</f>
        <v>24</v>
      </c>
      <c r="H50" s="59" t="s">
        <v>16</v>
      </c>
      <c r="I50" s="53">
        <v>12</v>
      </c>
      <c r="J50" s="60">
        <f>I50*G50</f>
        <v>288</v>
      </c>
      <c r="K50" s="53"/>
      <c r="L50" s="53" t="s">
        <v>17</v>
      </c>
      <c r="M50" s="53" t="s">
        <v>18</v>
      </c>
      <c r="N50" s="53"/>
    </row>
    <row r="51" s="1" customFormat="1" spans="1:14">
      <c r="A51" s="53"/>
      <c r="B51" s="57">
        <v>46035</v>
      </c>
      <c r="C51" s="53" t="s">
        <v>14</v>
      </c>
      <c r="D51" s="53" t="s">
        <v>24</v>
      </c>
      <c r="E51" s="53">
        <v>12</v>
      </c>
      <c r="F51" s="53">
        <v>1</v>
      </c>
      <c r="G51" s="59">
        <f>F51*E51</f>
        <v>12</v>
      </c>
      <c r="H51" s="59" t="s">
        <v>16</v>
      </c>
      <c r="I51" s="53">
        <v>15</v>
      </c>
      <c r="J51" s="60">
        <f>I51*G51</f>
        <v>180</v>
      </c>
      <c r="K51" s="53"/>
      <c r="L51" s="53" t="s">
        <v>17</v>
      </c>
      <c r="M51" s="53" t="s">
        <v>18</v>
      </c>
      <c r="N51" s="53"/>
    </row>
    <row r="52" s="1" customFormat="1" spans="1:14">
      <c r="A52" s="53"/>
      <c r="B52" s="57">
        <v>46035</v>
      </c>
      <c r="C52" s="53" t="s">
        <v>14</v>
      </c>
      <c r="D52" s="53" t="s">
        <v>32</v>
      </c>
      <c r="E52" s="53">
        <v>12</v>
      </c>
      <c r="F52" s="53">
        <v>1</v>
      </c>
      <c r="G52" s="59">
        <f>F52*E52</f>
        <v>12</v>
      </c>
      <c r="H52" s="59" t="s">
        <v>16</v>
      </c>
      <c r="I52" s="53">
        <v>17.5</v>
      </c>
      <c r="J52" s="60">
        <f>I52*G52</f>
        <v>210</v>
      </c>
      <c r="K52" s="53"/>
      <c r="L52" s="53" t="s">
        <v>17</v>
      </c>
      <c r="M52" s="53" t="s">
        <v>18</v>
      </c>
      <c r="N52" s="53"/>
    </row>
    <row r="53" s="1" customFormat="1" spans="1:14">
      <c r="A53" s="53"/>
      <c r="B53" s="57">
        <v>46035</v>
      </c>
      <c r="C53" s="53" t="s">
        <v>34</v>
      </c>
      <c r="D53" s="53" t="s">
        <v>19</v>
      </c>
      <c r="E53" s="53">
        <v>12</v>
      </c>
      <c r="F53" s="53">
        <v>2</v>
      </c>
      <c r="G53" s="59">
        <f>F53*E53</f>
        <v>24</v>
      </c>
      <c r="H53" s="59" t="s">
        <v>16</v>
      </c>
      <c r="I53" s="53">
        <v>10.8</v>
      </c>
      <c r="J53" s="60">
        <f>I53*G53</f>
        <v>259.2</v>
      </c>
      <c r="K53" s="53"/>
      <c r="L53" s="53" t="s">
        <v>17</v>
      </c>
      <c r="M53" s="53" t="s">
        <v>18</v>
      </c>
      <c r="N53" s="53"/>
    </row>
    <row r="54" s="1" customFormat="1" spans="1:14">
      <c r="A54" s="53"/>
      <c r="B54" s="57">
        <v>46035</v>
      </c>
      <c r="C54" s="53" t="s">
        <v>34</v>
      </c>
      <c r="D54" s="58" t="s">
        <v>15</v>
      </c>
      <c r="E54" s="53">
        <v>12</v>
      </c>
      <c r="F54" s="53">
        <v>2</v>
      </c>
      <c r="G54" s="59">
        <f>F54*E54</f>
        <v>24</v>
      </c>
      <c r="H54" s="59" t="s">
        <v>16</v>
      </c>
      <c r="I54" s="53">
        <v>12.5</v>
      </c>
      <c r="J54" s="60">
        <f>I54*G54</f>
        <v>300</v>
      </c>
      <c r="K54" s="53"/>
      <c r="L54" s="53" t="s">
        <v>17</v>
      </c>
      <c r="M54" s="53" t="s">
        <v>18</v>
      </c>
      <c r="N54" s="53"/>
    </row>
    <row r="55" s="1" customFormat="1" spans="1:14">
      <c r="A55" s="53"/>
      <c r="B55" s="57">
        <v>46035</v>
      </c>
      <c r="C55" s="53" t="s">
        <v>34</v>
      </c>
      <c r="D55" s="53" t="s">
        <v>24</v>
      </c>
      <c r="E55" s="53">
        <v>12</v>
      </c>
      <c r="F55" s="53">
        <v>2</v>
      </c>
      <c r="G55" s="59">
        <f>F55*E55</f>
        <v>24</v>
      </c>
      <c r="H55" s="59" t="s">
        <v>16</v>
      </c>
      <c r="I55" s="53">
        <v>16</v>
      </c>
      <c r="J55" s="60">
        <f>I55*G55</f>
        <v>384</v>
      </c>
      <c r="K55" s="53"/>
      <c r="L55" s="53" t="s">
        <v>17</v>
      </c>
      <c r="M55" s="53" t="s">
        <v>18</v>
      </c>
      <c r="N55" s="53"/>
    </row>
    <row r="56" s="1" customFormat="1" spans="1:14">
      <c r="A56" s="53"/>
      <c r="B56" s="57">
        <v>46035</v>
      </c>
      <c r="C56" s="53" t="s">
        <v>34</v>
      </c>
      <c r="D56" s="53" t="s">
        <v>32</v>
      </c>
      <c r="E56" s="53">
        <v>12</v>
      </c>
      <c r="F56" s="53">
        <v>1</v>
      </c>
      <c r="G56" s="59">
        <f>F56*E56</f>
        <v>12</v>
      </c>
      <c r="H56" s="59" t="s">
        <v>16</v>
      </c>
      <c r="I56" s="53">
        <v>18</v>
      </c>
      <c r="J56" s="60">
        <f>I56*G56</f>
        <v>216</v>
      </c>
      <c r="K56" s="53"/>
      <c r="L56" s="53" t="s">
        <v>17</v>
      </c>
      <c r="M56" s="53" t="s">
        <v>18</v>
      </c>
      <c r="N56" s="53"/>
    </row>
    <row r="57" s="1" customFormat="1" spans="1:14">
      <c r="A57" s="53"/>
      <c r="B57" s="57">
        <v>46035</v>
      </c>
      <c r="C57" s="53" t="s">
        <v>34</v>
      </c>
      <c r="D57" s="53" t="s">
        <v>19</v>
      </c>
      <c r="E57" s="53">
        <v>12</v>
      </c>
      <c r="F57" s="53">
        <v>2</v>
      </c>
      <c r="G57" s="59">
        <f>F57*E57</f>
        <v>24</v>
      </c>
      <c r="H57" s="59" t="s">
        <v>16</v>
      </c>
      <c r="I57" s="53">
        <v>10.8</v>
      </c>
      <c r="J57" s="60">
        <f>I57*G57</f>
        <v>259.2</v>
      </c>
      <c r="K57" s="53"/>
      <c r="L57" s="53" t="s">
        <v>17</v>
      </c>
      <c r="M57" s="53" t="s">
        <v>18</v>
      </c>
      <c r="N57" s="53"/>
    </row>
    <row r="58" s="1" customFormat="1" spans="1:14">
      <c r="A58" s="53"/>
      <c r="B58" s="57">
        <v>46035</v>
      </c>
      <c r="C58" s="53" t="s">
        <v>34</v>
      </c>
      <c r="D58" s="58" t="s">
        <v>15</v>
      </c>
      <c r="E58" s="53">
        <v>12</v>
      </c>
      <c r="F58" s="53">
        <v>2</v>
      </c>
      <c r="G58" s="59">
        <f>F58*E58</f>
        <v>24</v>
      </c>
      <c r="H58" s="59" t="s">
        <v>16</v>
      </c>
      <c r="I58" s="53">
        <v>12.5</v>
      </c>
      <c r="J58" s="60">
        <f>I58*G58</f>
        <v>300</v>
      </c>
      <c r="K58" s="53"/>
      <c r="L58" s="53" t="s">
        <v>17</v>
      </c>
      <c r="M58" s="53" t="s">
        <v>18</v>
      </c>
      <c r="N58" s="53"/>
    </row>
    <row r="59" s="1" customFormat="1" spans="1:14">
      <c r="A59" s="53"/>
      <c r="B59" s="57">
        <v>46035</v>
      </c>
      <c r="C59" s="53" t="s">
        <v>34</v>
      </c>
      <c r="D59" s="53" t="s">
        <v>24</v>
      </c>
      <c r="E59" s="53">
        <v>12</v>
      </c>
      <c r="F59" s="53">
        <v>2</v>
      </c>
      <c r="G59" s="59">
        <f>F59*E59</f>
        <v>24</v>
      </c>
      <c r="H59" s="59" t="s">
        <v>16</v>
      </c>
      <c r="I59" s="53">
        <v>16</v>
      </c>
      <c r="J59" s="60">
        <f>I59*G59</f>
        <v>384</v>
      </c>
      <c r="K59" s="53"/>
      <c r="L59" s="53" t="s">
        <v>17</v>
      </c>
      <c r="M59" s="53" t="s">
        <v>18</v>
      </c>
      <c r="N59" s="53"/>
    </row>
    <row r="60" s="1" customFormat="1" spans="1:14">
      <c r="A60" s="53"/>
      <c r="B60" s="57">
        <v>46036</v>
      </c>
      <c r="C60" s="53" t="s">
        <v>14</v>
      </c>
      <c r="D60" s="58" t="s">
        <v>15</v>
      </c>
      <c r="E60" s="53">
        <v>12</v>
      </c>
      <c r="F60" s="53">
        <v>100</v>
      </c>
      <c r="G60" s="59">
        <f>F60*E60</f>
        <v>1200</v>
      </c>
      <c r="H60" s="59" t="s">
        <v>16</v>
      </c>
      <c r="I60" s="53">
        <v>12</v>
      </c>
      <c r="J60" s="60">
        <f>I60*G60</f>
        <v>14400</v>
      </c>
      <c r="K60" s="53"/>
      <c r="L60" s="53" t="s">
        <v>17</v>
      </c>
      <c r="M60" s="53" t="s">
        <v>18</v>
      </c>
      <c r="N60" s="53"/>
    </row>
    <row r="61" s="1" customFormat="1" spans="1:14">
      <c r="A61" s="53"/>
      <c r="B61" s="57">
        <v>46037</v>
      </c>
      <c r="C61" s="53" t="s">
        <v>14</v>
      </c>
      <c r="D61" s="53" t="s">
        <v>20</v>
      </c>
      <c r="E61" s="53">
        <v>12</v>
      </c>
      <c r="F61" s="53">
        <v>50</v>
      </c>
      <c r="G61" s="59">
        <f>F61*E61</f>
        <v>600</v>
      </c>
      <c r="H61" s="59" t="s">
        <v>16</v>
      </c>
      <c r="I61" s="53">
        <v>12.8</v>
      </c>
      <c r="J61" s="60">
        <f>I61*G61</f>
        <v>7680</v>
      </c>
      <c r="K61" s="53"/>
      <c r="L61" s="53" t="s">
        <v>17</v>
      </c>
      <c r="M61" s="53" t="s">
        <v>18</v>
      </c>
      <c r="N61" s="53"/>
    </row>
    <row r="62" s="1" customFormat="1" spans="1:14">
      <c r="A62" s="53"/>
      <c r="B62" s="57">
        <v>46037</v>
      </c>
      <c r="C62" s="53" t="s">
        <v>14</v>
      </c>
      <c r="D62" s="53" t="s">
        <v>21</v>
      </c>
      <c r="E62" s="53">
        <v>12</v>
      </c>
      <c r="F62" s="53">
        <v>49</v>
      </c>
      <c r="G62" s="59">
        <f>F62*E62</f>
        <v>588</v>
      </c>
      <c r="H62" s="59" t="s">
        <v>16</v>
      </c>
      <c r="I62" s="53">
        <v>15</v>
      </c>
      <c r="J62" s="60">
        <f>I62*G62</f>
        <v>8820</v>
      </c>
      <c r="K62" s="53"/>
      <c r="L62" s="53" t="s">
        <v>17</v>
      </c>
      <c r="M62" s="53" t="s">
        <v>18</v>
      </c>
      <c r="N62" s="53"/>
    </row>
    <row r="63" s="1" customFormat="1" spans="1:14">
      <c r="A63" s="53"/>
      <c r="B63" s="57">
        <v>46037</v>
      </c>
      <c r="C63" s="53" t="s">
        <v>14</v>
      </c>
      <c r="D63" s="53" t="s">
        <v>22</v>
      </c>
      <c r="E63" s="53">
        <v>12</v>
      </c>
      <c r="F63" s="53">
        <v>50</v>
      </c>
      <c r="G63" s="59">
        <f>F63*E63</f>
        <v>600</v>
      </c>
      <c r="H63" s="59" t="s">
        <v>16</v>
      </c>
      <c r="I63" s="53">
        <v>18</v>
      </c>
      <c r="J63" s="60">
        <f>I63*G63</f>
        <v>10800</v>
      </c>
      <c r="K63" s="53"/>
      <c r="L63" s="53" t="s">
        <v>17</v>
      </c>
      <c r="M63" s="53" t="s">
        <v>18</v>
      </c>
      <c r="N63" s="53"/>
    </row>
    <row r="64" s="1" customFormat="1" spans="1:14">
      <c r="A64" s="53"/>
      <c r="B64" s="57">
        <v>46037</v>
      </c>
      <c r="C64" s="53" t="s">
        <v>14</v>
      </c>
      <c r="D64" s="58" t="s">
        <v>15</v>
      </c>
      <c r="E64" s="53">
        <v>12</v>
      </c>
      <c r="F64" s="53">
        <v>25</v>
      </c>
      <c r="G64" s="59">
        <f>F64*E64</f>
        <v>300</v>
      </c>
      <c r="H64" s="59" t="s">
        <v>16</v>
      </c>
      <c r="I64" s="53">
        <v>12</v>
      </c>
      <c r="J64" s="60">
        <f>I64*G64</f>
        <v>3600</v>
      </c>
      <c r="K64" s="53"/>
      <c r="L64" s="53" t="s">
        <v>17</v>
      </c>
      <c r="M64" s="53" t="s">
        <v>18</v>
      </c>
      <c r="N64" s="53"/>
    </row>
    <row r="65" s="1" customFormat="1" spans="1:14">
      <c r="A65" s="53"/>
      <c r="B65" s="57">
        <v>46037</v>
      </c>
      <c r="C65" s="53" t="s">
        <v>14</v>
      </c>
      <c r="D65" s="53" t="s">
        <v>32</v>
      </c>
      <c r="E65" s="53">
        <v>12</v>
      </c>
      <c r="F65" s="53">
        <v>10</v>
      </c>
      <c r="G65" s="59">
        <f>F65*E65</f>
        <v>120</v>
      </c>
      <c r="H65" s="59" t="s">
        <v>16</v>
      </c>
      <c r="I65" s="53">
        <v>17.5</v>
      </c>
      <c r="J65" s="60">
        <f>I65*G65</f>
        <v>2100</v>
      </c>
      <c r="K65" s="53"/>
      <c r="L65" s="53" t="s">
        <v>17</v>
      </c>
      <c r="M65" s="53" t="s">
        <v>18</v>
      </c>
      <c r="N65" s="53"/>
    </row>
    <row r="66" s="1" customFormat="1" spans="1:14">
      <c r="A66" s="53"/>
      <c r="B66" s="57">
        <v>46037</v>
      </c>
      <c r="C66" s="53" t="s">
        <v>14</v>
      </c>
      <c r="D66" s="53" t="s">
        <v>19</v>
      </c>
      <c r="E66" s="53">
        <v>12</v>
      </c>
      <c r="F66" s="53">
        <v>30</v>
      </c>
      <c r="G66" s="59">
        <f>F66*E66</f>
        <v>360</v>
      </c>
      <c r="H66" s="59" t="s">
        <v>16</v>
      </c>
      <c r="I66" s="53">
        <v>10</v>
      </c>
      <c r="J66" s="60">
        <f>I66*G66</f>
        <v>3600</v>
      </c>
      <c r="K66" s="53"/>
      <c r="L66" s="53" t="s">
        <v>17</v>
      </c>
      <c r="M66" s="53" t="s">
        <v>18</v>
      </c>
      <c r="N66" s="53"/>
    </row>
    <row r="67" s="1" customFormat="1" spans="1:14">
      <c r="A67" s="53"/>
      <c r="B67" s="57">
        <v>46037</v>
      </c>
      <c r="C67" s="53" t="s">
        <v>14</v>
      </c>
      <c r="D67" s="58" t="s">
        <v>15</v>
      </c>
      <c r="E67" s="53">
        <v>12</v>
      </c>
      <c r="F67" s="53">
        <v>30</v>
      </c>
      <c r="G67" s="59">
        <f>F67*E67</f>
        <v>360</v>
      </c>
      <c r="H67" s="59" t="s">
        <v>16</v>
      </c>
      <c r="I67" s="53">
        <v>12</v>
      </c>
      <c r="J67" s="60">
        <f>I67*G67</f>
        <v>4320</v>
      </c>
      <c r="K67" s="53"/>
      <c r="L67" s="53" t="s">
        <v>17</v>
      </c>
      <c r="M67" s="53" t="s">
        <v>18</v>
      </c>
      <c r="N67" s="53"/>
    </row>
    <row r="68" s="1" customFormat="1" spans="1:14">
      <c r="A68" s="53"/>
      <c r="B68" s="57">
        <v>46037</v>
      </c>
      <c r="C68" s="53" t="s">
        <v>14</v>
      </c>
      <c r="D68" s="53" t="s">
        <v>35</v>
      </c>
      <c r="E68" s="53">
        <v>12</v>
      </c>
      <c r="F68" s="53">
        <v>30</v>
      </c>
      <c r="G68" s="59">
        <f>F68*E68</f>
        <v>360</v>
      </c>
      <c r="H68" s="59" t="s">
        <v>16</v>
      </c>
      <c r="I68" s="53">
        <v>13.5</v>
      </c>
      <c r="J68" s="60">
        <f>I68*G68</f>
        <v>4860</v>
      </c>
      <c r="K68" s="53"/>
      <c r="L68" s="53" t="s">
        <v>17</v>
      </c>
      <c r="M68" s="53" t="s">
        <v>18</v>
      </c>
      <c r="N68" s="53"/>
    </row>
    <row r="69" s="1" customFormat="1" spans="1:14">
      <c r="A69" s="53"/>
      <c r="B69" s="57">
        <v>46039</v>
      </c>
      <c r="C69" s="53" t="s">
        <v>34</v>
      </c>
      <c r="D69" s="58" t="s">
        <v>15</v>
      </c>
      <c r="E69" s="53">
        <v>12</v>
      </c>
      <c r="F69" s="53">
        <v>7</v>
      </c>
      <c r="G69" s="59">
        <f>F69*E69</f>
        <v>84</v>
      </c>
      <c r="H69" s="59" t="s">
        <v>16</v>
      </c>
      <c r="I69" s="53">
        <v>12.5</v>
      </c>
      <c r="J69" s="60">
        <f>I69*G69</f>
        <v>1050</v>
      </c>
      <c r="K69" s="53"/>
      <c r="L69" s="53" t="s">
        <v>17</v>
      </c>
      <c r="M69" s="53" t="s">
        <v>18</v>
      </c>
      <c r="N69" s="53"/>
    </row>
    <row r="70" s="1" customFormat="1" spans="1:14">
      <c r="A70" s="53"/>
      <c r="B70" s="57">
        <v>46039</v>
      </c>
      <c r="C70" s="53" t="s">
        <v>34</v>
      </c>
      <c r="D70" s="53" t="s">
        <v>24</v>
      </c>
      <c r="E70" s="53">
        <v>12</v>
      </c>
      <c r="F70" s="53">
        <v>7</v>
      </c>
      <c r="G70" s="59">
        <f>F70*E70</f>
        <v>84</v>
      </c>
      <c r="H70" s="59" t="s">
        <v>16</v>
      </c>
      <c r="I70" s="53">
        <v>16</v>
      </c>
      <c r="J70" s="60">
        <f>I70*G70</f>
        <v>1344</v>
      </c>
      <c r="K70" s="53"/>
      <c r="L70" s="53" t="s">
        <v>17</v>
      </c>
      <c r="M70" s="53" t="s">
        <v>18</v>
      </c>
      <c r="N70" s="53"/>
    </row>
    <row r="71" s="1" customFormat="1" spans="1:14">
      <c r="A71" s="53"/>
      <c r="B71" s="57">
        <v>46039</v>
      </c>
      <c r="C71" s="53" t="s">
        <v>36</v>
      </c>
      <c r="D71" s="53" t="s">
        <v>24</v>
      </c>
      <c r="E71" s="53">
        <v>12</v>
      </c>
      <c r="F71" s="53">
        <v>50</v>
      </c>
      <c r="G71" s="59">
        <f>F71*E71</f>
        <v>600</v>
      </c>
      <c r="H71" s="59" t="s">
        <v>16</v>
      </c>
      <c r="I71" s="53">
        <v>15.8</v>
      </c>
      <c r="J71" s="60">
        <f>I71*G71</f>
        <v>9480</v>
      </c>
      <c r="K71" s="53"/>
      <c r="L71" s="53" t="s">
        <v>17</v>
      </c>
      <c r="M71" s="53" t="s">
        <v>18</v>
      </c>
      <c r="N71" s="53"/>
    </row>
    <row r="72" s="1" customFormat="1" spans="1:14">
      <c r="A72" s="53"/>
      <c r="B72" s="57">
        <v>46041</v>
      </c>
      <c r="C72" s="53" t="s">
        <v>14</v>
      </c>
      <c r="D72" s="58" t="s">
        <v>15</v>
      </c>
      <c r="E72" s="53">
        <v>12</v>
      </c>
      <c r="F72" s="53">
        <v>25</v>
      </c>
      <c r="G72" s="59">
        <f>F72*E72</f>
        <v>300</v>
      </c>
      <c r="H72" s="59" t="s">
        <v>16</v>
      </c>
      <c r="I72" s="53">
        <v>12</v>
      </c>
      <c r="J72" s="60">
        <f>I72*G72</f>
        <v>3600</v>
      </c>
      <c r="K72" s="53"/>
      <c r="L72" s="53" t="s">
        <v>17</v>
      </c>
      <c r="M72" s="53" t="s">
        <v>18</v>
      </c>
      <c r="N72" s="53"/>
    </row>
    <row r="73" s="1" customFormat="1" spans="1:14">
      <c r="A73" s="53"/>
      <c r="B73" s="57">
        <v>46041</v>
      </c>
      <c r="C73" s="53" t="s">
        <v>14</v>
      </c>
      <c r="D73" s="53" t="s">
        <v>19</v>
      </c>
      <c r="E73" s="53">
        <v>12</v>
      </c>
      <c r="F73" s="53">
        <v>90</v>
      </c>
      <c r="G73" s="59">
        <f>F73*E73</f>
        <v>1080</v>
      </c>
      <c r="H73" s="59" t="s">
        <v>16</v>
      </c>
      <c r="I73" s="53">
        <v>10</v>
      </c>
      <c r="J73" s="60">
        <f>I73*G73</f>
        <v>10800</v>
      </c>
      <c r="K73" s="53"/>
      <c r="L73" s="53" t="s">
        <v>17</v>
      </c>
      <c r="M73" s="53" t="s">
        <v>18</v>
      </c>
      <c r="N73" s="53"/>
    </row>
    <row r="74" s="1" customFormat="1" spans="1:14">
      <c r="A74" s="53"/>
      <c r="B74" s="57">
        <v>46041</v>
      </c>
      <c r="C74" s="53" t="s">
        <v>14</v>
      </c>
      <c r="D74" s="53" t="s">
        <v>24</v>
      </c>
      <c r="E74" s="53">
        <v>12</v>
      </c>
      <c r="F74" s="53">
        <v>43</v>
      </c>
      <c r="G74" s="59">
        <f>F74*E74</f>
        <v>516</v>
      </c>
      <c r="H74" s="59" t="s">
        <v>16</v>
      </c>
      <c r="I74" s="53">
        <v>15</v>
      </c>
      <c r="J74" s="60">
        <f>I74*G74</f>
        <v>7740</v>
      </c>
      <c r="K74" s="53"/>
      <c r="L74" s="53" t="s">
        <v>17</v>
      </c>
      <c r="M74" s="53" t="s">
        <v>18</v>
      </c>
      <c r="N74" s="53"/>
    </row>
    <row r="75" s="1" customFormat="1" spans="1:14">
      <c r="A75" s="53"/>
      <c r="B75" s="57">
        <v>46041</v>
      </c>
      <c r="C75" s="53" t="s">
        <v>14</v>
      </c>
      <c r="D75" s="53" t="s">
        <v>20</v>
      </c>
      <c r="E75" s="53">
        <v>12</v>
      </c>
      <c r="F75" s="53">
        <v>3</v>
      </c>
      <c r="G75" s="59">
        <f>F75*E75</f>
        <v>36</v>
      </c>
      <c r="H75" s="59" t="s">
        <v>16</v>
      </c>
      <c r="I75" s="53">
        <v>12.8</v>
      </c>
      <c r="J75" s="60">
        <f>I75*G75</f>
        <v>460.8</v>
      </c>
      <c r="K75" s="53"/>
      <c r="L75" s="53" t="s">
        <v>17</v>
      </c>
      <c r="M75" s="53" t="s">
        <v>18</v>
      </c>
      <c r="N75" s="53"/>
    </row>
    <row r="76" s="1" customFormat="1" spans="1:14">
      <c r="A76" s="53"/>
      <c r="B76" s="57">
        <v>46041</v>
      </c>
      <c r="C76" s="53" t="s">
        <v>14</v>
      </c>
      <c r="D76" s="53" t="s">
        <v>21</v>
      </c>
      <c r="E76" s="53">
        <v>12</v>
      </c>
      <c r="F76" s="53">
        <v>3</v>
      </c>
      <c r="G76" s="59">
        <f>F76*E76</f>
        <v>36</v>
      </c>
      <c r="H76" s="59" t="s">
        <v>16</v>
      </c>
      <c r="I76" s="53">
        <v>15</v>
      </c>
      <c r="J76" s="60">
        <f>I76*G76</f>
        <v>540</v>
      </c>
      <c r="K76" s="53"/>
      <c r="L76" s="53" t="s">
        <v>17</v>
      </c>
      <c r="M76" s="53" t="s">
        <v>18</v>
      </c>
      <c r="N76" s="53"/>
    </row>
    <row r="77" s="1" customFormat="1" spans="1:14">
      <c r="A77" s="53"/>
      <c r="B77" s="57">
        <v>46042</v>
      </c>
      <c r="C77" s="53" t="s">
        <v>14</v>
      </c>
      <c r="D77" s="58" t="s">
        <v>15</v>
      </c>
      <c r="E77" s="53">
        <v>12</v>
      </c>
      <c r="F77" s="53">
        <v>150</v>
      </c>
      <c r="G77" s="59">
        <f>F77*E77</f>
        <v>1800</v>
      </c>
      <c r="H77" s="59" t="s">
        <v>16</v>
      </c>
      <c r="I77" s="53">
        <v>12</v>
      </c>
      <c r="J77" s="60">
        <f>I77*G77</f>
        <v>21600</v>
      </c>
      <c r="K77" s="53"/>
      <c r="L77" s="53" t="s">
        <v>17</v>
      </c>
      <c r="M77" s="53" t="s">
        <v>18</v>
      </c>
      <c r="N77" s="53"/>
    </row>
    <row r="78" s="1" customFormat="1" spans="1:14">
      <c r="A78" s="53"/>
      <c r="B78" s="57">
        <v>46042</v>
      </c>
      <c r="C78" s="53" t="s">
        <v>14</v>
      </c>
      <c r="D78" s="53" t="s">
        <v>24</v>
      </c>
      <c r="E78" s="53">
        <v>12</v>
      </c>
      <c r="F78" s="53">
        <v>150</v>
      </c>
      <c r="G78" s="59">
        <f>F78*E78</f>
        <v>1800</v>
      </c>
      <c r="H78" s="59" t="s">
        <v>16</v>
      </c>
      <c r="I78" s="53">
        <v>15</v>
      </c>
      <c r="J78" s="60">
        <f>I78*G78</f>
        <v>27000</v>
      </c>
      <c r="K78" s="53"/>
      <c r="L78" s="53" t="s">
        <v>17</v>
      </c>
      <c r="M78" s="53" t="s">
        <v>18</v>
      </c>
      <c r="N78" s="53"/>
    </row>
    <row r="79" s="1" customFormat="1" spans="1:14">
      <c r="A79" s="53"/>
      <c r="B79" s="57">
        <v>46042</v>
      </c>
      <c r="C79" s="53" t="s">
        <v>14</v>
      </c>
      <c r="D79" s="58" t="s">
        <v>15</v>
      </c>
      <c r="E79" s="53">
        <v>12</v>
      </c>
      <c r="F79" s="53">
        <v>40</v>
      </c>
      <c r="G79" s="59">
        <f>F79*E79</f>
        <v>480</v>
      </c>
      <c r="H79" s="59" t="s">
        <v>16</v>
      </c>
      <c r="I79" s="53">
        <v>12</v>
      </c>
      <c r="J79" s="60">
        <f>I79*G79</f>
        <v>5760</v>
      </c>
      <c r="K79" s="53"/>
      <c r="L79" s="53" t="s">
        <v>17</v>
      </c>
      <c r="M79" s="53" t="s">
        <v>18</v>
      </c>
      <c r="N79" s="53"/>
    </row>
    <row r="80" s="1" customFormat="1" spans="1:14">
      <c r="A80" s="53"/>
      <c r="B80" s="57">
        <v>46042</v>
      </c>
      <c r="C80" s="53" t="s">
        <v>14</v>
      </c>
      <c r="D80" s="53" t="s">
        <v>21</v>
      </c>
      <c r="E80" s="53">
        <v>12</v>
      </c>
      <c r="F80" s="53">
        <v>20</v>
      </c>
      <c r="G80" s="59">
        <f>F80*E80</f>
        <v>240</v>
      </c>
      <c r="H80" s="59" t="s">
        <v>16</v>
      </c>
      <c r="I80" s="53">
        <v>15</v>
      </c>
      <c r="J80" s="60">
        <f>I80*G80</f>
        <v>3600</v>
      </c>
      <c r="K80" s="53"/>
      <c r="L80" s="53" t="s">
        <v>17</v>
      </c>
      <c r="M80" s="53" t="s">
        <v>18</v>
      </c>
      <c r="N80" s="53"/>
    </row>
    <row r="81" s="1" customFormat="1" spans="1:14">
      <c r="A81" s="53"/>
      <c r="B81" s="57">
        <v>46042</v>
      </c>
      <c r="C81" s="53" t="s">
        <v>14</v>
      </c>
      <c r="D81" s="53" t="s">
        <v>22</v>
      </c>
      <c r="E81" s="53">
        <v>12</v>
      </c>
      <c r="F81" s="53">
        <v>10</v>
      </c>
      <c r="G81" s="59">
        <f>F81*E81</f>
        <v>120</v>
      </c>
      <c r="H81" s="59" t="s">
        <v>16</v>
      </c>
      <c r="I81" s="53">
        <v>18</v>
      </c>
      <c r="J81" s="60">
        <f>I81*G81</f>
        <v>2160</v>
      </c>
      <c r="K81" s="53"/>
      <c r="L81" s="53" t="s">
        <v>17</v>
      </c>
      <c r="M81" s="53" t="s">
        <v>18</v>
      </c>
      <c r="N81" s="53"/>
    </row>
    <row r="82" s="1" customFormat="1" spans="1:14">
      <c r="A82" s="53"/>
      <c r="B82" s="57">
        <v>46042</v>
      </c>
      <c r="C82" s="53" t="s">
        <v>14</v>
      </c>
      <c r="D82" s="58" t="s">
        <v>15</v>
      </c>
      <c r="E82" s="53">
        <v>12</v>
      </c>
      <c r="F82" s="53">
        <v>50</v>
      </c>
      <c r="G82" s="59">
        <f>F82*E82</f>
        <v>600</v>
      </c>
      <c r="H82" s="59" t="s">
        <v>16</v>
      </c>
      <c r="I82" s="53">
        <v>12</v>
      </c>
      <c r="J82" s="60">
        <f>I82*G82</f>
        <v>7200</v>
      </c>
      <c r="K82" s="53"/>
      <c r="L82" s="53" t="s">
        <v>17</v>
      </c>
      <c r="M82" s="53" t="s">
        <v>18</v>
      </c>
      <c r="N82" s="53"/>
    </row>
    <row r="83" s="1" customFormat="1" spans="1:14">
      <c r="A83" s="53"/>
      <c r="B83" s="57">
        <v>46042</v>
      </c>
      <c r="C83" s="53" t="s">
        <v>14</v>
      </c>
      <c r="D83" s="58" t="s">
        <v>15</v>
      </c>
      <c r="E83" s="53">
        <v>12</v>
      </c>
      <c r="F83" s="53">
        <v>10</v>
      </c>
      <c r="G83" s="59">
        <f>F83*E83</f>
        <v>120</v>
      </c>
      <c r="H83" s="59" t="s">
        <v>16</v>
      </c>
      <c r="I83" s="53">
        <v>12</v>
      </c>
      <c r="J83" s="60">
        <f>I83*G83</f>
        <v>1440</v>
      </c>
      <c r="K83" s="53"/>
      <c r="L83" s="53" t="s">
        <v>17</v>
      </c>
      <c r="M83" s="53" t="s">
        <v>18</v>
      </c>
      <c r="N83" s="53"/>
    </row>
    <row r="84" s="1" customFormat="1" spans="1:14">
      <c r="A84" s="53"/>
      <c r="B84" s="57">
        <v>46042</v>
      </c>
      <c r="C84" s="53" t="s">
        <v>14</v>
      </c>
      <c r="D84" s="53" t="s">
        <v>19</v>
      </c>
      <c r="E84" s="53">
        <v>12</v>
      </c>
      <c r="F84" s="53">
        <v>4</v>
      </c>
      <c r="G84" s="59">
        <f>F84*E84</f>
        <v>48</v>
      </c>
      <c r="H84" s="59" t="s">
        <v>16</v>
      </c>
      <c r="I84" s="53">
        <v>10</v>
      </c>
      <c r="J84" s="60">
        <f>I84*G84</f>
        <v>480</v>
      </c>
      <c r="K84" s="53"/>
      <c r="L84" s="53" t="s">
        <v>17</v>
      </c>
      <c r="M84" s="53" t="s">
        <v>18</v>
      </c>
      <c r="N84" s="53"/>
    </row>
    <row r="85" s="1" customFormat="1" spans="1:14">
      <c r="A85" s="53"/>
      <c r="B85" s="57">
        <v>46046</v>
      </c>
      <c r="C85" s="53" t="s">
        <v>34</v>
      </c>
      <c r="D85" s="53" t="s">
        <v>22</v>
      </c>
      <c r="E85" s="53">
        <v>12</v>
      </c>
      <c r="F85" s="53">
        <v>20</v>
      </c>
      <c r="G85" s="59">
        <f>F85*E85</f>
        <v>240</v>
      </c>
      <c r="H85" s="59" t="s">
        <v>16</v>
      </c>
      <c r="I85" s="53">
        <v>20</v>
      </c>
      <c r="J85" s="60">
        <f>I85*G85</f>
        <v>4800</v>
      </c>
      <c r="K85" s="53"/>
      <c r="L85" s="53" t="s">
        <v>17</v>
      </c>
      <c r="M85" s="53" t="s">
        <v>18</v>
      </c>
      <c r="N85" s="53"/>
    </row>
    <row r="86" s="1" customFormat="1" spans="1:14">
      <c r="A86" s="53"/>
      <c r="B86" s="57">
        <v>46046</v>
      </c>
      <c r="C86" s="53" t="s">
        <v>34</v>
      </c>
      <c r="D86" s="58" t="s">
        <v>15</v>
      </c>
      <c r="E86" s="53">
        <v>12</v>
      </c>
      <c r="F86" s="53">
        <v>15</v>
      </c>
      <c r="G86" s="59">
        <f>F86*E86</f>
        <v>180</v>
      </c>
      <c r="H86" s="59" t="s">
        <v>16</v>
      </c>
      <c r="I86" s="53">
        <v>12.5</v>
      </c>
      <c r="J86" s="60">
        <f>I86*G86</f>
        <v>2250</v>
      </c>
      <c r="K86" s="53"/>
      <c r="L86" s="53" t="s">
        <v>17</v>
      </c>
      <c r="M86" s="53" t="s">
        <v>18</v>
      </c>
      <c r="N86" s="53"/>
    </row>
    <row r="87" s="1" customFormat="1" spans="1:14">
      <c r="A87" s="53"/>
      <c r="B87" s="57">
        <v>46048</v>
      </c>
      <c r="C87" s="53" t="s">
        <v>14</v>
      </c>
      <c r="D87" s="53" t="s">
        <v>32</v>
      </c>
      <c r="E87" s="53">
        <v>12</v>
      </c>
      <c r="F87" s="53">
        <v>50</v>
      </c>
      <c r="G87" s="59">
        <f>F87*E87</f>
        <v>600</v>
      </c>
      <c r="H87" s="59" t="s">
        <v>16</v>
      </c>
      <c r="I87" s="53">
        <v>17.5</v>
      </c>
      <c r="J87" s="60">
        <f>I87*G87</f>
        <v>10500</v>
      </c>
      <c r="K87" s="53"/>
      <c r="L87" s="53" t="s">
        <v>17</v>
      </c>
      <c r="M87" s="53" t="s">
        <v>18</v>
      </c>
      <c r="N87" s="53"/>
    </row>
    <row r="88" s="1" customFormat="1" spans="1:14">
      <c r="A88" s="53"/>
      <c r="B88" s="57">
        <v>46048</v>
      </c>
      <c r="C88" s="53" t="s">
        <v>14</v>
      </c>
      <c r="D88" s="58" t="s">
        <v>15</v>
      </c>
      <c r="E88" s="53">
        <v>12</v>
      </c>
      <c r="F88" s="53">
        <v>60</v>
      </c>
      <c r="G88" s="59">
        <f>F88*E88</f>
        <v>720</v>
      </c>
      <c r="H88" s="59" t="s">
        <v>16</v>
      </c>
      <c r="I88" s="53">
        <v>12</v>
      </c>
      <c r="J88" s="60">
        <f>I88*G88</f>
        <v>8640</v>
      </c>
      <c r="K88" s="53"/>
      <c r="L88" s="53" t="s">
        <v>17</v>
      </c>
      <c r="M88" s="53" t="s">
        <v>18</v>
      </c>
      <c r="N88" s="53"/>
    </row>
    <row r="89" s="1" customFormat="1" spans="1:14">
      <c r="A89" s="53"/>
      <c r="B89" s="57">
        <v>46048</v>
      </c>
      <c r="C89" s="53" t="s">
        <v>14</v>
      </c>
      <c r="D89" s="53" t="s">
        <v>19</v>
      </c>
      <c r="E89" s="53">
        <v>12</v>
      </c>
      <c r="F89" s="53">
        <v>8</v>
      </c>
      <c r="G89" s="59">
        <f>F89*E89</f>
        <v>96</v>
      </c>
      <c r="H89" s="59" t="s">
        <v>16</v>
      </c>
      <c r="I89" s="53">
        <v>10</v>
      </c>
      <c r="J89" s="60">
        <f>I89*G89</f>
        <v>960</v>
      </c>
      <c r="K89" s="53"/>
      <c r="L89" s="53" t="s">
        <v>17</v>
      </c>
      <c r="M89" s="53" t="s">
        <v>18</v>
      </c>
      <c r="N89" s="53"/>
    </row>
    <row r="90" s="1" customFormat="1" spans="1:14">
      <c r="A90" s="53"/>
      <c r="B90" s="57">
        <v>46048</v>
      </c>
      <c r="C90" s="53" t="s">
        <v>14</v>
      </c>
      <c r="D90" s="58" t="s">
        <v>15</v>
      </c>
      <c r="E90" s="53">
        <v>12</v>
      </c>
      <c r="F90" s="53">
        <v>30</v>
      </c>
      <c r="G90" s="59">
        <f>F90*E90</f>
        <v>360</v>
      </c>
      <c r="H90" s="59" t="s">
        <v>16</v>
      </c>
      <c r="I90" s="53">
        <v>12</v>
      </c>
      <c r="J90" s="60">
        <f>I90*G90</f>
        <v>4320</v>
      </c>
      <c r="K90" s="53"/>
      <c r="L90" s="53" t="s">
        <v>17</v>
      </c>
      <c r="M90" s="53" t="s">
        <v>18</v>
      </c>
      <c r="N90" s="53"/>
    </row>
    <row r="91" s="1" customFormat="1" spans="1:14">
      <c r="A91" s="53"/>
      <c r="B91" s="57">
        <v>46048</v>
      </c>
      <c r="C91" s="53" t="s">
        <v>14</v>
      </c>
      <c r="D91" s="53" t="s">
        <v>24</v>
      </c>
      <c r="E91" s="53">
        <v>12</v>
      </c>
      <c r="F91" s="53">
        <v>15</v>
      </c>
      <c r="G91" s="59">
        <f>F91*E91</f>
        <v>180</v>
      </c>
      <c r="H91" s="59" t="s">
        <v>16</v>
      </c>
      <c r="I91" s="53">
        <v>15</v>
      </c>
      <c r="J91" s="60">
        <f>I91*G91</f>
        <v>2700</v>
      </c>
      <c r="K91" s="53"/>
      <c r="L91" s="53" t="s">
        <v>17</v>
      </c>
      <c r="M91" s="53" t="s">
        <v>18</v>
      </c>
      <c r="N91" s="53"/>
    </row>
    <row r="92" s="1" customFormat="1" spans="1:14">
      <c r="A92" s="53"/>
      <c r="B92" s="57">
        <v>46048</v>
      </c>
      <c r="C92" s="53" t="s">
        <v>14</v>
      </c>
      <c r="D92" s="53" t="s">
        <v>32</v>
      </c>
      <c r="E92" s="53">
        <v>12</v>
      </c>
      <c r="F92" s="53">
        <v>5</v>
      </c>
      <c r="G92" s="59">
        <f>F92*E92</f>
        <v>60</v>
      </c>
      <c r="H92" s="59" t="s">
        <v>16</v>
      </c>
      <c r="I92" s="53">
        <v>17.5</v>
      </c>
      <c r="J92" s="60">
        <f>I92*G92</f>
        <v>1050</v>
      </c>
      <c r="K92" s="53"/>
      <c r="L92" s="53" t="s">
        <v>17</v>
      </c>
      <c r="M92" s="53" t="s">
        <v>18</v>
      </c>
      <c r="N92" s="53"/>
    </row>
    <row r="93" s="1" customFormat="1" spans="1:14">
      <c r="A93" s="53"/>
      <c r="B93" s="57">
        <v>46049</v>
      </c>
      <c r="C93" s="53" t="s">
        <v>14</v>
      </c>
      <c r="D93" s="58" t="s">
        <v>15</v>
      </c>
      <c r="E93" s="53">
        <v>12</v>
      </c>
      <c r="F93" s="53">
        <v>50</v>
      </c>
      <c r="G93" s="59">
        <f>F93*E93</f>
        <v>600</v>
      </c>
      <c r="H93" s="59" t="s">
        <v>16</v>
      </c>
      <c r="I93" s="53">
        <v>12</v>
      </c>
      <c r="J93" s="60">
        <f>I93*G93</f>
        <v>7200</v>
      </c>
      <c r="K93" s="53"/>
      <c r="L93" s="53" t="s">
        <v>17</v>
      </c>
      <c r="M93" s="53" t="s">
        <v>18</v>
      </c>
      <c r="N93" s="53"/>
    </row>
    <row r="94" s="1" customFormat="1" spans="1:14">
      <c r="A94" s="53"/>
      <c r="B94" s="57">
        <v>46049</v>
      </c>
      <c r="C94" s="53" t="s">
        <v>14</v>
      </c>
      <c r="D94" s="53" t="s">
        <v>20</v>
      </c>
      <c r="E94" s="53">
        <v>12</v>
      </c>
      <c r="F94" s="53">
        <v>25</v>
      </c>
      <c r="G94" s="59">
        <f>F94*E94</f>
        <v>300</v>
      </c>
      <c r="H94" s="59" t="s">
        <v>16</v>
      </c>
      <c r="I94" s="53">
        <v>12.8</v>
      </c>
      <c r="J94" s="60">
        <f>I94*G94</f>
        <v>3840</v>
      </c>
      <c r="K94" s="53"/>
      <c r="L94" s="53" t="s">
        <v>17</v>
      </c>
      <c r="M94" s="53" t="s">
        <v>18</v>
      </c>
      <c r="N94" s="53"/>
    </row>
    <row r="95" s="1" customFormat="1" spans="1:14">
      <c r="A95" s="53"/>
      <c r="B95" s="57">
        <v>46049</v>
      </c>
      <c r="C95" s="53" t="s">
        <v>14</v>
      </c>
      <c r="D95" s="53" t="s">
        <v>21</v>
      </c>
      <c r="E95" s="53">
        <v>12</v>
      </c>
      <c r="F95" s="53">
        <v>25</v>
      </c>
      <c r="G95" s="59">
        <f>F95*E95</f>
        <v>300</v>
      </c>
      <c r="H95" s="59" t="s">
        <v>16</v>
      </c>
      <c r="I95" s="53">
        <v>15</v>
      </c>
      <c r="J95" s="60">
        <f>I95*G95</f>
        <v>4500</v>
      </c>
      <c r="K95" s="53"/>
      <c r="L95" s="53" t="s">
        <v>17</v>
      </c>
      <c r="M95" s="53" t="s">
        <v>18</v>
      </c>
      <c r="N95" s="53"/>
    </row>
    <row r="96" s="1" customFormat="1" spans="1:14">
      <c r="A96" s="53"/>
      <c r="B96" s="57">
        <v>46049</v>
      </c>
      <c r="C96" s="53" t="s">
        <v>14</v>
      </c>
      <c r="D96" s="53" t="s">
        <v>22</v>
      </c>
      <c r="E96" s="53">
        <v>12</v>
      </c>
      <c r="F96" s="53">
        <v>25</v>
      </c>
      <c r="G96" s="59">
        <f>F96*E96</f>
        <v>300</v>
      </c>
      <c r="H96" s="59" t="s">
        <v>16</v>
      </c>
      <c r="I96" s="53">
        <v>18</v>
      </c>
      <c r="J96" s="60">
        <f>I96*G96</f>
        <v>5400</v>
      </c>
      <c r="K96" s="53"/>
      <c r="L96" s="53" t="s">
        <v>17</v>
      </c>
      <c r="M96" s="53" t="s">
        <v>18</v>
      </c>
      <c r="N96" s="53"/>
    </row>
    <row r="97" s="1" customFormat="1" spans="1:14">
      <c r="A97" s="53"/>
      <c r="B97" s="57">
        <v>46049</v>
      </c>
      <c r="C97" s="53" t="s">
        <v>37</v>
      </c>
      <c r="D97" s="58" t="s">
        <v>15</v>
      </c>
      <c r="E97" s="53">
        <v>12</v>
      </c>
      <c r="F97" s="53">
        <v>84</v>
      </c>
      <c r="G97" s="59">
        <v>1000</v>
      </c>
      <c r="H97" s="59" t="s">
        <v>16</v>
      </c>
      <c r="I97" s="53">
        <v>12.2</v>
      </c>
      <c r="J97" s="60">
        <f>I97*G97</f>
        <v>12200</v>
      </c>
      <c r="K97" s="53"/>
      <c r="L97" s="53" t="s">
        <v>17</v>
      </c>
      <c r="M97" s="53" t="s">
        <v>18</v>
      </c>
      <c r="N97" s="53"/>
    </row>
    <row r="98" s="1" customFormat="1" spans="1:14">
      <c r="A98" s="53"/>
      <c r="B98" s="57">
        <v>46049</v>
      </c>
      <c r="C98" s="53" t="s">
        <v>37</v>
      </c>
      <c r="D98" s="53" t="s">
        <v>24</v>
      </c>
      <c r="E98" s="53">
        <v>12</v>
      </c>
      <c r="F98" s="53">
        <v>84</v>
      </c>
      <c r="G98" s="59">
        <v>1000</v>
      </c>
      <c r="H98" s="59" t="s">
        <v>16</v>
      </c>
      <c r="I98" s="53">
        <v>15.3</v>
      </c>
      <c r="J98" s="60">
        <f>I98*G98</f>
        <v>15300</v>
      </c>
      <c r="K98" s="53"/>
      <c r="L98" s="53" t="s">
        <v>17</v>
      </c>
      <c r="M98" s="53" t="s">
        <v>18</v>
      </c>
      <c r="N98" s="53"/>
    </row>
    <row r="99" s="1" customFormat="1" spans="1:14">
      <c r="A99" s="53"/>
      <c r="B99" s="57">
        <v>46049</v>
      </c>
      <c r="C99" s="53" t="s">
        <v>34</v>
      </c>
      <c r="D99" s="58" t="s">
        <v>15</v>
      </c>
      <c r="E99" s="53">
        <v>12</v>
      </c>
      <c r="F99" s="53">
        <v>20</v>
      </c>
      <c r="G99" s="59">
        <f>F99*E99</f>
        <v>240</v>
      </c>
      <c r="H99" s="59" t="s">
        <v>16</v>
      </c>
      <c r="I99" s="53">
        <v>12.5</v>
      </c>
      <c r="J99" s="60">
        <f>I99*G99</f>
        <v>3000</v>
      </c>
      <c r="K99" s="53"/>
      <c r="L99" s="53" t="s">
        <v>17</v>
      </c>
      <c r="M99" s="53" t="s">
        <v>18</v>
      </c>
      <c r="N99" s="53" t="s">
        <v>38</v>
      </c>
    </row>
    <row r="100" s="1" customFormat="1" spans="1:14">
      <c r="A100" s="53"/>
      <c r="B100" s="57">
        <v>46052</v>
      </c>
      <c r="C100" s="53" t="s">
        <v>14</v>
      </c>
      <c r="D100" s="53" t="s">
        <v>19</v>
      </c>
      <c r="E100" s="53">
        <v>12</v>
      </c>
      <c r="F100" s="53">
        <v>10</v>
      </c>
      <c r="G100" s="59">
        <f>F100*E100</f>
        <v>120</v>
      </c>
      <c r="H100" s="59" t="s">
        <v>16</v>
      </c>
      <c r="I100" s="53">
        <v>10</v>
      </c>
      <c r="J100" s="60">
        <f>I100*G100</f>
        <v>1200</v>
      </c>
      <c r="K100" s="53"/>
      <c r="L100" s="53" t="s">
        <v>17</v>
      </c>
      <c r="M100" s="53" t="s">
        <v>18</v>
      </c>
      <c r="N100" s="53"/>
    </row>
    <row r="101" s="1" customFormat="1" spans="1:14">
      <c r="A101" s="53"/>
      <c r="B101" s="57">
        <v>46052</v>
      </c>
      <c r="C101" s="53" t="s">
        <v>14</v>
      </c>
      <c r="D101" s="58" t="s">
        <v>15</v>
      </c>
      <c r="E101" s="53">
        <v>12</v>
      </c>
      <c r="F101" s="53">
        <v>10</v>
      </c>
      <c r="G101" s="59">
        <f>F101*E101</f>
        <v>120</v>
      </c>
      <c r="H101" s="59" t="s">
        <v>16</v>
      </c>
      <c r="I101" s="53">
        <v>12</v>
      </c>
      <c r="J101" s="60">
        <f>I101*G101</f>
        <v>1440</v>
      </c>
      <c r="K101" s="53"/>
      <c r="L101" s="53" t="s">
        <v>17</v>
      </c>
      <c r="M101" s="53" t="s">
        <v>18</v>
      </c>
      <c r="N101" s="53"/>
    </row>
    <row r="102" s="1" customFormat="1" spans="1:14">
      <c r="A102" s="53"/>
      <c r="B102" s="57">
        <v>46052</v>
      </c>
      <c r="C102" s="53" t="s">
        <v>14</v>
      </c>
      <c r="D102" s="53" t="s">
        <v>24</v>
      </c>
      <c r="E102" s="53">
        <v>12</v>
      </c>
      <c r="F102" s="53">
        <v>10</v>
      </c>
      <c r="G102" s="59">
        <f>F102*E102</f>
        <v>120</v>
      </c>
      <c r="H102" s="59" t="s">
        <v>16</v>
      </c>
      <c r="I102" s="53">
        <v>15</v>
      </c>
      <c r="J102" s="60">
        <f>I102*G102</f>
        <v>1800</v>
      </c>
      <c r="K102" s="53"/>
      <c r="L102" s="53" t="s">
        <v>17</v>
      </c>
      <c r="M102" s="53" t="s">
        <v>18</v>
      </c>
      <c r="N102" s="53"/>
    </row>
    <row r="103" s="1" customFormat="1" spans="1:14">
      <c r="A103" s="53"/>
      <c r="B103" s="57">
        <v>46052</v>
      </c>
      <c r="C103" s="53" t="s">
        <v>14</v>
      </c>
      <c r="D103" s="53" t="s">
        <v>19</v>
      </c>
      <c r="E103" s="53">
        <v>12</v>
      </c>
      <c r="F103" s="53">
        <v>10</v>
      </c>
      <c r="G103" s="59">
        <f>F103*E103</f>
        <v>120</v>
      </c>
      <c r="H103" s="59" t="s">
        <v>16</v>
      </c>
      <c r="I103" s="53">
        <v>10</v>
      </c>
      <c r="J103" s="60">
        <f>I103*G103</f>
        <v>1200</v>
      </c>
      <c r="K103" s="53"/>
      <c r="L103" s="53" t="s">
        <v>17</v>
      </c>
      <c r="M103" s="53" t="s">
        <v>18</v>
      </c>
      <c r="N103" s="53"/>
    </row>
    <row r="104" s="1" customFormat="1" spans="1:14">
      <c r="A104" s="53"/>
      <c r="B104" s="57">
        <v>46052</v>
      </c>
      <c r="C104" s="53" t="s">
        <v>14</v>
      </c>
      <c r="D104" s="58" t="s">
        <v>15</v>
      </c>
      <c r="E104" s="53">
        <v>12</v>
      </c>
      <c r="F104" s="53">
        <v>10</v>
      </c>
      <c r="G104" s="59">
        <f>F104*E104</f>
        <v>120</v>
      </c>
      <c r="H104" s="59" t="s">
        <v>16</v>
      </c>
      <c r="I104" s="53">
        <v>12</v>
      </c>
      <c r="J104" s="60">
        <f>I104*G104</f>
        <v>1440</v>
      </c>
      <c r="K104" s="53"/>
      <c r="L104" s="53" t="s">
        <v>17</v>
      </c>
      <c r="M104" s="53" t="s">
        <v>18</v>
      </c>
      <c r="N104" s="53"/>
    </row>
    <row r="105" s="1" customFormat="1" spans="1:14">
      <c r="A105" s="53"/>
      <c r="B105" s="57">
        <v>46052</v>
      </c>
      <c r="C105" s="53" t="s">
        <v>14</v>
      </c>
      <c r="D105" s="53" t="s">
        <v>24</v>
      </c>
      <c r="E105" s="53">
        <v>12</v>
      </c>
      <c r="F105" s="53">
        <v>10</v>
      </c>
      <c r="G105" s="59">
        <f>F105*E105</f>
        <v>120</v>
      </c>
      <c r="H105" s="59" t="s">
        <v>16</v>
      </c>
      <c r="I105" s="53">
        <v>15</v>
      </c>
      <c r="J105" s="60">
        <f>I105*G105</f>
        <v>1800</v>
      </c>
      <c r="K105" s="53"/>
      <c r="L105" s="53" t="s">
        <v>17</v>
      </c>
      <c r="M105" s="53" t="s">
        <v>18</v>
      </c>
      <c r="N105" s="53"/>
    </row>
    <row r="106" s="1" customFormat="1" spans="1:14">
      <c r="A106" s="53"/>
      <c r="B106" s="57">
        <v>46052</v>
      </c>
      <c r="C106" s="53" t="s">
        <v>14</v>
      </c>
      <c r="D106" s="53" t="s">
        <v>22</v>
      </c>
      <c r="E106" s="53">
        <v>12</v>
      </c>
      <c r="F106" s="53">
        <v>30</v>
      </c>
      <c r="G106" s="59">
        <f>F106*E106</f>
        <v>360</v>
      </c>
      <c r="H106" s="59" t="s">
        <v>16</v>
      </c>
      <c r="I106" s="53">
        <v>18</v>
      </c>
      <c r="J106" s="60">
        <f>I106*G106</f>
        <v>6480</v>
      </c>
      <c r="K106" s="53"/>
      <c r="L106" s="53" t="s">
        <v>17</v>
      </c>
      <c r="M106" s="53" t="s">
        <v>18</v>
      </c>
      <c r="N106" s="53"/>
    </row>
    <row r="107" s="1" customFormat="1" spans="1:14">
      <c r="A107" s="53"/>
      <c r="B107" s="57">
        <v>46053</v>
      </c>
      <c r="C107" s="53" t="s">
        <v>14</v>
      </c>
      <c r="D107" s="53" t="s">
        <v>19</v>
      </c>
      <c r="E107" s="53">
        <v>12</v>
      </c>
      <c r="F107" s="53">
        <v>50</v>
      </c>
      <c r="G107" s="59">
        <f>F107*E107</f>
        <v>600</v>
      </c>
      <c r="H107" s="59" t="s">
        <v>16</v>
      </c>
      <c r="I107" s="53">
        <v>10</v>
      </c>
      <c r="J107" s="60">
        <f>I107*G107</f>
        <v>6000</v>
      </c>
      <c r="K107" s="53"/>
      <c r="L107" s="53" t="s">
        <v>17</v>
      </c>
      <c r="M107" s="53" t="s">
        <v>18</v>
      </c>
      <c r="N107" s="53"/>
    </row>
    <row r="108" s="1" customFormat="1" spans="1:14">
      <c r="A108" s="53"/>
      <c r="B108" s="57">
        <v>46053</v>
      </c>
      <c r="C108" s="53" t="s">
        <v>14</v>
      </c>
      <c r="D108" s="58" t="s">
        <v>15</v>
      </c>
      <c r="E108" s="53">
        <v>12</v>
      </c>
      <c r="F108" s="53">
        <v>50</v>
      </c>
      <c r="G108" s="59">
        <f>F108*E108</f>
        <v>600</v>
      </c>
      <c r="H108" s="59" t="s">
        <v>16</v>
      </c>
      <c r="I108" s="53">
        <v>12</v>
      </c>
      <c r="J108" s="60">
        <f>I108*G108</f>
        <v>7200</v>
      </c>
      <c r="K108" s="53"/>
      <c r="L108" s="53" t="s">
        <v>17</v>
      </c>
      <c r="M108" s="53" t="s">
        <v>18</v>
      </c>
      <c r="N108" s="53"/>
    </row>
    <row r="109" s="1" customFormat="1" spans="1:14">
      <c r="A109" s="53"/>
      <c r="B109" s="57">
        <v>46054</v>
      </c>
      <c r="C109" s="53" t="s">
        <v>14</v>
      </c>
      <c r="D109" s="58" t="s">
        <v>15</v>
      </c>
      <c r="E109" s="53">
        <v>12</v>
      </c>
      <c r="F109" s="53">
        <v>230</v>
      </c>
      <c r="G109" s="59">
        <f>F109*E109</f>
        <v>2760</v>
      </c>
      <c r="H109" s="59" t="s">
        <v>16</v>
      </c>
      <c r="I109" s="53">
        <v>12</v>
      </c>
      <c r="J109" s="60">
        <f>I109*G109</f>
        <v>33120</v>
      </c>
      <c r="K109" s="53"/>
      <c r="L109" s="53" t="s">
        <v>17</v>
      </c>
      <c r="M109" s="53" t="s">
        <v>18</v>
      </c>
      <c r="N109" s="53"/>
    </row>
    <row r="110" s="1" customFormat="1" spans="1:14">
      <c r="A110" s="53"/>
      <c r="B110" s="57">
        <v>46055</v>
      </c>
      <c r="C110" s="53" t="s">
        <v>14</v>
      </c>
      <c r="D110" s="53" t="s">
        <v>21</v>
      </c>
      <c r="E110" s="53">
        <v>12</v>
      </c>
      <c r="F110" s="53">
        <v>20</v>
      </c>
      <c r="G110" s="59">
        <f>F110*E110</f>
        <v>240</v>
      </c>
      <c r="H110" s="59" t="s">
        <v>16</v>
      </c>
      <c r="I110" s="53">
        <v>15</v>
      </c>
      <c r="J110" s="60">
        <f>I110*G110</f>
        <v>3600</v>
      </c>
      <c r="K110" s="53"/>
      <c r="L110" s="53" t="s">
        <v>17</v>
      </c>
      <c r="M110" s="53" t="s">
        <v>18</v>
      </c>
      <c r="N110" s="53"/>
    </row>
    <row r="111" s="1" customFormat="1" spans="1:14">
      <c r="A111" s="53"/>
      <c r="B111" s="57">
        <v>46055</v>
      </c>
      <c r="C111" s="53" t="s">
        <v>14</v>
      </c>
      <c r="D111" s="58" t="s">
        <v>15</v>
      </c>
      <c r="E111" s="53">
        <v>12</v>
      </c>
      <c r="F111" s="53">
        <v>20</v>
      </c>
      <c r="G111" s="59">
        <f>F111*E111</f>
        <v>240</v>
      </c>
      <c r="H111" s="59" t="s">
        <v>16</v>
      </c>
      <c r="I111" s="53">
        <v>12</v>
      </c>
      <c r="J111" s="60">
        <f>I111*G111</f>
        <v>2880</v>
      </c>
      <c r="K111" s="53"/>
      <c r="L111" s="53" t="s">
        <v>17</v>
      </c>
      <c r="M111" s="53" t="s">
        <v>18</v>
      </c>
      <c r="N111" s="53"/>
    </row>
    <row r="112" s="1" customFormat="1" ht="30" spans="1:14">
      <c r="A112" s="53"/>
      <c r="B112" s="57">
        <v>46057</v>
      </c>
      <c r="C112" s="64" t="s">
        <v>23</v>
      </c>
      <c r="D112" s="58" t="s">
        <v>15</v>
      </c>
      <c r="E112" s="53">
        <v>12</v>
      </c>
      <c r="F112" s="53">
        <v>80</v>
      </c>
      <c r="G112" s="59">
        <f>F112*E112</f>
        <v>960</v>
      </c>
      <c r="H112" s="59" t="s">
        <v>16</v>
      </c>
      <c r="I112" s="53">
        <v>13.5</v>
      </c>
      <c r="J112" s="60">
        <f>I112*G112</f>
        <v>12960</v>
      </c>
      <c r="K112" s="53"/>
      <c r="L112" s="53" t="s">
        <v>18</v>
      </c>
      <c r="M112" s="59" t="s">
        <v>18</v>
      </c>
      <c r="N112" s="53"/>
    </row>
    <row r="113" s="1" customFormat="1" spans="1:14">
      <c r="A113" s="53"/>
      <c r="B113" s="57">
        <v>46057</v>
      </c>
      <c r="C113" s="53" t="s">
        <v>39</v>
      </c>
      <c r="D113" s="58" t="s">
        <v>15</v>
      </c>
      <c r="E113" s="53">
        <v>12</v>
      </c>
      <c r="F113" s="53">
        <v>100</v>
      </c>
      <c r="G113" s="59">
        <f>F113*E113</f>
        <v>1200</v>
      </c>
      <c r="H113" s="59" t="s">
        <v>16</v>
      </c>
      <c r="I113" s="53">
        <v>12.6</v>
      </c>
      <c r="J113" s="60">
        <f>I113*G113</f>
        <v>15120</v>
      </c>
      <c r="K113" s="53"/>
      <c r="L113" s="53" t="s">
        <v>17</v>
      </c>
      <c r="M113" s="53" t="s">
        <v>18</v>
      </c>
      <c r="N113" s="53"/>
    </row>
    <row r="114" s="1" customFormat="1" spans="1:14">
      <c r="A114" s="53"/>
      <c r="B114" s="57">
        <v>46057</v>
      </c>
      <c r="C114" s="53" t="s">
        <v>31</v>
      </c>
      <c r="D114" s="53" t="s">
        <v>32</v>
      </c>
      <c r="E114" s="53">
        <v>12</v>
      </c>
      <c r="F114" s="53">
        <v>30</v>
      </c>
      <c r="G114" s="59">
        <f>F114*E114</f>
        <v>360</v>
      </c>
      <c r="H114" s="59" t="s">
        <v>16</v>
      </c>
      <c r="I114" s="53">
        <v>20</v>
      </c>
      <c r="J114" s="60">
        <f>I114*G114</f>
        <v>7200</v>
      </c>
      <c r="K114" s="53">
        <v>100</v>
      </c>
      <c r="L114" s="53" t="s">
        <v>17</v>
      </c>
      <c r="M114" s="53" t="s">
        <v>18</v>
      </c>
      <c r="N114" s="53"/>
    </row>
    <row r="115" s="1" customFormat="1" ht="30" spans="1:14">
      <c r="A115" s="66" t="s">
        <v>40</v>
      </c>
      <c r="B115" s="57">
        <v>46084</v>
      </c>
      <c r="C115" s="67" t="s">
        <v>41</v>
      </c>
      <c r="D115" s="58" t="s">
        <v>15</v>
      </c>
      <c r="E115" s="53"/>
      <c r="F115" s="53"/>
      <c r="G115" s="59">
        <v>30</v>
      </c>
      <c r="H115" s="59" t="s">
        <v>16</v>
      </c>
      <c r="I115" s="53">
        <v>12.6</v>
      </c>
      <c r="J115" s="60">
        <v>429</v>
      </c>
      <c r="K115" s="60">
        <v>59</v>
      </c>
      <c r="L115" s="53" t="s">
        <v>17</v>
      </c>
      <c r="M115" s="53" t="s">
        <v>18</v>
      </c>
      <c r="N115" s="53"/>
    </row>
    <row r="116" s="1" customFormat="1" spans="1:14">
      <c r="A116" s="67" t="s">
        <v>42</v>
      </c>
      <c r="B116" s="57">
        <v>46087</v>
      </c>
      <c r="C116" s="53" t="s">
        <v>43</v>
      </c>
      <c r="D116" s="53" t="s">
        <v>19</v>
      </c>
      <c r="E116" s="53">
        <v>12</v>
      </c>
      <c r="F116" s="53">
        <v>4</v>
      </c>
      <c r="G116" s="59">
        <f>E116*F116</f>
        <v>48</v>
      </c>
      <c r="H116" s="59" t="s">
        <v>16</v>
      </c>
      <c r="I116" s="53">
        <v>10</v>
      </c>
      <c r="J116" s="60">
        <f>I116*G116</f>
        <v>480</v>
      </c>
      <c r="K116" s="53"/>
      <c r="L116" s="53" t="s">
        <v>17</v>
      </c>
      <c r="M116" s="53" t="s">
        <v>18</v>
      </c>
      <c r="N116" s="53"/>
    </row>
    <row r="117" s="1" customFormat="1" spans="1:14">
      <c r="A117" s="67" t="s">
        <v>42</v>
      </c>
      <c r="B117" s="57">
        <v>46087</v>
      </c>
      <c r="C117" s="53" t="s">
        <v>43</v>
      </c>
      <c r="D117" s="58" t="s">
        <v>15</v>
      </c>
      <c r="E117" s="53">
        <v>12</v>
      </c>
      <c r="F117" s="53">
        <v>4</v>
      </c>
      <c r="G117" s="59">
        <f>E117*F117</f>
        <v>48</v>
      </c>
      <c r="H117" s="59" t="s">
        <v>16</v>
      </c>
      <c r="I117" s="53">
        <v>12</v>
      </c>
      <c r="J117" s="60">
        <f>I117*G117</f>
        <v>576</v>
      </c>
      <c r="K117" s="53"/>
      <c r="L117" s="53" t="s">
        <v>17</v>
      </c>
      <c r="M117" s="53" t="s">
        <v>18</v>
      </c>
      <c r="N117" s="53"/>
    </row>
    <row r="118" s="1" customFormat="1" spans="1:14">
      <c r="A118" s="67" t="s">
        <v>42</v>
      </c>
      <c r="B118" s="57">
        <v>46087</v>
      </c>
      <c r="C118" s="53" t="s">
        <v>43</v>
      </c>
      <c r="D118" s="53" t="s">
        <v>24</v>
      </c>
      <c r="E118" s="53">
        <v>12</v>
      </c>
      <c r="F118" s="53">
        <v>4</v>
      </c>
      <c r="G118" s="59">
        <f>E118*F118</f>
        <v>48</v>
      </c>
      <c r="H118" s="59" t="s">
        <v>16</v>
      </c>
      <c r="I118" s="53">
        <v>15</v>
      </c>
      <c r="J118" s="60">
        <f>I118*G118</f>
        <v>720</v>
      </c>
      <c r="K118" s="53"/>
      <c r="L118" s="53" t="s">
        <v>17</v>
      </c>
      <c r="M118" s="53" t="s">
        <v>18</v>
      </c>
      <c r="N118" s="53"/>
    </row>
    <row r="119" s="1" customFormat="1" spans="1:14">
      <c r="A119" s="68" t="s">
        <v>44</v>
      </c>
      <c r="B119" s="69">
        <v>46089</v>
      </c>
      <c r="C119" s="68" t="s">
        <v>36</v>
      </c>
      <c r="D119" s="53" t="s">
        <v>24</v>
      </c>
      <c r="E119" s="68">
        <v>12</v>
      </c>
      <c r="F119" s="68">
        <v>50</v>
      </c>
      <c r="G119" s="70">
        <f>E119*F119</f>
        <v>600</v>
      </c>
      <c r="H119" s="70" t="s">
        <v>16</v>
      </c>
      <c r="I119" s="53">
        <v>15.8</v>
      </c>
      <c r="J119" s="53">
        <f>G119*I119</f>
        <v>9480</v>
      </c>
      <c r="K119" s="53"/>
      <c r="L119" s="53" t="s">
        <v>17</v>
      </c>
      <c r="M119" s="53" t="s">
        <v>18</v>
      </c>
      <c r="N119" s="53" t="s">
        <v>45</v>
      </c>
    </row>
    <row r="120" s="1" customFormat="1" spans="1:14">
      <c r="A120" s="68" t="s">
        <v>46</v>
      </c>
      <c r="B120" s="69">
        <v>46091</v>
      </c>
      <c r="C120" s="68" t="s">
        <v>34</v>
      </c>
      <c r="D120" s="53" t="s">
        <v>21</v>
      </c>
      <c r="E120" s="68">
        <v>12</v>
      </c>
      <c r="F120" s="68">
        <v>2</v>
      </c>
      <c r="G120" s="70">
        <f>E120*F120</f>
        <v>24</v>
      </c>
      <c r="H120" s="70" t="s">
        <v>16</v>
      </c>
      <c r="I120" s="53">
        <v>16</v>
      </c>
      <c r="J120" s="53">
        <f>G120*I120</f>
        <v>384</v>
      </c>
      <c r="K120" s="53"/>
      <c r="L120" s="53" t="s">
        <v>17</v>
      </c>
      <c r="M120" s="53" t="s">
        <v>18</v>
      </c>
      <c r="N120" s="53" t="s">
        <v>38</v>
      </c>
    </row>
    <row r="121" s="1" customFormat="1" spans="1:14">
      <c r="A121" s="68" t="s">
        <v>46</v>
      </c>
      <c r="B121" s="69">
        <v>46091</v>
      </c>
      <c r="C121" s="68" t="s">
        <v>34</v>
      </c>
      <c r="D121" s="53" t="s">
        <v>22</v>
      </c>
      <c r="E121" s="68">
        <v>12</v>
      </c>
      <c r="F121" s="68">
        <v>2</v>
      </c>
      <c r="G121" s="70">
        <f>E121*F121</f>
        <v>24</v>
      </c>
      <c r="H121" s="70" t="s">
        <v>16</v>
      </c>
      <c r="I121" s="53">
        <v>20</v>
      </c>
      <c r="J121" s="53">
        <f>G121*I121</f>
        <v>480</v>
      </c>
      <c r="K121" s="53"/>
      <c r="L121" s="53" t="s">
        <v>17</v>
      </c>
      <c r="M121" s="53" t="s">
        <v>18</v>
      </c>
      <c r="N121" s="53" t="s">
        <v>38</v>
      </c>
    </row>
    <row r="122" s="1" customFormat="1" ht="30" spans="1:14">
      <c r="A122" s="66" t="s">
        <v>47</v>
      </c>
      <c r="B122" s="57">
        <v>46094</v>
      </c>
      <c r="C122" s="53" t="s">
        <v>48</v>
      </c>
      <c r="D122" s="58" t="s">
        <v>15</v>
      </c>
      <c r="E122" s="53">
        <v>12</v>
      </c>
      <c r="F122" s="53">
        <v>60</v>
      </c>
      <c r="G122" s="59">
        <f>E122*F122</f>
        <v>720</v>
      </c>
      <c r="H122" s="59" t="s">
        <v>16</v>
      </c>
      <c r="I122" s="53">
        <v>12</v>
      </c>
      <c r="J122" s="60">
        <f>I122*G122</f>
        <v>8640</v>
      </c>
      <c r="K122" s="53"/>
      <c r="L122" s="53" t="s">
        <v>17</v>
      </c>
      <c r="M122" s="53" t="s">
        <v>18</v>
      </c>
      <c r="N122" s="53"/>
    </row>
    <row r="123" s="1" customFormat="1" spans="1:14">
      <c r="A123" s="53" t="s">
        <v>49</v>
      </c>
      <c r="B123" s="57">
        <v>46094</v>
      </c>
      <c r="C123" s="53" t="s">
        <v>50</v>
      </c>
      <c r="D123" s="53" t="s">
        <v>20</v>
      </c>
      <c r="E123" s="53">
        <v>12</v>
      </c>
      <c r="F123" s="53">
        <v>10</v>
      </c>
      <c r="G123" s="59">
        <f>E123*F123</f>
        <v>120</v>
      </c>
      <c r="H123" s="59" t="s">
        <v>16</v>
      </c>
      <c r="I123" s="53">
        <v>12.8</v>
      </c>
      <c r="J123" s="60">
        <f>I123*G123</f>
        <v>1536</v>
      </c>
      <c r="K123" s="53"/>
      <c r="L123" s="53" t="s">
        <v>17</v>
      </c>
      <c r="M123" s="53" t="s">
        <v>18</v>
      </c>
      <c r="N123" s="53"/>
    </row>
    <row r="124" s="1" customFormat="1" spans="1:14">
      <c r="A124" s="53" t="s">
        <v>49</v>
      </c>
      <c r="B124" s="57">
        <v>46094</v>
      </c>
      <c r="C124" s="53" t="s">
        <v>50</v>
      </c>
      <c r="D124" s="53" t="s">
        <v>21</v>
      </c>
      <c r="E124" s="53">
        <v>12</v>
      </c>
      <c r="F124" s="53">
        <v>10</v>
      </c>
      <c r="G124" s="59">
        <f>E124*F124</f>
        <v>120</v>
      </c>
      <c r="H124" s="59" t="s">
        <v>16</v>
      </c>
      <c r="I124" s="53">
        <v>15</v>
      </c>
      <c r="J124" s="60">
        <f>I124*G124</f>
        <v>1800</v>
      </c>
      <c r="K124" s="53"/>
      <c r="L124" s="53" t="s">
        <v>17</v>
      </c>
      <c r="M124" s="53" t="s">
        <v>18</v>
      </c>
      <c r="N124" s="53"/>
    </row>
    <row r="125" s="1" customFormat="1" spans="1:14">
      <c r="A125" s="53" t="s">
        <v>49</v>
      </c>
      <c r="B125" s="57">
        <v>46094</v>
      </c>
      <c r="C125" s="53" t="s">
        <v>50</v>
      </c>
      <c r="D125" s="53" t="s">
        <v>22</v>
      </c>
      <c r="E125" s="53">
        <v>12</v>
      </c>
      <c r="F125" s="53">
        <v>9</v>
      </c>
      <c r="G125" s="59">
        <f>E125*F125</f>
        <v>108</v>
      </c>
      <c r="H125" s="59" t="s">
        <v>16</v>
      </c>
      <c r="I125" s="53">
        <v>18</v>
      </c>
      <c r="J125" s="60">
        <f>I125*G125</f>
        <v>1944</v>
      </c>
      <c r="K125" s="53"/>
      <c r="L125" s="53" t="s">
        <v>17</v>
      </c>
      <c r="M125" s="53" t="s">
        <v>18</v>
      </c>
      <c r="N125" s="53"/>
    </row>
    <row r="126" s="1" customFormat="1" spans="1:14">
      <c r="A126" s="53" t="s">
        <v>49</v>
      </c>
      <c r="B126" s="57">
        <v>46094</v>
      </c>
      <c r="C126" s="53" t="s">
        <v>50</v>
      </c>
      <c r="D126" s="58" t="s">
        <v>15</v>
      </c>
      <c r="E126" s="53">
        <v>12</v>
      </c>
      <c r="F126" s="53">
        <v>10</v>
      </c>
      <c r="G126" s="59">
        <f>E126*F126</f>
        <v>120</v>
      </c>
      <c r="H126" s="59" t="s">
        <v>16</v>
      </c>
      <c r="I126" s="53">
        <v>12</v>
      </c>
      <c r="J126" s="60">
        <f>I126*G126</f>
        <v>1440</v>
      </c>
      <c r="K126" s="53"/>
      <c r="L126" s="53" t="s">
        <v>17</v>
      </c>
      <c r="M126" s="53" t="s">
        <v>18</v>
      </c>
      <c r="N126" s="53"/>
    </row>
    <row r="127" s="1" customFormat="1" spans="1:14">
      <c r="A127" s="53" t="s">
        <v>49</v>
      </c>
      <c r="B127" s="57">
        <v>46094</v>
      </c>
      <c r="C127" s="53" t="s">
        <v>50</v>
      </c>
      <c r="D127" s="53" t="s">
        <v>24</v>
      </c>
      <c r="E127" s="53">
        <v>12</v>
      </c>
      <c r="F127" s="53">
        <v>10</v>
      </c>
      <c r="G127" s="59">
        <f>E127*F127</f>
        <v>120</v>
      </c>
      <c r="H127" s="59" t="s">
        <v>16</v>
      </c>
      <c r="I127" s="53">
        <v>15</v>
      </c>
      <c r="J127" s="60">
        <f>I127*G127</f>
        <v>1800</v>
      </c>
      <c r="K127" s="53"/>
      <c r="L127" s="53" t="s">
        <v>17</v>
      </c>
      <c r="M127" s="53" t="s">
        <v>18</v>
      </c>
      <c r="N127" s="53"/>
    </row>
    <row r="128" s="1" customFormat="1" spans="1:14">
      <c r="A128" s="53" t="s">
        <v>49</v>
      </c>
      <c r="B128" s="57">
        <v>46094</v>
      </c>
      <c r="C128" s="53" t="s">
        <v>50</v>
      </c>
      <c r="D128" s="53" t="s">
        <v>35</v>
      </c>
      <c r="E128" s="53">
        <v>12</v>
      </c>
      <c r="F128" s="53">
        <v>5</v>
      </c>
      <c r="G128" s="59">
        <f>E128*F128</f>
        <v>60</v>
      </c>
      <c r="H128" s="59" t="s">
        <v>16</v>
      </c>
      <c r="I128" s="53">
        <v>13.5</v>
      </c>
      <c r="J128" s="60">
        <f>I128*G128</f>
        <v>810</v>
      </c>
      <c r="K128" s="53"/>
      <c r="L128" s="53" t="s">
        <v>17</v>
      </c>
      <c r="M128" s="53" t="s">
        <v>18</v>
      </c>
      <c r="N128" s="53"/>
    </row>
    <row r="129" s="1" customFormat="1" spans="1:14">
      <c r="A129" s="53" t="s">
        <v>49</v>
      </c>
      <c r="B129" s="57">
        <v>46094</v>
      </c>
      <c r="C129" s="53" t="s">
        <v>50</v>
      </c>
      <c r="D129" s="53" t="s">
        <v>51</v>
      </c>
      <c r="E129" s="53">
        <v>12</v>
      </c>
      <c r="F129" s="53">
        <v>5</v>
      </c>
      <c r="G129" s="59">
        <f>E129*F129</f>
        <v>60</v>
      </c>
      <c r="H129" s="59" t="s">
        <v>16</v>
      </c>
      <c r="I129" s="53">
        <v>18</v>
      </c>
      <c r="J129" s="60">
        <f>I129*G129</f>
        <v>1080</v>
      </c>
      <c r="K129" s="53"/>
      <c r="L129" s="53" t="s">
        <v>17</v>
      </c>
      <c r="M129" s="53" t="s">
        <v>18</v>
      </c>
      <c r="N129" s="53"/>
    </row>
    <row r="130" s="1" customFormat="1" spans="1:14">
      <c r="A130" s="53" t="s">
        <v>49</v>
      </c>
      <c r="B130" s="57">
        <v>46094</v>
      </c>
      <c r="C130" s="53" t="s">
        <v>50</v>
      </c>
      <c r="D130" s="53" t="s">
        <v>52</v>
      </c>
      <c r="E130" s="53">
        <v>12</v>
      </c>
      <c r="F130" s="53">
        <v>5</v>
      </c>
      <c r="G130" s="59">
        <f>E130*F130</f>
        <v>60</v>
      </c>
      <c r="H130" s="59" t="s">
        <v>16</v>
      </c>
      <c r="I130" s="53"/>
      <c r="J130" s="60"/>
      <c r="K130" s="53"/>
      <c r="L130" s="53" t="s">
        <v>17</v>
      </c>
      <c r="M130" s="53" t="s">
        <v>18</v>
      </c>
      <c r="N130" s="53" t="s">
        <v>53</v>
      </c>
    </row>
    <row r="131" s="1" customFormat="1" spans="1:14">
      <c r="A131" s="71" t="s">
        <v>54</v>
      </c>
      <c r="B131" s="72">
        <v>46095</v>
      </c>
      <c r="C131" s="71" t="s">
        <v>55</v>
      </c>
      <c r="D131" s="53" t="s">
        <v>24</v>
      </c>
      <c r="E131" s="71">
        <v>12</v>
      </c>
      <c r="F131" s="71">
        <v>10</v>
      </c>
      <c r="G131" s="73">
        <f>E131*F131</f>
        <v>120</v>
      </c>
      <c r="H131" s="73" t="s">
        <v>16</v>
      </c>
      <c r="I131" s="53">
        <v>15.8</v>
      </c>
      <c r="J131" s="53">
        <f>G131*I131</f>
        <v>1896</v>
      </c>
      <c r="K131" s="53"/>
      <c r="L131" s="53" t="s">
        <v>17</v>
      </c>
      <c r="M131" s="53" t="s">
        <v>18</v>
      </c>
      <c r="N131" s="53"/>
    </row>
    <row r="132" s="1" customFormat="1" spans="1:14">
      <c r="A132" s="58" t="s">
        <v>56</v>
      </c>
      <c r="B132" s="74">
        <v>46097</v>
      </c>
      <c r="C132" s="75" t="s">
        <v>57</v>
      </c>
      <c r="D132" s="58" t="s">
        <v>15</v>
      </c>
      <c r="E132" s="58">
        <v>12</v>
      </c>
      <c r="F132" s="58">
        <v>100</v>
      </c>
      <c r="G132" s="73">
        <f>E132*F132</f>
        <v>1200</v>
      </c>
      <c r="H132" s="70" t="s">
        <v>16</v>
      </c>
      <c r="I132" s="53">
        <v>12</v>
      </c>
      <c r="J132" s="60">
        <f>I132*G132</f>
        <v>14400</v>
      </c>
      <c r="K132" s="53"/>
      <c r="L132" s="53" t="s">
        <v>17</v>
      </c>
      <c r="M132" s="53" t="s">
        <v>18</v>
      </c>
      <c r="N132" s="53"/>
    </row>
    <row r="133" s="1" customFormat="1" spans="1:14">
      <c r="A133" s="58" t="s">
        <v>58</v>
      </c>
      <c r="B133" s="74">
        <v>46098</v>
      </c>
      <c r="C133" s="75" t="s">
        <v>59</v>
      </c>
      <c r="D133" s="53" t="s">
        <v>19</v>
      </c>
      <c r="E133" s="58">
        <v>12</v>
      </c>
      <c r="F133" s="58">
        <v>30</v>
      </c>
      <c r="G133" s="73">
        <f>E133*F133</f>
        <v>360</v>
      </c>
      <c r="H133" s="70" t="s">
        <v>16</v>
      </c>
      <c r="I133" s="53">
        <v>11.5</v>
      </c>
      <c r="J133" s="53">
        <f>G133*I133</f>
        <v>4140</v>
      </c>
      <c r="K133" s="53"/>
      <c r="L133" s="53" t="s">
        <v>17</v>
      </c>
      <c r="M133" s="53" t="s">
        <v>18</v>
      </c>
      <c r="N133" s="53"/>
    </row>
    <row r="134" s="1" customFormat="1" spans="1:14">
      <c r="A134" s="58" t="s">
        <v>58</v>
      </c>
      <c r="B134" s="74">
        <v>46098</v>
      </c>
      <c r="C134" s="75" t="s">
        <v>59</v>
      </c>
      <c r="D134" s="58" t="s">
        <v>15</v>
      </c>
      <c r="E134" s="58">
        <v>12</v>
      </c>
      <c r="F134" s="58">
        <v>30</v>
      </c>
      <c r="G134" s="73">
        <f>E134*F134</f>
        <v>360</v>
      </c>
      <c r="H134" s="70" t="s">
        <v>16</v>
      </c>
      <c r="I134" s="53">
        <v>14</v>
      </c>
      <c r="J134" s="53">
        <f>G134*I134</f>
        <v>5040</v>
      </c>
      <c r="K134" s="53"/>
      <c r="L134" s="53" t="s">
        <v>17</v>
      </c>
      <c r="M134" s="53" t="s">
        <v>18</v>
      </c>
      <c r="N134" s="53"/>
    </row>
    <row r="135" s="1" customFormat="1" spans="1:14">
      <c r="A135" s="58" t="s">
        <v>58</v>
      </c>
      <c r="B135" s="74">
        <v>46098</v>
      </c>
      <c r="C135" s="75" t="s">
        <v>59</v>
      </c>
      <c r="D135" s="53" t="s">
        <v>24</v>
      </c>
      <c r="E135" s="58">
        <v>12</v>
      </c>
      <c r="F135" s="58">
        <v>30</v>
      </c>
      <c r="G135" s="73">
        <f>E135*F135</f>
        <v>360</v>
      </c>
      <c r="H135" s="70" t="s">
        <v>16</v>
      </c>
      <c r="I135" s="53">
        <v>18</v>
      </c>
      <c r="J135" s="53">
        <f>G135*I135</f>
        <v>6480</v>
      </c>
      <c r="K135" s="53"/>
      <c r="L135" s="53" t="s">
        <v>17</v>
      </c>
      <c r="M135" s="53" t="s">
        <v>18</v>
      </c>
      <c r="N135" s="53"/>
    </row>
    <row r="136" s="1" customFormat="1" spans="1:14">
      <c r="A136" s="58" t="s">
        <v>58</v>
      </c>
      <c r="B136" s="74">
        <v>46098</v>
      </c>
      <c r="C136" s="75" t="s">
        <v>59</v>
      </c>
      <c r="D136" s="59" t="s">
        <v>30</v>
      </c>
      <c r="E136" s="58">
        <v>12</v>
      </c>
      <c r="F136" s="58">
        <v>30</v>
      </c>
      <c r="G136" s="73">
        <f>E136*F136</f>
        <v>360</v>
      </c>
      <c r="H136" s="70" t="s">
        <v>16</v>
      </c>
      <c r="I136" s="53">
        <v>17.5</v>
      </c>
      <c r="J136" s="53">
        <f>G136*I136</f>
        <v>6300</v>
      </c>
      <c r="K136" s="53"/>
      <c r="L136" s="53" t="s">
        <v>17</v>
      </c>
      <c r="M136" s="53" t="s">
        <v>18</v>
      </c>
      <c r="N136" s="53"/>
    </row>
    <row r="137" s="1" customFormat="1" spans="1:14">
      <c r="A137" s="58" t="s">
        <v>60</v>
      </c>
      <c r="B137" s="74">
        <v>46098</v>
      </c>
      <c r="C137" s="75" t="s">
        <v>57</v>
      </c>
      <c r="D137" s="53" t="s">
        <v>24</v>
      </c>
      <c r="E137" s="58">
        <v>12</v>
      </c>
      <c r="F137" s="58">
        <v>10</v>
      </c>
      <c r="G137" s="73">
        <f>E137*F137</f>
        <v>120</v>
      </c>
      <c r="H137" s="70" t="s">
        <v>16</v>
      </c>
      <c r="I137" s="53">
        <v>15</v>
      </c>
      <c r="J137" s="60">
        <f>I137*G137</f>
        <v>1800</v>
      </c>
      <c r="K137" s="53"/>
      <c r="L137" s="53" t="s">
        <v>17</v>
      </c>
      <c r="M137" s="53" t="s">
        <v>18</v>
      </c>
      <c r="N137" s="53"/>
    </row>
    <row r="138" s="1" customFormat="1" spans="1:14">
      <c r="A138" s="68" t="s">
        <v>61</v>
      </c>
      <c r="B138" s="76">
        <v>46099</v>
      </c>
      <c r="C138" s="68" t="s">
        <v>62</v>
      </c>
      <c r="D138" s="58" t="s">
        <v>15</v>
      </c>
      <c r="E138" s="53">
        <v>12</v>
      </c>
      <c r="F138" s="53">
        <v>20</v>
      </c>
      <c r="G138" s="59">
        <f>E138*F138</f>
        <v>240</v>
      </c>
      <c r="H138" s="59" t="s">
        <v>16</v>
      </c>
      <c r="I138" s="53">
        <v>12</v>
      </c>
      <c r="J138" s="60">
        <f>I138*G138</f>
        <v>2880</v>
      </c>
      <c r="K138" s="53"/>
      <c r="L138" s="53" t="s">
        <v>17</v>
      </c>
      <c r="M138" s="53" t="s">
        <v>18</v>
      </c>
      <c r="N138" s="53"/>
    </row>
    <row r="139" s="1" customFormat="1" ht="30" spans="1:14">
      <c r="A139" s="71" t="s">
        <v>63</v>
      </c>
      <c r="B139" s="72">
        <v>46099</v>
      </c>
      <c r="C139" s="71" t="s">
        <v>64</v>
      </c>
      <c r="D139" s="71" t="s">
        <v>27</v>
      </c>
      <c r="E139" s="71">
        <v>12</v>
      </c>
      <c r="F139" s="71">
        <v>15</v>
      </c>
      <c r="G139" s="73">
        <f>E139*F139</f>
        <v>180</v>
      </c>
      <c r="H139" s="73" t="s">
        <v>16</v>
      </c>
      <c r="I139" s="53">
        <v>15</v>
      </c>
      <c r="J139" s="60">
        <f>I139*G139</f>
        <v>2700</v>
      </c>
      <c r="K139" s="53"/>
      <c r="L139" s="53" t="s">
        <v>17</v>
      </c>
      <c r="M139" s="53" t="s">
        <v>18</v>
      </c>
      <c r="N139" s="53"/>
    </row>
    <row r="140" s="1" customFormat="1" ht="30" spans="1:14">
      <c r="A140" s="71" t="s">
        <v>63</v>
      </c>
      <c r="B140" s="72">
        <v>46099</v>
      </c>
      <c r="C140" s="71" t="s">
        <v>64</v>
      </c>
      <c r="D140" s="58" t="s">
        <v>15</v>
      </c>
      <c r="E140" s="71">
        <v>12</v>
      </c>
      <c r="F140" s="71">
        <v>15</v>
      </c>
      <c r="G140" s="73">
        <f>E140*F140</f>
        <v>180</v>
      </c>
      <c r="H140" s="73" t="s">
        <v>16</v>
      </c>
      <c r="I140" s="53">
        <v>12</v>
      </c>
      <c r="J140" s="60">
        <f>I140*G140</f>
        <v>2160</v>
      </c>
      <c r="K140" s="53"/>
      <c r="L140" s="53" t="s">
        <v>17</v>
      </c>
      <c r="M140" s="53" t="s">
        <v>18</v>
      </c>
      <c r="N140" s="53"/>
    </row>
    <row r="141" s="1" customFormat="1" spans="1:14">
      <c r="A141" s="71" t="s">
        <v>65</v>
      </c>
      <c r="B141" s="72">
        <v>46099</v>
      </c>
      <c r="C141" s="71" t="s">
        <v>66</v>
      </c>
      <c r="D141" s="58" t="s">
        <v>15</v>
      </c>
      <c r="E141" s="71">
        <v>12</v>
      </c>
      <c r="F141" s="71">
        <v>30</v>
      </c>
      <c r="G141" s="73">
        <f>E141*F141</f>
        <v>360</v>
      </c>
      <c r="H141" s="73" t="s">
        <v>16</v>
      </c>
      <c r="I141" s="53">
        <v>12</v>
      </c>
      <c r="J141" s="60">
        <f>I141*G141</f>
        <v>4320</v>
      </c>
      <c r="K141" s="53"/>
      <c r="L141" s="53" t="s">
        <v>17</v>
      </c>
      <c r="M141" s="53" t="s">
        <v>18</v>
      </c>
      <c r="N141" s="53"/>
    </row>
    <row r="142" s="1" customFormat="1" spans="1:14">
      <c r="A142" s="71" t="s">
        <v>67</v>
      </c>
      <c r="B142" s="72">
        <v>46099</v>
      </c>
      <c r="C142" s="71" t="s">
        <v>68</v>
      </c>
      <c r="D142" s="53" t="s">
        <v>32</v>
      </c>
      <c r="E142" s="71">
        <v>12</v>
      </c>
      <c r="F142" s="71">
        <v>10</v>
      </c>
      <c r="G142" s="73">
        <f>E142*F142</f>
        <v>120</v>
      </c>
      <c r="H142" s="73" t="s">
        <v>16</v>
      </c>
      <c r="I142" s="53">
        <v>17.5</v>
      </c>
      <c r="J142" s="60">
        <f>I142*G142</f>
        <v>2100</v>
      </c>
      <c r="K142" s="53"/>
      <c r="L142" s="53" t="s">
        <v>17</v>
      </c>
      <c r="M142" s="53" t="s">
        <v>18</v>
      </c>
      <c r="N142" s="53"/>
    </row>
    <row r="143" s="1" customFormat="1" spans="1:14">
      <c r="A143" s="71" t="s">
        <v>67</v>
      </c>
      <c r="B143" s="72">
        <v>46099</v>
      </c>
      <c r="C143" s="71" t="s">
        <v>68</v>
      </c>
      <c r="D143" s="53" t="s">
        <v>24</v>
      </c>
      <c r="E143" s="71">
        <v>12</v>
      </c>
      <c r="F143" s="71">
        <v>13</v>
      </c>
      <c r="G143" s="73">
        <f>E143*F143</f>
        <v>156</v>
      </c>
      <c r="H143" s="73" t="s">
        <v>16</v>
      </c>
      <c r="I143" s="53">
        <v>15</v>
      </c>
      <c r="J143" s="60">
        <f>I143*G143</f>
        <v>2340</v>
      </c>
      <c r="K143" s="53"/>
      <c r="L143" s="53" t="s">
        <v>17</v>
      </c>
      <c r="M143" s="53" t="s">
        <v>18</v>
      </c>
      <c r="N143" s="53"/>
    </row>
    <row r="144" s="1" customFormat="1" spans="1:14">
      <c r="A144" s="71" t="s">
        <v>67</v>
      </c>
      <c r="B144" s="72">
        <v>46099</v>
      </c>
      <c r="C144" s="71" t="s">
        <v>68</v>
      </c>
      <c r="D144" s="58" t="s">
        <v>15</v>
      </c>
      <c r="E144" s="71">
        <v>12</v>
      </c>
      <c r="F144" s="71">
        <v>10</v>
      </c>
      <c r="G144" s="73">
        <f>E144*F144</f>
        <v>120</v>
      </c>
      <c r="H144" s="73" t="s">
        <v>16</v>
      </c>
      <c r="I144" s="53">
        <v>12</v>
      </c>
      <c r="J144" s="60">
        <f>I144*G144</f>
        <v>1440</v>
      </c>
      <c r="K144" s="53"/>
      <c r="L144" s="53" t="s">
        <v>17</v>
      </c>
      <c r="M144" s="53" t="s">
        <v>18</v>
      </c>
      <c r="N144" s="53"/>
    </row>
    <row r="145" s="1" customFormat="1" spans="1:14">
      <c r="A145" s="71" t="s">
        <v>69</v>
      </c>
      <c r="B145" s="72">
        <v>46099</v>
      </c>
      <c r="C145" s="71" t="s">
        <v>70</v>
      </c>
      <c r="D145" s="53" t="s">
        <v>24</v>
      </c>
      <c r="E145" s="71">
        <v>12</v>
      </c>
      <c r="F145" s="71">
        <v>15</v>
      </c>
      <c r="G145" s="73">
        <f>E145*F145</f>
        <v>180</v>
      </c>
      <c r="H145" s="73" t="s">
        <v>16</v>
      </c>
      <c r="I145" s="53">
        <v>15</v>
      </c>
      <c r="J145" s="60">
        <f>I145*G145</f>
        <v>2700</v>
      </c>
      <c r="K145" s="53"/>
      <c r="L145" s="53" t="s">
        <v>17</v>
      </c>
      <c r="M145" s="53" t="s">
        <v>18</v>
      </c>
      <c r="N145" s="53"/>
    </row>
    <row r="146" s="1" customFormat="1" spans="1:14">
      <c r="A146" s="71" t="s">
        <v>69</v>
      </c>
      <c r="B146" s="72">
        <v>46099</v>
      </c>
      <c r="C146" s="71" t="s">
        <v>70</v>
      </c>
      <c r="D146" s="53" t="s">
        <v>24</v>
      </c>
      <c r="E146" s="68">
        <v>12</v>
      </c>
      <c r="F146" s="68">
        <v>50</v>
      </c>
      <c r="G146" s="73">
        <f>E146*F146</f>
        <v>600</v>
      </c>
      <c r="H146" s="73" t="s">
        <v>16</v>
      </c>
      <c r="I146" s="53">
        <v>15</v>
      </c>
      <c r="J146" s="60">
        <f>I146*G146</f>
        <v>9000</v>
      </c>
      <c r="K146" s="53"/>
      <c r="L146" s="53" t="s">
        <v>17</v>
      </c>
      <c r="M146" s="53" t="s">
        <v>18</v>
      </c>
      <c r="N146" s="53"/>
    </row>
    <row r="147" s="1" customFormat="1" spans="1:14">
      <c r="A147" s="58" t="s">
        <v>71</v>
      </c>
      <c r="B147" s="74">
        <v>46099</v>
      </c>
      <c r="C147" s="75" t="s">
        <v>72</v>
      </c>
      <c r="D147" s="53" t="s">
        <v>24</v>
      </c>
      <c r="E147" s="58">
        <v>12</v>
      </c>
      <c r="F147" s="58">
        <v>30</v>
      </c>
      <c r="G147" s="73">
        <f>E147*F147</f>
        <v>360</v>
      </c>
      <c r="H147" s="70" t="s">
        <v>16</v>
      </c>
      <c r="I147" s="53">
        <v>15</v>
      </c>
      <c r="J147" s="60">
        <f>I147*G147</f>
        <v>5400</v>
      </c>
      <c r="K147" s="53"/>
      <c r="L147" s="53" t="s">
        <v>17</v>
      </c>
      <c r="M147" s="53" t="s">
        <v>18</v>
      </c>
      <c r="N147" s="53"/>
    </row>
    <row r="148" s="1" customFormat="1" spans="1:14">
      <c r="A148" s="68" t="s">
        <v>73</v>
      </c>
      <c r="B148" s="69">
        <v>46100</v>
      </c>
      <c r="C148" s="68" t="s">
        <v>74</v>
      </c>
      <c r="D148" s="53" t="s">
        <v>24</v>
      </c>
      <c r="E148" s="68">
        <v>12</v>
      </c>
      <c r="F148" s="68">
        <v>25</v>
      </c>
      <c r="G148" s="70">
        <f>E148*F148</f>
        <v>300</v>
      </c>
      <c r="H148" s="70" t="s">
        <v>16</v>
      </c>
      <c r="I148" s="53">
        <v>15.6</v>
      </c>
      <c r="J148" s="53">
        <f>G148*I148</f>
        <v>4680</v>
      </c>
      <c r="K148" s="53"/>
      <c r="L148" s="53" t="s">
        <v>18</v>
      </c>
      <c r="M148" s="53" t="s">
        <v>18</v>
      </c>
      <c r="N148" s="53"/>
    </row>
    <row r="149" s="1" customFormat="1" spans="1:14">
      <c r="A149" s="71" t="s">
        <v>75</v>
      </c>
      <c r="B149" s="69">
        <v>46101</v>
      </c>
      <c r="C149" s="71" t="s">
        <v>76</v>
      </c>
      <c r="D149" s="71" t="s">
        <v>77</v>
      </c>
      <c r="E149" s="71">
        <v>12</v>
      </c>
      <c r="F149" s="71">
        <v>50</v>
      </c>
      <c r="G149" s="73">
        <f>E149*F149</f>
        <v>600</v>
      </c>
      <c r="H149" s="73" t="s">
        <v>16</v>
      </c>
      <c r="I149" s="53">
        <v>19</v>
      </c>
      <c r="J149" s="53">
        <f>G149*I149</f>
        <v>11400</v>
      </c>
      <c r="K149" s="53"/>
      <c r="L149" s="53" t="s">
        <v>17</v>
      </c>
      <c r="M149" s="53" t="s">
        <v>18</v>
      </c>
      <c r="N149" s="53"/>
    </row>
    <row r="150" s="1" customFormat="1" spans="1:14">
      <c r="A150" s="58" t="s">
        <v>78</v>
      </c>
      <c r="B150" s="69">
        <v>46101</v>
      </c>
      <c r="C150" s="75" t="s">
        <v>76</v>
      </c>
      <c r="D150" s="58" t="s">
        <v>15</v>
      </c>
      <c r="E150" s="58">
        <v>12</v>
      </c>
      <c r="F150" s="58">
        <v>100</v>
      </c>
      <c r="G150" s="73">
        <f>E150*F150</f>
        <v>1200</v>
      </c>
      <c r="H150" s="70" t="s">
        <v>16</v>
      </c>
      <c r="I150" s="53">
        <v>12.2</v>
      </c>
      <c r="J150" s="53">
        <f>G150*I150</f>
        <v>14640</v>
      </c>
      <c r="K150" s="53"/>
      <c r="L150" s="53" t="s">
        <v>17</v>
      </c>
      <c r="M150" s="53" t="s">
        <v>18</v>
      </c>
      <c r="N150" s="53"/>
    </row>
    <row r="151" s="1" customFormat="1" spans="1:14">
      <c r="A151" s="58" t="s">
        <v>79</v>
      </c>
      <c r="B151" s="74">
        <v>46101</v>
      </c>
      <c r="C151" s="75" t="s">
        <v>34</v>
      </c>
      <c r="D151" s="58" t="s">
        <v>15</v>
      </c>
      <c r="E151" s="58">
        <v>12</v>
      </c>
      <c r="F151" s="58">
        <v>20</v>
      </c>
      <c r="G151" s="73">
        <f>E151*F151</f>
        <v>240</v>
      </c>
      <c r="H151" s="70" t="s">
        <v>16</v>
      </c>
      <c r="I151" s="53">
        <v>12.5</v>
      </c>
      <c r="J151" s="53">
        <f>G151*I151</f>
        <v>3000</v>
      </c>
      <c r="K151" s="53"/>
      <c r="L151" s="53" t="s">
        <v>17</v>
      </c>
      <c r="M151" s="53" t="s">
        <v>18</v>
      </c>
      <c r="N151" s="53" t="s">
        <v>38</v>
      </c>
    </row>
    <row r="152" s="1" customFormat="1" spans="1:14">
      <c r="A152" s="58" t="s">
        <v>79</v>
      </c>
      <c r="B152" s="74">
        <v>46101</v>
      </c>
      <c r="C152" s="75" t="s">
        <v>34</v>
      </c>
      <c r="D152" s="53" t="s">
        <v>24</v>
      </c>
      <c r="E152" s="58">
        <v>12</v>
      </c>
      <c r="F152" s="58">
        <v>6</v>
      </c>
      <c r="G152" s="73">
        <f>E152*F152</f>
        <v>72</v>
      </c>
      <c r="H152" s="70" t="s">
        <v>16</v>
      </c>
      <c r="I152" s="53">
        <v>16</v>
      </c>
      <c r="J152" s="53">
        <f>G152*I152</f>
        <v>1152</v>
      </c>
      <c r="K152" s="53"/>
      <c r="L152" s="53" t="s">
        <v>17</v>
      </c>
      <c r="M152" s="53" t="s">
        <v>18</v>
      </c>
      <c r="N152" s="53" t="s">
        <v>38</v>
      </c>
    </row>
    <row r="153" s="1" customFormat="1" spans="1:14">
      <c r="A153" s="77" t="s">
        <v>80</v>
      </c>
      <c r="B153" s="78">
        <v>46100</v>
      </c>
      <c r="C153" s="79" t="s">
        <v>57</v>
      </c>
      <c r="D153" s="53" t="s">
        <v>24</v>
      </c>
      <c r="E153" s="80">
        <v>12</v>
      </c>
      <c r="F153" s="80">
        <v>75</v>
      </c>
      <c r="G153" s="81">
        <f>E153*F153</f>
        <v>900</v>
      </c>
      <c r="H153" s="81" t="s">
        <v>16</v>
      </c>
      <c r="I153" s="80">
        <v>15</v>
      </c>
      <c r="J153" s="82">
        <f>I153*G153</f>
        <v>13500</v>
      </c>
      <c r="K153" s="80"/>
      <c r="L153" s="53" t="s">
        <v>17</v>
      </c>
      <c r="M153" s="53" t="s">
        <v>18</v>
      </c>
      <c r="N153" s="80" t="s">
        <v>81</v>
      </c>
    </row>
    <row r="154" s="1" customFormat="1" spans="1:14">
      <c r="A154" s="77" t="s">
        <v>80</v>
      </c>
      <c r="B154" s="78">
        <v>46100</v>
      </c>
      <c r="C154" s="79" t="s">
        <v>57</v>
      </c>
      <c r="D154" s="80" t="s">
        <v>82</v>
      </c>
      <c r="E154" s="80">
        <v>12</v>
      </c>
      <c r="F154" s="80">
        <v>50</v>
      </c>
      <c r="G154" s="81">
        <f>E154*F154</f>
        <v>600</v>
      </c>
      <c r="H154" s="81" t="s">
        <v>16</v>
      </c>
      <c r="I154" s="80">
        <v>35</v>
      </c>
      <c r="J154" s="82">
        <f>I154*G154</f>
        <v>21000</v>
      </c>
      <c r="K154" s="80"/>
      <c r="L154" s="53" t="s">
        <v>17</v>
      </c>
      <c r="M154" s="53" t="s">
        <v>18</v>
      </c>
      <c r="N154" s="80"/>
    </row>
    <row r="155" s="1" customFormat="1" spans="1:14">
      <c r="A155" s="66" t="s">
        <v>83</v>
      </c>
      <c r="B155" s="83">
        <v>46102</v>
      </c>
      <c r="C155" s="66" t="s">
        <v>84</v>
      </c>
      <c r="D155" s="66" t="s">
        <v>15</v>
      </c>
      <c r="E155" s="66">
        <v>12</v>
      </c>
      <c r="F155" s="66">
        <v>20</v>
      </c>
      <c r="G155" s="84">
        <f>E155*F155</f>
        <v>240</v>
      </c>
      <c r="H155" s="84" t="s">
        <v>16</v>
      </c>
      <c r="I155" s="53">
        <v>12.5</v>
      </c>
      <c r="J155" s="60">
        <f>I155*G155</f>
        <v>3000</v>
      </c>
      <c r="K155" s="53"/>
      <c r="L155" s="53" t="s">
        <v>17</v>
      </c>
      <c r="M155" s="53" t="s">
        <v>18</v>
      </c>
      <c r="N155" s="53" t="s">
        <v>85</v>
      </c>
    </row>
    <row r="156" s="1" customFormat="1" spans="1:14">
      <c r="A156" s="68" t="s">
        <v>83</v>
      </c>
      <c r="B156" s="69">
        <v>46102</v>
      </c>
      <c r="C156" s="68" t="s">
        <v>84</v>
      </c>
      <c r="D156" s="53" t="s">
        <v>32</v>
      </c>
      <c r="E156" s="68">
        <v>12</v>
      </c>
      <c r="F156" s="68">
        <v>20</v>
      </c>
      <c r="G156" s="70">
        <f>E156*F156</f>
        <v>240</v>
      </c>
      <c r="H156" s="70" t="s">
        <v>16</v>
      </c>
      <c r="I156" s="53">
        <v>17.5</v>
      </c>
      <c r="J156" s="60">
        <f>I156*G156</f>
        <v>4200</v>
      </c>
      <c r="K156" s="53"/>
      <c r="L156" s="53" t="s">
        <v>17</v>
      </c>
      <c r="M156" s="53" t="s">
        <v>18</v>
      </c>
      <c r="N156" s="53"/>
    </row>
    <row r="157" s="1" customFormat="1" spans="1:14">
      <c r="A157" s="68" t="s">
        <v>86</v>
      </c>
      <c r="B157" s="69">
        <v>46102</v>
      </c>
      <c r="C157" s="68" t="s">
        <v>87</v>
      </c>
      <c r="D157" s="68" t="s">
        <v>15</v>
      </c>
      <c r="E157" s="68">
        <v>12</v>
      </c>
      <c r="F157" s="68">
        <v>5</v>
      </c>
      <c r="G157" s="70">
        <f>E157*F157</f>
        <v>60</v>
      </c>
      <c r="H157" s="70" t="s">
        <v>16</v>
      </c>
      <c r="I157" s="53">
        <v>12</v>
      </c>
      <c r="J157" s="60">
        <f>I157*G157</f>
        <v>720</v>
      </c>
      <c r="K157" s="53"/>
      <c r="L157" s="53" t="s">
        <v>17</v>
      </c>
      <c r="M157" s="53" t="s">
        <v>18</v>
      </c>
      <c r="N157" s="53" t="s">
        <v>88</v>
      </c>
    </row>
    <row r="158" s="1" customFormat="1" spans="1:14">
      <c r="A158" s="68" t="s">
        <v>86</v>
      </c>
      <c r="B158" s="69">
        <v>46102</v>
      </c>
      <c r="C158" s="68" t="s">
        <v>87</v>
      </c>
      <c r="D158" s="71" t="s">
        <v>27</v>
      </c>
      <c r="E158" s="68">
        <v>12</v>
      </c>
      <c r="F158" s="68">
        <v>10</v>
      </c>
      <c r="G158" s="70">
        <f>E158*F158</f>
        <v>120</v>
      </c>
      <c r="H158" s="70" t="s">
        <v>16</v>
      </c>
      <c r="I158" s="53">
        <v>15</v>
      </c>
      <c r="J158" s="60">
        <f>I158*G158</f>
        <v>1800</v>
      </c>
      <c r="K158" s="53"/>
      <c r="L158" s="53" t="s">
        <v>17</v>
      </c>
      <c r="M158" s="53" t="s">
        <v>18</v>
      </c>
      <c r="N158" s="53"/>
    </row>
    <row r="159" s="1" customFormat="1" spans="1:14">
      <c r="A159" s="58" t="s">
        <v>89</v>
      </c>
      <c r="B159" s="74">
        <v>46102</v>
      </c>
      <c r="C159" s="75" t="s">
        <v>90</v>
      </c>
      <c r="D159" s="58" t="s">
        <v>15</v>
      </c>
      <c r="E159" s="58">
        <v>12</v>
      </c>
      <c r="F159" s="58">
        <v>20</v>
      </c>
      <c r="G159" s="73">
        <f>E159*F159</f>
        <v>240</v>
      </c>
      <c r="H159" s="70" t="s">
        <v>16</v>
      </c>
      <c r="I159" s="53">
        <v>12</v>
      </c>
      <c r="J159" s="60">
        <f>I159*G159</f>
        <v>2880</v>
      </c>
      <c r="K159" s="53"/>
      <c r="L159" s="53" t="s">
        <v>17</v>
      </c>
      <c r="M159" s="53" t="s">
        <v>18</v>
      </c>
      <c r="N159" s="53"/>
    </row>
    <row r="160" s="1" customFormat="1" spans="1:14">
      <c r="A160" s="58" t="s">
        <v>89</v>
      </c>
      <c r="B160" s="74">
        <v>46102</v>
      </c>
      <c r="C160" s="75" t="s">
        <v>90</v>
      </c>
      <c r="D160" s="53" t="s">
        <v>24</v>
      </c>
      <c r="E160" s="58">
        <v>12</v>
      </c>
      <c r="F160" s="58">
        <v>20</v>
      </c>
      <c r="G160" s="73">
        <f>E160*F160</f>
        <v>240</v>
      </c>
      <c r="H160" s="70" t="s">
        <v>16</v>
      </c>
      <c r="I160" s="53">
        <v>15</v>
      </c>
      <c r="J160" s="60">
        <f>I160*G160</f>
        <v>3600</v>
      </c>
      <c r="K160" s="53"/>
      <c r="L160" s="53" t="s">
        <v>17</v>
      </c>
      <c r="M160" s="53" t="s">
        <v>18</v>
      </c>
      <c r="N160" s="53"/>
    </row>
    <row r="161" s="1" customFormat="1" spans="1:14">
      <c r="A161" s="68" t="s">
        <v>91</v>
      </c>
      <c r="B161" s="69">
        <v>46103</v>
      </c>
      <c r="C161" s="68" t="s">
        <v>92</v>
      </c>
      <c r="D161" s="53" t="s">
        <v>19</v>
      </c>
      <c r="E161" s="68">
        <v>12</v>
      </c>
      <c r="F161" s="68">
        <v>10</v>
      </c>
      <c r="G161" s="70">
        <f>E161*F161</f>
        <v>120</v>
      </c>
      <c r="H161" s="70" t="s">
        <v>16</v>
      </c>
      <c r="I161" s="53">
        <v>10</v>
      </c>
      <c r="J161" s="60">
        <f>I161*G161</f>
        <v>1200</v>
      </c>
      <c r="K161" s="53"/>
      <c r="L161" s="53" t="s">
        <v>17</v>
      </c>
      <c r="M161" s="53" t="s">
        <v>18</v>
      </c>
      <c r="N161" s="53"/>
    </row>
    <row r="162" s="1" customFormat="1" spans="1:14">
      <c r="A162" s="68" t="s">
        <v>91</v>
      </c>
      <c r="B162" s="69">
        <v>46103</v>
      </c>
      <c r="C162" s="68" t="s">
        <v>92</v>
      </c>
      <c r="D162" s="58" t="s">
        <v>15</v>
      </c>
      <c r="E162" s="68">
        <v>12</v>
      </c>
      <c r="F162" s="68">
        <v>10</v>
      </c>
      <c r="G162" s="70">
        <f>E162*F162</f>
        <v>120</v>
      </c>
      <c r="H162" s="70" t="s">
        <v>16</v>
      </c>
      <c r="I162" s="53">
        <v>12</v>
      </c>
      <c r="J162" s="60">
        <f>I162*G162</f>
        <v>1440</v>
      </c>
      <c r="K162" s="53"/>
      <c r="L162" s="53" t="s">
        <v>17</v>
      </c>
      <c r="M162" s="53" t="s">
        <v>18</v>
      </c>
      <c r="N162" s="53"/>
    </row>
    <row r="163" s="1" customFormat="1" spans="1:14">
      <c r="A163" s="68" t="s">
        <v>91</v>
      </c>
      <c r="B163" s="69">
        <v>46103</v>
      </c>
      <c r="C163" s="68" t="s">
        <v>92</v>
      </c>
      <c r="D163" s="53" t="s">
        <v>24</v>
      </c>
      <c r="E163" s="68">
        <v>12</v>
      </c>
      <c r="F163" s="68">
        <v>10</v>
      </c>
      <c r="G163" s="70">
        <f>E163*F163</f>
        <v>120</v>
      </c>
      <c r="H163" s="70" t="s">
        <v>16</v>
      </c>
      <c r="I163" s="53">
        <v>15</v>
      </c>
      <c r="J163" s="60">
        <f>I163*G163</f>
        <v>1800</v>
      </c>
      <c r="K163" s="53"/>
      <c r="L163" s="53" t="s">
        <v>17</v>
      </c>
      <c r="M163" s="53" t="s">
        <v>18</v>
      </c>
      <c r="N163" s="53"/>
    </row>
    <row r="164" s="1" customFormat="1" spans="1:14">
      <c r="A164" s="71" t="s">
        <v>93</v>
      </c>
      <c r="B164" s="72">
        <v>46103</v>
      </c>
      <c r="C164" s="71" t="s">
        <v>94</v>
      </c>
      <c r="D164" s="53" t="s">
        <v>19</v>
      </c>
      <c r="E164" s="71">
        <v>12</v>
      </c>
      <c r="F164" s="71">
        <v>5</v>
      </c>
      <c r="G164" s="73">
        <f>E164*F164</f>
        <v>60</v>
      </c>
      <c r="H164" s="73" t="s">
        <v>16</v>
      </c>
      <c r="I164" s="53">
        <v>10</v>
      </c>
      <c r="J164" s="60">
        <f>I164*G164</f>
        <v>600</v>
      </c>
      <c r="K164" s="53"/>
      <c r="L164" s="53" t="s">
        <v>17</v>
      </c>
      <c r="M164" s="53" t="s">
        <v>18</v>
      </c>
      <c r="N164" s="53"/>
    </row>
    <row r="165" s="1" customFormat="1" spans="1:14">
      <c r="A165" s="71" t="s">
        <v>93</v>
      </c>
      <c r="B165" s="72">
        <v>46103</v>
      </c>
      <c r="C165" s="71" t="s">
        <v>94</v>
      </c>
      <c r="D165" s="58" t="s">
        <v>15</v>
      </c>
      <c r="E165" s="71">
        <v>12</v>
      </c>
      <c r="F165" s="71">
        <v>5</v>
      </c>
      <c r="G165" s="73">
        <f>E165*F165</f>
        <v>60</v>
      </c>
      <c r="H165" s="73" t="s">
        <v>16</v>
      </c>
      <c r="I165" s="53">
        <v>12</v>
      </c>
      <c r="J165" s="60">
        <f>I165*G165</f>
        <v>720</v>
      </c>
      <c r="K165" s="53"/>
      <c r="L165" s="53" t="s">
        <v>17</v>
      </c>
      <c r="M165" s="53" t="s">
        <v>18</v>
      </c>
      <c r="N165" s="53"/>
    </row>
    <row r="166" s="1" customFormat="1" spans="1:14">
      <c r="A166" s="71" t="s">
        <v>93</v>
      </c>
      <c r="B166" s="72">
        <v>46103</v>
      </c>
      <c r="C166" s="71" t="s">
        <v>94</v>
      </c>
      <c r="D166" s="53" t="s">
        <v>24</v>
      </c>
      <c r="E166" s="71">
        <v>12</v>
      </c>
      <c r="F166" s="71">
        <v>5</v>
      </c>
      <c r="G166" s="73">
        <f>E166*F166</f>
        <v>60</v>
      </c>
      <c r="H166" s="73" t="s">
        <v>16</v>
      </c>
      <c r="I166" s="53">
        <v>15</v>
      </c>
      <c r="J166" s="60">
        <f>I166*G166</f>
        <v>900</v>
      </c>
      <c r="K166" s="53"/>
      <c r="L166" s="53" t="s">
        <v>17</v>
      </c>
      <c r="M166" s="53" t="s">
        <v>18</v>
      </c>
      <c r="N166" s="53"/>
    </row>
    <row r="167" s="1" customFormat="1" spans="1:14">
      <c r="A167" s="58" t="s">
        <v>95</v>
      </c>
      <c r="B167" s="74">
        <v>46103</v>
      </c>
      <c r="C167" s="75" t="s">
        <v>96</v>
      </c>
      <c r="D167" s="53" t="s">
        <v>22</v>
      </c>
      <c r="E167" s="58">
        <v>12</v>
      </c>
      <c r="F167" s="58">
        <v>16</v>
      </c>
      <c r="G167" s="73">
        <f>E167*F167</f>
        <v>192</v>
      </c>
      <c r="H167" s="70" t="s">
        <v>16</v>
      </c>
      <c r="I167" s="53">
        <v>18</v>
      </c>
      <c r="J167" s="60">
        <f>I167*G167</f>
        <v>3456</v>
      </c>
      <c r="K167" s="53"/>
      <c r="L167" s="53" t="s">
        <v>17</v>
      </c>
      <c r="M167" s="53" t="s">
        <v>18</v>
      </c>
      <c r="N167" s="53"/>
    </row>
    <row r="168" s="1" customFormat="1" spans="1:14">
      <c r="A168" s="58" t="s">
        <v>95</v>
      </c>
      <c r="B168" s="74">
        <v>46103</v>
      </c>
      <c r="C168" s="75" t="s">
        <v>96</v>
      </c>
      <c r="D168" s="53" t="s">
        <v>22</v>
      </c>
      <c r="E168" s="58"/>
      <c r="F168" s="58"/>
      <c r="G168" s="73">
        <v>8</v>
      </c>
      <c r="H168" s="70" t="s">
        <v>16</v>
      </c>
      <c r="I168" s="53">
        <v>18</v>
      </c>
      <c r="J168" s="60">
        <f>I168*G168</f>
        <v>144</v>
      </c>
      <c r="K168" s="53"/>
      <c r="L168" s="53" t="s">
        <v>17</v>
      </c>
      <c r="M168" s="53" t="s">
        <v>18</v>
      </c>
      <c r="N168" s="53"/>
    </row>
    <row r="169" s="1" customFormat="1" spans="1:14">
      <c r="A169" s="58" t="s">
        <v>97</v>
      </c>
      <c r="B169" s="74">
        <v>46103</v>
      </c>
      <c r="C169" s="75" t="s">
        <v>98</v>
      </c>
      <c r="D169" s="58" t="s">
        <v>15</v>
      </c>
      <c r="E169" s="58">
        <v>12</v>
      </c>
      <c r="F169" s="58">
        <v>10</v>
      </c>
      <c r="G169" s="73">
        <f>E169*F169</f>
        <v>120</v>
      </c>
      <c r="H169" s="70" t="s">
        <v>16</v>
      </c>
      <c r="I169" s="53">
        <v>12</v>
      </c>
      <c r="J169" s="60">
        <f>I169*G169</f>
        <v>1440</v>
      </c>
      <c r="K169" s="53"/>
      <c r="L169" s="53" t="s">
        <v>17</v>
      </c>
      <c r="M169" s="53" t="s">
        <v>18</v>
      </c>
      <c r="N169" s="53"/>
    </row>
    <row r="170" s="1" customFormat="1" spans="1:14">
      <c r="A170" s="71" t="s">
        <v>75</v>
      </c>
      <c r="B170" s="69">
        <v>46104</v>
      </c>
      <c r="C170" s="71" t="s">
        <v>76</v>
      </c>
      <c r="D170" s="59" t="s">
        <v>30</v>
      </c>
      <c r="E170" s="71">
        <v>12</v>
      </c>
      <c r="F170" s="71">
        <v>50</v>
      </c>
      <c r="G170" s="73">
        <f>E170*F170</f>
        <v>600</v>
      </c>
      <c r="H170" s="73" t="s">
        <v>16</v>
      </c>
      <c r="I170" s="53">
        <v>15.5</v>
      </c>
      <c r="J170" s="53">
        <f>G170*I170</f>
        <v>9300</v>
      </c>
      <c r="K170" s="53"/>
      <c r="L170" s="53" t="s">
        <v>17</v>
      </c>
      <c r="M170" s="53" t="s">
        <v>18</v>
      </c>
      <c r="N170" s="53"/>
    </row>
    <row r="171" s="1" customFormat="1" spans="1:14">
      <c r="A171" s="58" t="s">
        <v>78</v>
      </c>
      <c r="B171" s="69">
        <v>46104</v>
      </c>
      <c r="C171" s="75" t="s">
        <v>76</v>
      </c>
      <c r="D171" s="53" t="s">
        <v>24</v>
      </c>
      <c r="E171" s="58">
        <v>12</v>
      </c>
      <c r="F171" s="58">
        <v>100</v>
      </c>
      <c r="G171" s="73">
        <f>E171*F171</f>
        <v>1200</v>
      </c>
      <c r="H171" s="70" t="s">
        <v>16</v>
      </c>
      <c r="I171" s="53">
        <v>15.2</v>
      </c>
      <c r="J171" s="53">
        <f>G171*I171</f>
        <v>18240</v>
      </c>
      <c r="K171" s="53"/>
      <c r="L171" s="53" t="s">
        <v>17</v>
      </c>
      <c r="M171" s="53" t="s">
        <v>18</v>
      </c>
      <c r="N171" s="53"/>
    </row>
    <row r="172" s="1" customFormat="1" spans="1:14">
      <c r="A172" s="58" t="s">
        <v>99</v>
      </c>
      <c r="B172" s="74">
        <v>46105</v>
      </c>
      <c r="C172" s="75" t="s">
        <v>100</v>
      </c>
      <c r="D172" s="53" t="s">
        <v>24</v>
      </c>
      <c r="E172" s="58">
        <v>12</v>
      </c>
      <c r="F172" s="58">
        <v>30</v>
      </c>
      <c r="G172" s="73">
        <f>E172*F172</f>
        <v>360</v>
      </c>
      <c r="H172" s="70" t="s">
        <v>16</v>
      </c>
      <c r="I172" s="53">
        <v>16</v>
      </c>
      <c r="J172" s="53">
        <f>G172*I172</f>
        <v>5760</v>
      </c>
      <c r="K172" s="53"/>
      <c r="L172" s="53" t="s">
        <v>17</v>
      </c>
      <c r="M172" s="53" t="s">
        <v>18</v>
      </c>
      <c r="N172" s="53"/>
    </row>
    <row r="173" s="1" customFormat="1" spans="1:14">
      <c r="A173" s="58" t="s">
        <v>99</v>
      </c>
      <c r="B173" s="74">
        <v>46105</v>
      </c>
      <c r="C173" s="75" t="s">
        <v>100</v>
      </c>
      <c r="D173" s="53" t="s">
        <v>21</v>
      </c>
      <c r="E173" s="58">
        <v>12</v>
      </c>
      <c r="F173" s="58">
        <v>8</v>
      </c>
      <c r="G173" s="73">
        <f>E173*F173</f>
        <v>96</v>
      </c>
      <c r="H173" s="70" t="s">
        <v>16</v>
      </c>
      <c r="I173" s="53">
        <v>16</v>
      </c>
      <c r="J173" s="53">
        <f>G173*I173</f>
        <v>1536</v>
      </c>
      <c r="K173" s="53"/>
      <c r="L173" s="53" t="s">
        <v>17</v>
      </c>
      <c r="M173" s="53" t="s">
        <v>18</v>
      </c>
      <c r="N173" s="53"/>
    </row>
    <row r="174" s="1" customFormat="1" spans="1:14">
      <c r="A174" s="68" t="s">
        <v>101</v>
      </c>
      <c r="B174" s="69">
        <v>46106</v>
      </c>
      <c r="C174" s="68" t="s">
        <v>102</v>
      </c>
      <c r="D174" s="53" t="s">
        <v>32</v>
      </c>
      <c r="E174" s="68">
        <v>12</v>
      </c>
      <c r="F174" s="68">
        <v>10</v>
      </c>
      <c r="G174" s="70">
        <f>E174*F174</f>
        <v>120</v>
      </c>
      <c r="H174" s="70" t="s">
        <v>16</v>
      </c>
      <c r="I174" s="53">
        <v>17.5</v>
      </c>
      <c r="J174" s="60">
        <f>I174*G174</f>
        <v>2100</v>
      </c>
      <c r="K174" s="53"/>
      <c r="L174" s="53" t="s">
        <v>17</v>
      </c>
      <c r="M174" s="53" t="s">
        <v>18</v>
      </c>
      <c r="N174" s="53"/>
    </row>
    <row r="175" s="1" customFormat="1" spans="1:14">
      <c r="A175" s="58" t="s">
        <v>103</v>
      </c>
      <c r="B175" s="74">
        <v>46106</v>
      </c>
      <c r="C175" s="75" t="s">
        <v>104</v>
      </c>
      <c r="D175" s="58" t="s">
        <v>15</v>
      </c>
      <c r="E175" s="58">
        <v>12</v>
      </c>
      <c r="F175" s="58">
        <v>20</v>
      </c>
      <c r="G175" s="73">
        <f>E175*F175</f>
        <v>240</v>
      </c>
      <c r="H175" s="70" t="s">
        <v>16</v>
      </c>
      <c r="I175" s="53">
        <v>12</v>
      </c>
      <c r="J175" s="60">
        <f>I175*G175</f>
        <v>2880</v>
      </c>
      <c r="K175" s="53"/>
      <c r="L175" s="53" t="s">
        <v>17</v>
      </c>
      <c r="M175" s="53" t="s">
        <v>18</v>
      </c>
      <c r="N175" s="53"/>
    </row>
    <row r="176" s="1" customFormat="1" spans="1:14">
      <c r="A176" s="85" t="s">
        <v>105</v>
      </c>
      <c r="B176" s="74">
        <v>46106</v>
      </c>
      <c r="C176" s="86" t="s">
        <v>106</v>
      </c>
      <c r="D176" s="53" t="s">
        <v>19</v>
      </c>
      <c r="E176" s="58">
        <v>12</v>
      </c>
      <c r="F176" s="58">
        <v>12</v>
      </c>
      <c r="G176" s="73">
        <f>E176*F176</f>
        <v>144</v>
      </c>
      <c r="H176" s="70" t="s">
        <v>16</v>
      </c>
      <c r="I176" s="53">
        <v>11.3</v>
      </c>
      <c r="J176" s="53">
        <f>G176*I176</f>
        <v>1627.2</v>
      </c>
      <c r="K176" s="53"/>
      <c r="L176" s="53" t="s">
        <v>17</v>
      </c>
      <c r="M176" s="53" t="s">
        <v>18</v>
      </c>
      <c r="N176" s="53"/>
    </row>
    <row r="177" s="1" customFormat="1" spans="1:14">
      <c r="A177" s="58" t="s">
        <v>107</v>
      </c>
      <c r="B177" s="74">
        <v>46106</v>
      </c>
      <c r="C177" s="75" t="s">
        <v>57</v>
      </c>
      <c r="D177" s="53" t="s">
        <v>19</v>
      </c>
      <c r="E177" s="58">
        <v>12</v>
      </c>
      <c r="F177" s="58">
        <v>20</v>
      </c>
      <c r="G177" s="73">
        <f>E177*F177</f>
        <v>240</v>
      </c>
      <c r="H177" s="70" t="s">
        <v>16</v>
      </c>
      <c r="I177" s="53">
        <v>10</v>
      </c>
      <c r="J177" s="60">
        <f>I177*G177</f>
        <v>2400</v>
      </c>
      <c r="K177" s="53"/>
      <c r="L177" s="53" t="s">
        <v>17</v>
      </c>
      <c r="M177" s="53" t="s">
        <v>18</v>
      </c>
      <c r="N177" s="53"/>
    </row>
    <row r="178" s="1" customFormat="1" spans="1:14">
      <c r="A178" s="58" t="s">
        <v>107</v>
      </c>
      <c r="B178" s="74">
        <v>46106</v>
      </c>
      <c r="C178" s="75" t="s">
        <v>57</v>
      </c>
      <c r="D178" s="58" t="s">
        <v>15</v>
      </c>
      <c r="E178" s="58">
        <v>12</v>
      </c>
      <c r="F178" s="58">
        <v>20</v>
      </c>
      <c r="G178" s="73">
        <f>E178*F178</f>
        <v>240</v>
      </c>
      <c r="H178" s="70" t="s">
        <v>16</v>
      </c>
      <c r="I178" s="53">
        <v>12</v>
      </c>
      <c r="J178" s="60">
        <f>I178*G178</f>
        <v>2880</v>
      </c>
      <c r="K178" s="53"/>
      <c r="L178" s="53" t="s">
        <v>17</v>
      </c>
      <c r="M178" s="53" t="s">
        <v>18</v>
      </c>
      <c r="N178" s="53"/>
    </row>
    <row r="179" s="1" customFormat="1" spans="1:14">
      <c r="A179" s="58" t="s">
        <v>108</v>
      </c>
      <c r="B179" s="74">
        <v>46109</v>
      </c>
      <c r="C179" s="75" t="s">
        <v>57</v>
      </c>
      <c r="D179" s="53" t="s">
        <v>19</v>
      </c>
      <c r="E179" s="58">
        <v>12</v>
      </c>
      <c r="F179" s="58">
        <v>2</v>
      </c>
      <c r="G179" s="73">
        <f>E179*F179</f>
        <v>24</v>
      </c>
      <c r="H179" s="70" t="s">
        <v>16</v>
      </c>
      <c r="I179" s="53">
        <v>10</v>
      </c>
      <c r="J179" s="60">
        <f>I179*G179</f>
        <v>240</v>
      </c>
      <c r="K179" s="53"/>
      <c r="L179" s="53" t="s">
        <v>17</v>
      </c>
      <c r="M179" s="53" t="s">
        <v>18</v>
      </c>
      <c r="N179" s="53"/>
    </row>
    <row r="180" s="1" customFormat="1" spans="1:14">
      <c r="A180" s="58" t="s">
        <v>108</v>
      </c>
      <c r="B180" s="74">
        <v>46109</v>
      </c>
      <c r="C180" s="75" t="s">
        <v>57</v>
      </c>
      <c r="D180" s="58" t="s">
        <v>15</v>
      </c>
      <c r="E180" s="58">
        <v>12</v>
      </c>
      <c r="F180" s="58">
        <v>2</v>
      </c>
      <c r="G180" s="73">
        <f>E180*F180</f>
        <v>24</v>
      </c>
      <c r="H180" s="70" t="s">
        <v>16</v>
      </c>
      <c r="I180" s="53">
        <v>12</v>
      </c>
      <c r="J180" s="60">
        <f>I180*G180</f>
        <v>288</v>
      </c>
      <c r="K180" s="53"/>
      <c r="L180" s="53" t="s">
        <v>17</v>
      </c>
      <c r="M180" s="53" t="s">
        <v>18</v>
      </c>
      <c r="N180" s="53"/>
    </row>
    <row r="181" s="1" customFormat="1" spans="1:14">
      <c r="A181" s="58" t="s">
        <v>109</v>
      </c>
      <c r="B181" s="74">
        <v>46112</v>
      </c>
      <c r="C181" s="75" t="s">
        <v>57</v>
      </c>
      <c r="D181" s="58" t="s">
        <v>110</v>
      </c>
      <c r="E181" s="58">
        <v>12</v>
      </c>
      <c r="F181" s="58">
        <v>10</v>
      </c>
      <c r="G181" s="73">
        <f>E181*F181</f>
        <v>120</v>
      </c>
      <c r="H181" s="70" t="s">
        <v>16</v>
      </c>
      <c r="I181" s="53">
        <v>17.5</v>
      </c>
      <c r="J181" s="60">
        <f>I181*G181</f>
        <v>2100</v>
      </c>
      <c r="K181" s="53"/>
      <c r="L181" s="53" t="s">
        <v>17</v>
      </c>
      <c r="M181" s="53" t="s">
        <v>18</v>
      </c>
      <c r="N181" s="53"/>
    </row>
    <row r="182" s="1" customFormat="1" spans="1:14">
      <c r="A182" s="58" t="s">
        <v>79</v>
      </c>
      <c r="B182" s="74">
        <v>46101</v>
      </c>
      <c r="C182" s="75" t="s">
        <v>34</v>
      </c>
      <c r="D182" s="53" t="s">
        <v>24</v>
      </c>
      <c r="E182" s="58">
        <v>12</v>
      </c>
      <c r="F182" s="58">
        <v>20</v>
      </c>
      <c r="G182" s="73">
        <f>E182*F182</f>
        <v>240</v>
      </c>
      <c r="H182" s="70" t="s">
        <v>16</v>
      </c>
      <c r="I182" s="53">
        <v>16</v>
      </c>
      <c r="J182" s="53">
        <f>G182*I182</f>
        <v>3840</v>
      </c>
      <c r="K182" s="53"/>
      <c r="L182" s="53" t="s">
        <v>17</v>
      </c>
      <c r="M182" s="53" t="s">
        <v>18</v>
      </c>
      <c r="N182" s="53" t="s">
        <v>38</v>
      </c>
    </row>
    <row r="183" s="1" customFormat="1" spans="1:14">
      <c r="A183" s="58" t="s">
        <v>79</v>
      </c>
      <c r="B183" s="74">
        <v>46101</v>
      </c>
      <c r="C183" s="75" t="s">
        <v>34</v>
      </c>
      <c r="D183" s="58" t="s">
        <v>15</v>
      </c>
      <c r="E183" s="58">
        <v>12</v>
      </c>
      <c r="F183" s="58">
        <v>10</v>
      </c>
      <c r="G183" s="73">
        <f>E183*F183</f>
        <v>120</v>
      </c>
      <c r="H183" s="70" t="s">
        <v>16</v>
      </c>
      <c r="I183" s="53">
        <v>12.5</v>
      </c>
      <c r="J183" s="53">
        <f>G183*I183</f>
        <v>1500</v>
      </c>
      <c r="K183" s="53"/>
      <c r="L183" s="53" t="s">
        <v>17</v>
      </c>
      <c r="M183" s="53" t="s">
        <v>18</v>
      </c>
      <c r="N183" s="53" t="s">
        <v>38</v>
      </c>
    </row>
    <row r="184" s="1" customFormat="1" spans="1:14">
      <c r="A184" s="58" t="s">
        <v>79</v>
      </c>
      <c r="B184" s="74">
        <v>46101</v>
      </c>
      <c r="C184" s="75" t="s">
        <v>34</v>
      </c>
      <c r="D184" s="53" t="s">
        <v>19</v>
      </c>
      <c r="E184" s="58">
        <v>12</v>
      </c>
      <c r="F184" s="58">
        <v>10</v>
      </c>
      <c r="G184" s="73">
        <f>E184*F184</f>
        <v>120</v>
      </c>
      <c r="H184" s="70" t="s">
        <v>16</v>
      </c>
      <c r="I184" s="53">
        <v>10.8</v>
      </c>
      <c r="J184" s="53">
        <f>G184*I184</f>
        <v>1296</v>
      </c>
      <c r="K184" s="53"/>
      <c r="L184" s="53" t="s">
        <v>17</v>
      </c>
      <c r="M184" s="53" t="s">
        <v>18</v>
      </c>
      <c r="N184" s="53" t="s">
        <v>38</v>
      </c>
    </row>
    <row r="185" s="1" customFormat="1" spans="1:14">
      <c r="A185" s="58" t="s">
        <v>79</v>
      </c>
      <c r="B185" s="74">
        <v>46101</v>
      </c>
      <c r="C185" s="75" t="s">
        <v>34</v>
      </c>
      <c r="D185" s="58" t="s">
        <v>15</v>
      </c>
      <c r="E185" s="58">
        <v>12</v>
      </c>
      <c r="F185" s="58">
        <v>12</v>
      </c>
      <c r="G185" s="73">
        <f>E185*F185</f>
        <v>144</v>
      </c>
      <c r="H185" s="70" t="s">
        <v>16</v>
      </c>
      <c r="I185" s="53">
        <v>12.5</v>
      </c>
      <c r="J185" s="53">
        <f>G185*I185</f>
        <v>1800</v>
      </c>
      <c r="K185" s="53"/>
      <c r="L185" s="53" t="s">
        <v>17</v>
      </c>
      <c r="M185" s="53" t="s">
        <v>18</v>
      </c>
      <c r="N185" s="53" t="s">
        <v>38</v>
      </c>
    </row>
    <row r="186" s="1" customFormat="1" spans="1:14">
      <c r="A186" s="58" t="s">
        <v>79</v>
      </c>
      <c r="B186" s="74">
        <v>46101</v>
      </c>
      <c r="C186" s="75" t="s">
        <v>34</v>
      </c>
      <c r="D186" s="53" t="s">
        <v>24</v>
      </c>
      <c r="E186" s="58">
        <v>12</v>
      </c>
      <c r="F186" s="58">
        <v>10</v>
      </c>
      <c r="G186" s="73">
        <f>E186*F186</f>
        <v>120</v>
      </c>
      <c r="H186" s="70" t="s">
        <v>16</v>
      </c>
      <c r="I186" s="53">
        <v>16</v>
      </c>
      <c r="J186" s="53">
        <f>G186*I186</f>
        <v>1920</v>
      </c>
      <c r="K186" s="53"/>
      <c r="L186" s="53" t="s">
        <v>17</v>
      </c>
      <c r="M186" s="53" t="s">
        <v>18</v>
      </c>
      <c r="N186" s="53" t="s">
        <v>38</v>
      </c>
    </row>
    <row r="187" s="53" customFormat="1" ht="22.5" customHeight="1" spans="1:14">
      <c r="A187" s="87" t="s">
        <v>78</v>
      </c>
      <c r="B187" s="78">
        <v>46114</v>
      </c>
      <c r="C187" s="88" t="s">
        <v>111</v>
      </c>
      <c r="D187" s="53" t="s">
        <v>21</v>
      </c>
      <c r="E187" s="58">
        <v>12</v>
      </c>
      <c r="F187" s="58">
        <v>12</v>
      </c>
      <c r="G187" s="73">
        <f>F187*E187</f>
        <v>144</v>
      </c>
      <c r="H187" s="70" t="s">
        <v>16</v>
      </c>
      <c r="I187" s="53">
        <v>15</v>
      </c>
      <c r="J187" s="53">
        <f>G187*I187</f>
        <v>2160</v>
      </c>
      <c r="L187" s="53" t="s">
        <v>17</v>
      </c>
      <c r="M187" s="53" t="s">
        <v>18</v>
      </c>
    </row>
    <row r="188" s="53" customFormat="1" ht="72" customHeight="1" spans="1:14">
      <c r="A188" s="87" t="s">
        <v>78</v>
      </c>
      <c r="B188" s="78">
        <v>46114</v>
      </c>
      <c r="C188" s="88" t="s">
        <v>111</v>
      </c>
      <c r="D188" s="58" t="s">
        <v>15</v>
      </c>
      <c r="E188" s="58">
        <v>12</v>
      </c>
      <c r="F188" s="58">
        <v>12</v>
      </c>
      <c r="G188" s="73">
        <f>F188*E188</f>
        <v>144</v>
      </c>
      <c r="H188" s="70" t="s">
        <v>16</v>
      </c>
      <c r="I188" s="53">
        <v>12</v>
      </c>
      <c r="J188" s="53">
        <f>G188*I188</f>
        <v>1728</v>
      </c>
      <c r="L188" s="53" t="s">
        <v>17</v>
      </c>
      <c r="M188" s="53" t="s">
        <v>18</v>
      </c>
    </row>
    <row r="189" s="53" customFormat="1" ht="72" customHeight="1" spans="1:14">
      <c r="A189" s="87" t="s">
        <v>78</v>
      </c>
      <c r="B189" s="78">
        <v>46114</v>
      </c>
      <c r="C189" s="88" t="s">
        <v>111</v>
      </c>
      <c r="D189" s="53" t="s">
        <v>20</v>
      </c>
      <c r="E189" s="58">
        <v>12</v>
      </c>
      <c r="F189" s="58">
        <v>6</v>
      </c>
      <c r="G189" s="73">
        <f>F189*E189</f>
        <v>72</v>
      </c>
      <c r="H189" s="70" t="s">
        <v>16</v>
      </c>
      <c r="I189" s="53">
        <v>12</v>
      </c>
      <c r="J189" s="53">
        <f>G189*I189</f>
        <v>864</v>
      </c>
      <c r="L189" s="53" t="s">
        <v>17</v>
      </c>
      <c r="M189" s="53" t="s">
        <v>18</v>
      </c>
    </row>
    <row r="190" s="53" customFormat="1" ht="72" customHeight="1" spans="1:14">
      <c r="A190" s="87" t="s">
        <v>78</v>
      </c>
      <c r="B190" s="78">
        <v>46114</v>
      </c>
      <c r="C190" s="88" t="s">
        <v>111</v>
      </c>
      <c r="D190" s="53" t="s">
        <v>19</v>
      </c>
      <c r="E190" s="58">
        <v>12</v>
      </c>
      <c r="F190" s="58">
        <v>5</v>
      </c>
      <c r="G190" s="73">
        <f>F190*E190</f>
        <v>60</v>
      </c>
      <c r="H190" s="70" t="s">
        <v>16</v>
      </c>
      <c r="I190" s="53">
        <v>10</v>
      </c>
      <c r="J190" s="53">
        <f>G190*I190</f>
        <v>600</v>
      </c>
      <c r="L190" s="53" t="s">
        <v>17</v>
      </c>
      <c r="M190" s="53" t="s">
        <v>18</v>
      </c>
    </row>
    <row r="191" s="53" customFormat="1" spans="1:14">
      <c r="A191" s="87" t="s">
        <v>78</v>
      </c>
      <c r="B191" s="78">
        <v>46114</v>
      </c>
      <c r="C191" s="88" t="s">
        <v>111</v>
      </c>
      <c r="D191" s="58" t="s">
        <v>15</v>
      </c>
      <c r="E191" s="58">
        <v>12</v>
      </c>
      <c r="F191" s="58">
        <v>4</v>
      </c>
      <c r="G191" s="73">
        <f>F191*E191</f>
        <v>48</v>
      </c>
      <c r="H191" s="70" t="s">
        <v>16</v>
      </c>
      <c r="I191" s="53">
        <v>12</v>
      </c>
      <c r="J191" s="53">
        <f>G191*I191</f>
        <v>576</v>
      </c>
      <c r="L191" s="53" t="s">
        <v>17</v>
      </c>
      <c r="M191" s="53" t="s">
        <v>18</v>
      </c>
    </row>
    <row r="192" s="53" customFormat="1" spans="1:14">
      <c r="A192" s="87" t="s">
        <v>112</v>
      </c>
      <c r="B192" s="78">
        <v>46114</v>
      </c>
      <c r="C192" s="88" t="s">
        <v>113</v>
      </c>
      <c r="D192" s="53" t="s">
        <v>19</v>
      </c>
      <c r="E192" s="58">
        <v>12</v>
      </c>
      <c r="F192" s="58">
        <v>5</v>
      </c>
      <c r="G192" s="73">
        <f>F192*E192</f>
        <v>60</v>
      </c>
      <c r="H192" s="70" t="s">
        <v>16</v>
      </c>
      <c r="I192" s="53">
        <v>10</v>
      </c>
      <c r="J192" s="53">
        <f>G192*I192</f>
        <v>600</v>
      </c>
      <c r="L192" s="53" t="s">
        <v>17</v>
      </c>
      <c r="M192" s="53" t="s">
        <v>18</v>
      </c>
    </row>
    <row r="193" s="53" customFormat="1" ht="22.5" customHeight="1" spans="1:14">
      <c r="A193" s="87" t="s">
        <v>112</v>
      </c>
      <c r="B193" s="78">
        <v>46114</v>
      </c>
      <c r="C193" s="88" t="s">
        <v>113</v>
      </c>
      <c r="D193" s="58" t="s">
        <v>15</v>
      </c>
      <c r="E193" s="58">
        <v>12</v>
      </c>
      <c r="F193" s="58">
        <v>20</v>
      </c>
      <c r="G193" s="73">
        <f>F193*E193</f>
        <v>240</v>
      </c>
      <c r="H193" s="70" t="s">
        <v>16</v>
      </c>
      <c r="I193" s="53">
        <v>12</v>
      </c>
      <c r="J193" s="53">
        <f>G193*I193</f>
        <v>2880</v>
      </c>
      <c r="L193" s="53" t="s">
        <v>17</v>
      </c>
      <c r="M193" s="53" t="s">
        <v>18</v>
      </c>
    </row>
    <row r="194" s="53" customFormat="1" ht="22.5" customHeight="1" spans="1:14">
      <c r="A194" s="87" t="s">
        <v>112</v>
      </c>
      <c r="B194" s="78">
        <v>46114</v>
      </c>
      <c r="C194" s="88" t="s">
        <v>113</v>
      </c>
      <c r="D194" s="53" t="s">
        <v>20</v>
      </c>
      <c r="E194" s="58">
        <v>12</v>
      </c>
      <c r="F194" s="58">
        <v>5</v>
      </c>
      <c r="G194" s="73">
        <f>F194*E194</f>
        <v>60</v>
      </c>
      <c r="H194" s="70" t="s">
        <v>16</v>
      </c>
      <c r="I194" s="53">
        <v>12.8</v>
      </c>
      <c r="J194" s="53">
        <f>G194*I194</f>
        <v>768</v>
      </c>
      <c r="L194" s="53" t="s">
        <v>17</v>
      </c>
      <c r="M194" s="53" t="s">
        <v>18</v>
      </c>
    </row>
    <row r="195" s="53" customFormat="1" ht="22.5" customHeight="1" spans="1:14">
      <c r="A195" s="87" t="s">
        <v>114</v>
      </c>
      <c r="B195" s="78">
        <v>46114</v>
      </c>
      <c r="C195" s="88" t="s">
        <v>57</v>
      </c>
      <c r="D195" s="53" t="s">
        <v>19</v>
      </c>
      <c r="E195" s="58">
        <v>12</v>
      </c>
      <c r="F195" s="58">
        <v>100</v>
      </c>
      <c r="G195" s="73">
        <f>F195*E195</f>
        <v>1200</v>
      </c>
      <c r="H195" s="70" t="s">
        <v>16</v>
      </c>
      <c r="I195" s="53">
        <v>10</v>
      </c>
      <c r="J195" s="53">
        <f>G195*I195</f>
        <v>12000</v>
      </c>
      <c r="L195" s="53" t="s">
        <v>17</v>
      </c>
      <c r="M195" s="53" t="s">
        <v>18</v>
      </c>
    </row>
    <row r="196" s="53" customFormat="1" ht="22.5" customHeight="1" spans="1:14">
      <c r="A196" s="87" t="s">
        <v>114</v>
      </c>
      <c r="B196" s="78">
        <v>46114</v>
      </c>
      <c r="C196" s="88" t="s">
        <v>57</v>
      </c>
      <c r="D196" s="58" t="s">
        <v>15</v>
      </c>
      <c r="E196" s="58">
        <v>12</v>
      </c>
      <c r="F196" s="58">
        <v>70</v>
      </c>
      <c r="G196" s="73">
        <f>F196*E196</f>
        <v>840</v>
      </c>
      <c r="H196" s="70" t="s">
        <v>16</v>
      </c>
      <c r="I196" s="53">
        <v>12</v>
      </c>
      <c r="J196" s="53">
        <f>G196*I196</f>
        <v>10080</v>
      </c>
      <c r="L196" s="53" t="s">
        <v>17</v>
      </c>
      <c r="M196" s="53" t="s">
        <v>18</v>
      </c>
    </row>
    <row r="197" s="53" customFormat="1" ht="120" customHeight="1" spans="1:14">
      <c r="A197" s="87" t="s">
        <v>114</v>
      </c>
      <c r="B197" s="78">
        <v>46114</v>
      </c>
      <c r="C197" s="88" t="s">
        <v>57</v>
      </c>
      <c r="D197" s="53" t="s">
        <v>24</v>
      </c>
      <c r="E197" s="58">
        <v>12</v>
      </c>
      <c r="F197" s="58">
        <v>50</v>
      </c>
      <c r="G197" s="73">
        <f>F197*E197</f>
        <v>600</v>
      </c>
      <c r="H197" s="70" t="s">
        <v>16</v>
      </c>
      <c r="I197" s="53">
        <v>15</v>
      </c>
      <c r="J197" s="53">
        <f>G197*I197</f>
        <v>9000</v>
      </c>
      <c r="L197" s="53" t="s">
        <v>17</v>
      </c>
      <c r="M197" s="53" t="s">
        <v>18</v>
      </c>
    </row>
    <row r="198" s="53" customFormat="1" ht="120" customHeight="1" spans="1:14">
      <c r="A198" s="80" t="s">
        <v>115</v>
      </c>
      <c r="B198" s="78">
        <v>46114</v>
      </c>
      <c r="C198" s="75" t="s">
        <v>116</v>
      </c>
      <c r="D198" s="53" t="s">
        <v>32</v>
      </c>
      <c r="E198" s="58">
        <v>12</v>
      </c>
      <c r="F198" s="58">
        <v>5</v>
      </c>
      <c r="G198" s="73">
        <f>F198*E198</f>
        <v>60</v>
      </c>
      <c r="H198" s="70" t="s">
        <v>16</v>
      </c>
      <c r="I198" s="53">
        <v>17.5</v>
      </c>
      <c r="J198" s="53">
        <f>G198*I198</f>
        <v>1050</v>
      </c>
      <c r="L198" s="53" t="s">
        <v>17</v>
      </c>
      <c r="M198" s="53" t="s">
        <v>18</v>
      </c>
    </row>
    <row r="199" s="53" customFormat="1" ht="120" customHeight="1" spans="1:14">
      <c r="A199" s="87" t="s">
        <v>117</v>
      </c>
      <c r="B199" s="78">
        <v>46116</v>
      </c>
      <c r="C199" s="88" t="s">
        <v>118</v>
      </c>
      <c r="D199" s="58" t="s">
        <v>15</v>
      </c>
      <c r="E199" s="58">
        <v>12</v>
      </c>
      <c r="F199" s="58">
        <v>5</v>
      </c>
      <c r="G199" s="73">
        <f>F199*E199</f>
        <v>60</v>
      </c>
      <c r="H199" s="70" t="s">
        <v>16</v>
      </c>
      <c r="I199" s="53">
        <v>13</v>
      </c>
      <c r="J199" s="53">
        <f>G199*I199</f>
        <v>780</v>
      </c>
      <c r="L199" s="53" t="s">
        <v>17</v>
      </c>
      <c r="M199" s="53" t="s">
        <v>18</v>
      </c>
      <c r="N199" s="53" t="s">
        <v>119</v>
      </c>
    </row>
    <row r="200" s="53" customFormat="1" ht="120" customHeight="1" spans="1:14">
      <c r="A200" s="87" t="s">
        <v>117</v>
      </c>
      <c r="B200" s="78">
        <v>46116</v>
      </c>
      <c r="C200" s="88" t="s">
        <v>118</v>
      </c>
      <c r="D200" s="53" t="s">
        <v>22</v>
      </c>
      <c r="E200" s="58">
        <v>12</v>
      </c>
      <c r="F200" s="58">
        <v>20</v>
      </c>
      <c r="G200" s="73">
        <f>F200*E200</f>
        <v>240</v>
      </c>
      <c r="H200" s="70" t="s">
        <v>16</v>
      </c>
      <c r="I200" s="53">
        <v>20.5</v>
      </c>
      <c r="J200" s="53">
        <f>G200*I200</f>
        <v>4920</v>
      </c>
      <c r="L200" s="53" t="s">
        <v>17</v>
      </c>
      <c r="M200" s="53" t="s">
        <v>18</v>
      </c>
      <c r="N200" s="53" t="s">
        <v>119</v>
      </c>
    </row>
    <row r="201" s="53" customFormat="1" ht="78" customHeight="1" spans="1:14">
      <c r="A201" s="87" t="s">
        <v>117</v>
      </c>
      <c r="B201" s="78">
        <v>46116</v>
      </c>
      <c r="C201" s="88" t="s">
        <v>118</v>
      </c>
      <c r="D201" s="59" t="s">
        <v>30</v>
      </c>
      <c r="E201" s="58">
        <v>12</v>
      </c>
      <c r="F201" s="58">
        <v>15</v>
      </c>
      <c r="G201" s="73">
        <f>F201*E201</f>
        <v>180</v>
      </c>
      <c r="H201" s="70" t="s">
        <v>16</v>
      </c>
      <c r="I201" s="53">
        <v>16.5</v>
      </c>
      <c r="J201" s="53">
        <f>G201*I201</f>
        <v>2970</v>
      </c>
      <c r="L201" s="53" t="s">
        <v>17</v>
      </c>
      <c r="M201" s="53" t="s">
        <v>18</v>
      </c>
      <c r="N201" s="53" t="s">
        <v>119</v>
      </c>
    </row>
    <row r="202" s="53" customFormat="1" ht="99" customHeight="1" spans="1:14">
      <c r="A202" s="87" t="s">
        <v>120</v>
      </c>
      <c r="B202" s="78">
        <v>46119</v>
      </c>
      <c r="C202" s="89" t="s">
        <v>121</v>
      </c>
      <c r="D202" s="58" t="s">
        <v>15</v>
      </c>
      <c r="E202" s="80">
        <v>12</v>
      </c>
      <c r="F202" s="53">
        <v>37</v>
      </c>
      <c r="G202" s="73">
        <f>F202*E202</f>
        <v>444</v>
      </c>
      <c r="H202" s="84" t="s">
        <v>16</v>
      </c>
      <c r="I202" s="53">
        <v>12</v>
      </c>
      <c r="J202" s="53">
        <f>G202*I202</f>
        <v>5328</v>
      </c>
      <c r="L202" s="53" t="s">
        <v>17</v>
      </c>
      <c r="M202" s="53" t="s">
        <v>18</v>
      </c>
    </row>
    <row r="203" s="53" customFormat="1" spans="1:14">
      <c r="A203" s="87" t="s">
        <v>120</v>
      </c>
      <c r="B203" s="78">
        <v>46119</v>
      </c>
      <c r="C203" s="89" t="s">
        <v>121</v>
      </c>
      <c r="D203" s="53" t="s">
        <v>24</v>
      </c>
      <c r="E203" s="80">
        <v>12</v>
      </c>
      <c r="F203" s="53">
        <v>20</v>
      </c>
      <c r="G203" s="73">
        <f>F203*E203</f>
        <v>240</v>
      </c>
      <c r="H203" s="84" t="s">
        <v>16</v>
      </c>
      <c r="I203" s="53">
        <v>15</v>
      </c>
      <c r="J203" s="53">
        <f>G203*I203</f>
        <v>3600</v>
      </c>
      <c r="L203" s="53" t="s">
        <v>17</v>
      </c>
      <c r="M203" s="53" t="s">
        <v>18</v>
      </c>
    </row>
    <row r="204" s="53" customFormat="1" spans="1:14">
      <c r="A204" s="90" t="s">
        <v>122</v>
      </c>
      <c r="B204" s="78">
        <v>46119</v>
      </c>
      <c r="C204" s="86" t="s">
        <v>123</v>
      </c>
      <c r="D204" s="58" t="s">
        <v>110</v>
      </c>
      <c r="E204" s="58">
        <v>12</v>
      </c>
      <c r="F204" s="58">
        <v>25</v>
      </c>
      <c r="G204" s="73">
        <f>F204*E204</f>
        <v>300</v>
      </c>
      <c r="H204" s="70" t="s">
        <v>16</v>
      </c>
      <c r="I204" s="53">
        <v>17.5</v>
      </c>
      <c r="J204" s="53">
        <f>G204*I204</f>
        <v>5250</v>
      </c>
      <c r="L204" s="53" t="s">
        <v>17</v>
      </c>
      <c r="M204" s="53" t="s">
        <v>18</v>
      </c>
    </row>
    <row r="205" s="53" customFormat="1" spans="1:14">
      <c r="A205" s="87" t="s">
        <v>124</v>
      </c>
      <c r="B205" s="78">
        <v>46119</v>
      </c>
      <c r="C205" s="88" t="s">
        <v>125</v>
      </c>
      <c r="D205" s="53" t="s">
        <v>24</v>
      </c>
      <c r="E205" s="58">
        <v>12</v>
      </c>
      <c r="F205" s="58">
        <v>15</v>
      </c>
      <c r="G205" s="73">
        <f>F205*E205</f>
        <v>180</v>
      </c>
      <c r="H205" s="70" t="s">
        <v>16</v>
      </c>
      <c r="I205" s="53">
        <v>15</v>
      </c>
      <c r="J205" s="53">
        <f>G205*I205</f>
        <v>2700</v>
      </c>
      <c r="L205" s="53" t="s">
        <v>17</v>
      </c>
      <c r="M205" s="53" t="s">
        <v>18</v>
      </c>
    </row>
    <row r="206" s="53" customFormat="1" spans="1:14">
      <c r="A206" s="87" t="s">
        <v>124</v>
      </c>
      <c r="B206" s="78">
        <v>46119</v>
      </c>
      <c r="C206" s="88" t="s">
        <v>125</v>
      </c>
      <c r="D206" s="58" t="s">
        <v>15</v>
      </c>
      <c r="E206" s="58">
        <v>12</v>
      </c>
      <c r="F206" s="58">
        <v>10</v>
      </c>
      <c r="G206" s="73">
        <f>F206*E206</f>
        <v>120</v>
      </c>
      <c r="H206" s="70" t="s">
        <v>16</v>
      </c>
      <c r="I206" s="53">
        <v>12</v>
      </c>
      <c r="J206" s="53">
        <f>G206*I206</f>
        <v>1440</v>
      </c>
      <c r="L206" s="53" t="s">
        <v>17</v>
      </c>
      <c r="M206" s="53" t="s">
        <v>18</v>
      </c>
    </row>
    <row r="207" s="53" customFormat="1" spans="1:14">
      <c r="A207" s="80" t="s">
        <v>126</v>
      </c>
      <c r="B207" s="78">
        <v>46119</v>
      </c>
      <c r="C207" s="64" t="s">
        <v>127</v>
      </c>
      <c r="D207" s="53" t="s">
        <v>32</v>
      </c>
      <c r="E207" s="53">
        <v>12</v>
      </c>
      <c r="F207" s="53">
        <v>8</v>
      </c>
      <c r="G207" s="73">
        <f>F207*E207</f>
        <v>96</v>
      </c>
      <c r="H207" s="84" t="s">
        <v>16</v>
      </c>
      <c r="I207" s="53">
        <v>17.5</v>
      </c>
      <c r="J207" s="53">
        <f>G207*I207</f>
        <v>1680</v>
      </c>
      <c r="L207" s="53" t="s">
        <v>17</v>
      </c>
      <c r="M207" s="53" t="s">
        <v>18</v>
      </c>
    </row>
    <row r="208" s="53" customFormat="1" spans="1:14">
      <c r="A208" s="91" t="s">
        <v>128</v>
      </c>
      <c r="B208" s="92">
        <v>46120</v>
      </c>
      <c r="C208" s="93" t="s">
        <v>129</v>
      </c>
      <c r="D208" s="58" t="s">
        <v>15</v>
      </c>
      <c r="E208" s="71">
        <v>12</v>
      </c>
      <c r="F208" s="71">
        <v>100</v>
      </c>
      <c r="G208" s="73">
        <f>F208*E208</f>
        <v>1200</v>
      </c>
      <c r="H208" s="73" t="s">
        <v>16</v>
      </c>
      <c r="I208" s="53">
        <v>12</v>
      </c>
      <c r="J208" s="53">
        <f>G208*I208</f>
        <v>14400</v>
      </c>
      <c r="L208" s="53" t="s">
        <v>17</v>
      </c>
      <c r="M208" s="53" t="s">
        <v>18</v>
      </c>
    </row>
    <row r="209" s="53" customFormat="1" spans="1:14">
      <c r="A209" s="91" t="s">
        <v>128</v>
      </c>
      <c r="B209" s="92">
        <v>46120</v>
      </c>
      <c r="C209" s="93" t="s">
        <v>129</v>
      </c>
      <c r="D209" s="53" t="s">
        <v>24</v>
      </c>
      <c r="E209" s="71">
        <v>12</v>
      </c>
      <c r="F209" s="71">
        <v>100</v>
      </c>
      <c r="G209" s="73">
        <f>F209*E209</f>
        <v>1200</v>
      </c>
      <c r="H209" s="73" t="s">
        <v>16</v>
      </c>
      <c r="I209" s="53">
        <v>15</v>
      </c>
      <c r="J209" s="53">
        <f>G209*I209</f>
        <v>18000</v>
      </c>
      <c r="L209" s="53" t="s">
        <v>17</v>
      </c>
      <c r="M209" s="53" t="s">
        <v>18</v>
      </c>
    </row>
    <row r="210" s="53" customFormat="1" spans="1:14">
      <c r="A210" s="80" t="s">
        <v>130</v>
      </c>
      <c r="B210" s="78">
        <v>46120</v>
      </c>
      <c r="C210" s="75" t="s">
        <v>34</v>
      </c>
      <c r="D210" s="53" t="s">
        <v>19</v>
      </c>
      <c r="E210" s="58">
        <v>12</v>
      </c>
      <c r="F210" s="58">
        <v>5</v>
      </c>
      <c r="G210" s="73">
        <f>F210*E210</f>
        <v>60</v>
      </c>
      <c r="H210" s="70" t="s">
        <v>16</v>
      </c>
      <c r="I210" s="53">
        <v>10.8</v>
      </c>
      <c r="J210" s="53">
        <f>G210*I210</f>
        <v>648</v>
      </c>
      <c r="L210" s="53" t="s">
        <v>17</v>
      </c>
      <c r="M210" s="53" t="s">
        <v>18</v>
      </c>
      <c r="N210" s="94" t="s">
        <v>131</v>
      </c>
    </row>
    <row r="211" s="53" customFormat="1" spans="1:14">
      <c r="A211" s="95" t="s">
        <v>130</v>
      </c>
      <c r="B211" s="78">
        <v>46120</v>
      </c>
      <c r="C211" s="75" t="s">
        <v>34</v>
      </c>
      <c r="D211" s="58" t="s">
        <v>15</v>
      </c>
      <c r="E211" s="58">
        <v>12</v>
      </c>
      <c r="F211" s="58">
        <v>10</v>
      </c>
      <c r="G211" s="73">
        <f>F211*E211</f>
        <v>120</v>
      </c>
      <c r="H211" s="70" t="s">
        <v>16</v>
      </c>
      <c r="I211" s="53">
        <v>12.5</v>
      </c>
      <c r="J211" s="53">
        <f>G211*I211</f>
        <v>1500</v>
      </c>
      <c r="L211" s="53" t="s">
        <v>17</v>
      </c>
      <c r="M211" s="53" t="s">
        <v>18</v>
      </c>
      <c r="N211" s="94" t="s">
        <v>131</v>
      </c>
    </row>
    <row r="212" s="53" customFormat="1" spans="1:14">
      <c r="A212" s="95" t="s">
        <v>130</v>
      </c>
      <c r="B212" s="78">
        <v>46120</v>
      </c>
      <c r="C212" s="75" t="s">
        <v>34</v>
      </c>
      <c r="D212" s="53" t="s">
        <v>24</v>
      </c>
      <c r="E212" s="58">
        <v>12</v>
      </c>
      <c r="F212" s="58">
        <v>5</v>
      </c>
      <c r="G212" s="73">
        <f>F212*E212</f>
        <v>60</v>
      </c>
      <c r="H212" s="70" t="s">
        <v>16</v>
      </c>
      <c r="I212" s="53">
        <v>16</v>
      </c>
      <c r="J212" s="53">
        <f>G212*I212</f>
        <v>960</v>
      </c>
      <c r="L212" s="53" t="s">
        <v>17</v>
      </c>
      <c r="M212" s="53" t="s">
        <v>18</v>
      </c>
      <c r="N212" s="94" t="s">
        <v>131</v>
      </c>
    </row>
    <row r="213" s="53" customFormat="1" spans="1:14">
      <c r="A213" s="95" t="s">
        <v>132</v>
      </c>
      <c r="B213" s="78">
        <v>46120</v>
      </c>
      <c r="C213" s="75" t="s">
        <v>34</v>
      </c>
      <c r="D213" s="58" t="s">
        <v>15</v>
      </c>
      <c r="E213" s="58">
        <v>12</v>
      </c>
      <c r="F213" s="58">
        <v>10</v>
      </c>
      <c r="G213" s="73">
        <f>F213*E213</f>
        <v>120</v>
      </c>
      <c r="H213" s="70" t="s">
        <v>16</v>
      </c>
      <c r="I213" s="53">
        <v>12.5</v>
      </c>
      <c r="J213" s="53">
        <f>G213*I213</f>
        <v>1500</v>
      </c>
      <c r="L213" s="53" t="s">
        <v>17</v>
      </c>
      <c r="M213" s="53" t="s">
        <v>18</v>
      </c>
      <c r="N213" s="94" t="s">
        <v>131</v>
      </c>
    </row>
    <row r="214" s="53" customFormat="1" spans="1:14">
      <c r="A214" s="95" t="s">
        <v>132</v>
      </c>
      <c r="B214" s="78">
        <v>46120</v>
      </c>
      <c r="C214" s="75" t="s">
        <v>34</v>
      </c>
      <c r="D214" s="53" t="s">
        <v>21</v>
      </c>
      <c r="E214" s="58">
        <v>12</v>
      </c>
      <c r="F214" s="58">
        <v>10</v>
      </c>
      <c r="G214" s="73">
        <f>F214*E214</f>
        <v>120</v>
      </c>
      <c r="H214" s="70" t="s">
        <v>16</v>
      </c>
      <c r="I214" s="53">
        <v>16</v>
      </c>
      <c r="J214" s="53">
        <f>G214*I214</f>
        <v>1920</v>
      </c>
      <c r="L214" s="53" t="s">
        <v>17</v>
      </c>
      <c r="M214" s="53" t="s">
        <v>18</v>
      </c>
      <c r="N214" s="94" t="s">
        <v>131</v>
      </c>
    </row>
    <row r="215" s="53" customFormat="1" spans="1:14">
      <c r="A215" s="80" t="s">
        <v>133</v>
      </c>
      <c r="B215" s="78">
        <v>46121</v>
      </c>
      <c r="C215" s="75" t="s">
        <v>118</v>
      </c>
      <c r="D215" s="53" t="s">
        <v>19</v>
      </c>
      <c r="E215" s="58">
        <v>12</v>
      </c>
      <c r="F215" s="58">
        <v>2</v>
      </c>
      <c r="G215" s="73">
        <f>F215*E215</f>
        <v>24</v>
      </c>
      <c r="H215" s="96" t="s">
        <v>16</v>
      </c>
      <c r="I215" s="53">
        <v>11</v>
      </c>
      <c r="J215" s="53">
        <f>G215*I215</f>
        <v>264</v>
      </c>
      <c r="L215" s="53" t="s">
        <v>17</v>
      </c>
      <c r="M215" s="53" t="s">
        <v>18</v>
      </c>
    </row>
    <row r="216" s="53" customFormat="1" spans="1:14">
      <c r="A216" s="80" t="s">
        <v>133</v>
      </c>
      <c r="B216" s="78">
        <v>46121</v>
      </c>
      <c r="C216" s="75" t="s">
        <v>118</v>
      </c>
      <c r="D216" s="58" t="s">
        <v>15</v>
      </c>
      <c r="E216" s="58">
        <v>12</v>
      </c>
      <c r="F216" s="58">
        <v>2</v>
      </c>
      <c r="G216" s="73">
        <f>F216*E216</f>
        <v>24</v>
      </c>
      <c r="H216" s="96" t="s">
        <v>16</v>
      </c>
      <c r="I216" s="53">
        <v>13</v>
      </c>
      <c r="J216" s="53">
        <f>G216*I216</f>
        <v>312</v>
      </c>
      <c r="L216" s="53" t="s">
        <v>17</v>
      </c>
      <c r="M216" s="53" t="s">
        <v>18</v>
      </c>
    </row>
    <row r="217" s="53" customFormat="1" spans="1:14">
      <c r="A217" s="87" t="s">
        <v>134</v>
      </c>
      <c r="B217" s="78">
        <v>46123</v>
      </c>
      <c r="C217" s="88" t="s">
        <v>135</v>
      </c>
      <c r="D217" s="58" t="s">
        <v>15</v>
      </c>
      <c r="E217" s="58">
        <v>12</v>
      </c>
      <c r="F217" s="58">
        <v>50</v>
      </c>
      <c r="G217" s="73">
        <f>F217*E217</f>
        <v>600</v>
      </c>
      <c r="H217" s="70" t="s">
        <v>16</v>
      </c>
      <c r="I217" s="53">
        <v>12</v>
      </c>
      <c r="J217" s="53">
        <f>G217*I217</f>
        <v>7200</v>
      </c>
      <c r="L217" s="53" t="s">
        <v>17</v>
      </c>
      <c r="M217" s="53" t="s">
        <v>18</v>
      </c>
    </row>
    <row r="218" s="53" customFormat="1" spans="1:14">
      <c r="A218" s="87" t="s">
        <v>134</v>
      </c>
      <c r="B218" s="78">
        <v>46123</v>
      </c>
      <c r="C218" s="88" t="s">
        <v>135</v>
      </c>
      <c r="D218" s="71" t="s">
        <v>27</v>
      </c>
      <c r="E218" s="58">
        <v>12</v>
      </c>
      <c r="F218" s="58">
        <v>200</v>
      </c>
      <c r="G218" s="73">
        <f>F218*E218</f>
        <v>2400</v>
      </c>
      <c r="H218" s="70" t="s">
        <v>16</v>
      </c>
      <c r="I218" s="53">
        <v>15</v>
      </c>
      <c r="J218" s="53">
        <f>G218*I218</f>
        <v>36000</v>
      </c>
      <c r="L218" s="53" t="s">
        <v>17</v>
      </c>
      <c r="M218" s="53" t="s">
        <v>18</v>
      </c>
    </row>
    <row r="219" s="53" customFormat="1" spans="1:14">
      <c r="A219" s="80" t="s">
        <v>136</v>
      </c>
      <c r="B219" s="78">
        <v>46124</v>
      </c>
      <c r="C219" s="75" t="s">
        <v>137</v>
      </c>
      <c r="D219" s="58" t="s">
        <v>15</v>
      </c>
      <c r="E219" s="58">
        <v>12</v>
      </c>
      <c r="F219" s="58">
        <v>20</v>
      </c>
      <c r="G219" s="73">
        <f>F219*E219</f>
        <v>240</v>
      </c>
      <c r="H219" s="70" t="s">
        <v>16</v>
      </c>
      <c r="I219" s="53">
        <v>12</v>
      </c>
      <c r="J219" s="53">
        <f>G219*I219</f>
        <v>2880</v>
      </c>
      <c r="L219" s="53" t="s">
        <v>17</v>
      </c>
      <c r="M219" s="53" t="s">
        <v>18</v>
      </c>
    </row>
    <row r="220" s="53" customFormat="1" spans="1:14">
      <c r="A220" s="87" t="s">
        <v>138</v>
      </c>
      <c r="B220" s="78">
        <v>46124</v>
      </c>
      <c r="C220" s="88" t="s">
        <v>139</v>
      </c>
      <c r="D220" s="53" t="s">
        <v>19</v>
      </c>
      <c r="E220" s="58">
        <v>12</v>
      </c>
      <c r="F220" s="58">
        <v>10</v>
      </c>
      <c r="G220" s="73">
        <f>F220*E220</f>
        <v>120</v>
      </c>
      <c r="H220" s="96" t="s">
        <v>16</v>
      </c>
      <c r="I220" s="53">
        <v>10</v>
      </c>
      <c r="J220" s="53">
        <f>G220*I220</f>
        <v>1200</v>
      </c>
      <c r="L220" s="53" t="s">
        <v>17</v>
      </c>
      <c r="M220" s="53" t="s">
        <v>18</v>
      </c>
    </row>
    <row r="221" s="53" customFormat="1" spans="1:14">
      <c r="A221" s="87" t="s">
        <v>138</v>
      </c>
      <c r="B221" s="78">
        <v>46124</v>
      </c>
      <c r="C221" s="88" t="s">
        <v>139</v>
      </c>
      <c r="D221" s="58" t="s">
        <v>15</v>
      </c>
      <c r="E221" s="58">
        <v>12</v>
      </c>
      <c r="F221" s="58">
        <v>10</v>
      </c>
      <c r="G221" s="73">
        <f>F221*E221</f>
        <v>120</v>
      </c>
      <c r="H221" s="96" t="s">
        <v>16</v>
      </c>
      <c r="I221" s="53">
        <v>12</v>
      </c>
      <c r="J221" s="53">
        <f>G221*I221</f>
        <v>1440</v>
      </c>
      <c r="L221" s="53" t="s">
        <v>17</v>
      </c>
      <c r="M221" s="53" t="s">
        <v>18</v>
      </c>
    </row>
    <row r="222" s="53" customFormat="1" spans="1:14">
      <c r="A222" s="87" t="s">
        <v>138</v>
      </c>
      <c r="B222" s="78">
        <v>46124</v>
      </c>
      <c r="C222" s="88" t="s">
        <v>139</v>
      </c>
      <c r="D222" s="53" t="s">
        <v>24</v>
      </c>
      <c r="E222" s="58">
        <v>12</v>
      </c>
      <c r="F222" s="58">
        <v>10</v>
      </c>
      <c r="G222" s="73">
        <f>F222*E222</f>
        <v>120</v>
      </c>
      <c r="H222" s="96" t="s">
        <v>16</v>
      </c>
      <c r="I222" s="53">
        <v>15</v>
      </c>
      <c r="J222" s="53">
        <f>G222*I222</f>
        <v>1800</v>
      </c>
      <c r="L222" s="53" t="s">
        <v>17</v>
      </c>
      <c r="M222" s="53" t="s">
        <v>18</v>
      </c>
    </row>
    <row r="223" s="53" customFormat="1" spans="1:14">
      <c r="A223" s="80" t="s">
        <v>140</v>
      </c>
      <c r="B223" s="78">
        <v>46124</v>
      </c>
      <c r="C223" s="75" t="s">
        <v>141</v>
      </c>
      <c r="D223" s="53" t="s">
        <v>20</v>
      </c>
      <c r="E223" s="58">
        <v>12</v>
      </c>
      <c r="F223" s="58">
        <v>10</v>
      </c>
      <c r="G223" s="73">
        <f>F223*E223</f>
        <v>120</v>
      </c>
      <c r="H223" s="96" t="s">
        <v>16</v>
      </c>
      <c r="I223" s="53">
        <v>12</v>
      </c>
      <c r="J223" s="53">
        <f>G223*I223</f>
        <v>1440</v>
      </c>
      <c r="L223" s="53" t="s">
        <v>17</v>
      </c>
      <c r="M223" s="53" t="s">
        <v>18</v>
      </c>
    </row>
    <row r="224" s="53" customFormat="1" spans="1:14">
      <c r="A224" s="80" t="s">
        <v>142</v>
      </c>
      <c r="B224" s="78">
        <v>46124</v>
      </c>
      <c r="C224" s="75" t="s">
        <v>55</v>
      </c>
      <c r="D224" s="71" t="s">
        <v>77</v>
      </c>
      <c r="E224" s="58"/>
      <c r="F224" s="58"/>
      <c r="G224" s="96">
        <v>30</v>
      </c>
      <c r="H224" s="96" t="s">
        <v>16</v>
      </c>
      <c r="I224" s="53">
        <v>18.3</v>
      </c>
      <c r="J224" s="53">
        <f>G224*I224</f>
        <v>549</v>
      </c>
      <c r="L224" s="53" t="s">
        <v>17</v>
      </c>
      <c r="M224" s="53" t="s">
        <v>18</v>
      </c>
    </row>
    <row r="225" s="53" customFormat="1" spans="1:14">
      <c r="A225" s="87" t="s">
        <v>143</v>
      </c>
      <c r="B225" s="78">
        <v>46124</v>
      </c>
      <c r="C225" s="88" t="s">
        <v>144</v>
      </c>
      <c r="D225" s="53" t="s">
        <v>19</v>
      </c>
      <c r="E225" s="58">
        <v>12</v>
      </c>
      <c r="F225" s="58">
        <v>20</v>
      </c>
      <c r="G225" s="73">
        <f>F225*E225</f>
        <v>240</v>
      </c>
      <c r="H225" s="96" t="s">
        <v>16</v>
      </c>
      <c r="I225" s="53">
        <v>10</v>
      </c>
      <c r="J225" s="53">
        <f>G225*I225</f>
        <v>2400</v>
      </c>
      <c r="L225" s="53" t="s">
        <v>17</v>
      </c>
      <c r="M225" s="53" t="s">
        <v>18</v>
      </c>
    </row>
    <row r="226" s="53" customFormat="1" spans="1:14">
      <c r="A226" s="87" t="s">
        <v>143</v>
      </c>
      <c r="B226" s="78">
        <v>46124</v>
      </c>
      <c r="C226" s="88" t="s">
        <v>144</v>
      </c>
      <c r="D226" s="58" t="s">
        <v>15</v>
      </c>
      <c r="E226" s="58">
        <v>12</v>
      </c>
      <c r="F226" s="58">
        <v>30</v>
      </c>
      <c r="G226" s="73">
        <f>F226*E226</f>
        <v>360</v>
      </c>
      <c r="H226" s="96" t="s">
        <v>16</v>
      </c>
      <c r="I226" s="53">
        <v>12</v>
      </c>
      <c r="J226" s="53">
        <f>G226*I226</f>
        <v>4320</v>
      </c>
      <c r="L226" s="53" t="s">
        <v>17</v>
      </c>
      <c r="M226" s="53" t="s">
        <v>18</v>
      </c>
    </row>
    <row r="227" s="53" customFormat="1" spans="1:14">
      <c r="A227" s="87" t="s">
        <v>145</v>
      </c>
      <c r="B227" s="78">
        <v>46124</v>
      </c>
      <c r="C227" s="88" t="s">
        <v>43</v>
      </c>
      <c r="D227" s="53" t="s">
        <v>19</v>
      </c>
      <c r="E227" s="86">
        <v>12</v>
      </c>
      <c r="F227" s="86">
        <v>10</v>
      </c>
      <c r="G227" s="73">
        <f>F227*E227</f>
        <v>120</v>
      </c>
      <c r="H227" s="96" t="s">
        <v>16</v>
      </c>
      <c r="I227" s="53">
        <v>10</v>
      </c>
      <c r="J227" s="53">
        <f>G227*I227</f>
        <v>1200</v>
      </c>
      <c r="L227" s="53" t="s">
        <v>17</v>
      </c>
      <c r="M227" s="53" t="s">
        <v>18</v>
      </c>
    </row>
    <row r="228" s="53" customFormat="1" spans="1:14">
      <c r="A228" s="87" t="s">
        <v>145</v>
      </c>
      <c r="B228" s="78">
        <v>46124</v>
      </c>
      <c r="C228" s="88" t="s">
        <v>43</v>
      </c>
      <c r="D228" s="58" t="s">
        <v>15</v>
      </c>
      <c r="E228" s="86">
        <v>12</v>
      </c>
      <c r="F228" s="86">
        <v>30</v>
      </c>
      <c r="G228" s="73">
        <f>F228*E228</f>
        <v>360</v>
      </c>
      <c r="H228" s="96" t="s">
        <v>16</v>
      </c>
      <c r="I228" s="53">
        <v>12</v>
      </c>
      <c r="J228" s="53">
        <f>G228*I228</f>
        <v>4320</v>
      </c>
      <c r="L228" s="53" t="s">
        <v>17</v>
      </c>
      <c r="M228" s="53" t="s">
        <v>18</v>
      </c>
    </row>
    <row r="229" s="53" customFormat="1" spans="1:14">
      <c r="A229" s="80" t="s">
        <v>146</v>
      </c>
      <c r="B229" s="78">
        <v>46125</v>
      </c>
      <c r="C229" s="75" t="s">
        <v>147</v>
      </c>
      <c r="D229" s="58" t="s">
        <v>15</v>
      </c>
      <c r="E229" s="58">
        <v>12</v>
      </c>
      <c r="F229" s="58">
        <v>150</v>
      </c>
      <c r="G229" s="73">
        <f>F229*E229</f>
        <v>1800</v>
      </c>
      <c r="H229" s="70" t="s">
        <v>16</v>
      </c>
      <c r="I229" s="53">
        <v>12</v>
      </c>
      <c r="J229" s="53">
        <f>G229*I229</f>
        <v>21600</v>
      </c>
      <c r="L229" s="53" t="s">
        <v>17</v>
      </c>
      <c r="M229" s="53" t="s">
        <v>18</v>
      </c>
    </row>
    <row r="230" s="53" customFormat="1" spans="1:14">
      <c r="A230" s="77" t="s">
        <v>148</v>
      </c>
      <c r="B230" s="78">
        <v>46127</v>
      </c>
      <c r="C230" s="68" t="s">
        <v>34</v>
      </c>
      <c r="D230" s="58" t="s">
        <v>15</v>
      </c>
      <c r="E230" s="68">
        <v>12</v>
      </c>
      <c r="F230" s="68">
        <v>50</v>
      </c>
      <c r="G230" s="73">
        <f>F230*E230</f>
        <v>600</v>
      </c>
      <c r="H230" s="70" t="s">
        <v>16</v>
      </c>
      <c r="I230" s="53">
        <v>12.5</v>
      </c>
      <c r="J230" s="53">
        <f>G230*I230</f>
        <v>7500</v>
      </c>
      <c r="L230" s="53" t="s">
        <v>17</v>
      </c>
      <c r="M230" s="53" t="s">
        <v>18</v>
      </c>
      <c r="N230" s="94" t="s">
        <v>131</v>
      </c>
    </row>
    <row r="231" s="53" customFormat="1" spans="1:14">
      <c r="A231" s="80" t="s">
        <v>130</v>
      </c>
      <c r="B231" s="78">
        <v>46127</v>
      </c>
      <c r="C231" s="75" t="s">
        <v>34</v>
      </c>
      <c r="D231" s="58" t="s">
        <v>15</v>
      </c>
      <c r="E231" s="58">
        <v>12</v>
      </c>
      <c r="F231" s="58">
        <v>15</v>
      </c>
      <c r="G231" s="73">
        <f>F231*E231</f>
        <v>180</v>
      </c>
      <c r="H231" s="70" t="s">
        <v>16</v>
      </c>
      <c r="I231" s="53">
        <v>12.5</v>
      </c>
      <c r="J231" s="53">
        <f>G231*I231</f>
        <v>2250</v>
      </c>
      <c r="L231" s="53" t="s">
        <v>17</v>
      </c>
      <c r="M231" s="53" t="s">
        <v>18</v>
      </c>
      <c r="N231" s="94" t="s">
        <v>131</v>
      </c>
    </row>
    <row r="232" s="53" customFormat="1" spans="1:14">
      <c r="A232" s="77" t="s">
        <v>149</v>
      </c>
      <c r="B232" s="97">
        <v>46129</v>
      </c>
      <c r="C232" s="71" t="s">
        <v>150</v>
      </c>
      <c r="D232" s="58" t="s">
        <v>15</v>
      </c>
      <c r="E232" s="71">
        <v>12</v>
      </c>
      <c r="F232" s="71">
        <v>30</v>
      </c>
      <c r="G232" s="73">
        <f>F232*E232</f>
        <v>360</v>
      </c>
      <c r="H232" s="73" t="s">
        <v>16</v>
      </c>
      <c r="I232" s="53">
        <v>12</v>
      </c>
      <c r="J232" s="53">
        <f>G232*I232</f>
        <v>4320</v>
      </c>
      <c r="L232" s="53" t="s">
        <v>17</v>
      </c>
      <c r="M232" s="53" t="s">
        <v>18</v>
      </c>
    </row>
    <row r="233" s="53" customFormat="1" spans="1:14">
      <c r="A233" s="77" t="s">
        <v>151</v>
      </c>
      <c r="B233" s="92">
        <v>46129</v>
      </c>
      <c r="C233" s="68" t="s">
        <v>152</v>
      </c>
      <c r="D233" s="58" t="s">
        <v>15</v>
      </c>
      <c r="E233" s="71">
        <v>12</v>
      </c>
      <c r="F233" s="71">
        <v>10</v>
      </c>
      <c r="G233" s="73">
        <f>F233*E233</f>
        <v>120</v>
      </c>
      <c r="H233" s="73" t="s">
        <v>16</v>
      </c>
      <c r="I233" s="53">
        <v>12</v>
      </c>
      <c r="J233" s="53">
        <f>G233*I233</f>
        <v>1440</v>
      </c>
      <c r="L233" s="53" t="s">
        <v>17</v>
      </c>
      <c r="M233" s="53" t="s">
        <v>18</v>
      </c>
    </row>
    <row r="234" s="53" customFormat="1" spans="1:14">
      <c r="A234" s="91" t="s">
        <v>153</v>
      </c>
      <c r="B234" s="92">
        <v>46129</v>
      </c>
      <c r="C234" s="93" t="s">
        <v>154</v>
      </c>
      <c r="D234" s="58" t="s">
        <v>15</v>
      </c>
      <c r="E234" s="71">
        <v>12</v>
      </c>
      <c r="F234" s="71">
        <v>150</v>
      </c>
      <c r="G234" s="73">
        <f>F234*E234</f>
        <v>1800</v>
      </c>
      <c r="H234" s="73" t="s">
        <v>16</v>
      </c>
      <c r="I234" s="53">
        <v>12</v>
      </c>
      <c r="J234" s="53">
        <f>G234*I234</f>
        <v>21600</v>
      </c>
      <c r="L234" s="53" t="s">
        <v>17</v>
      </c>
      <c r="M234" s="53" t="s">
        <v>18</v>
      </c>
    </row>
    <row r="235" s="53" customFormat="1" spans="1:14">
      <c r="A235" s="91" t="s">
        <v>153</v>
      </c>
      <c r="B235" s="92">
        <v>46129</v>
      </c>
      <c r="C235" s="93" t="s">
        <v>154</v>
      </c>
      <c r="D235" s="53" t="s">
        <v>19</v>
      </c>
      <c r="E235" s="71">
        <v>12</v>
      </c>
      <c r="F235" s="71">
        <v>100</v>
      </c>
      <c r="G235" s="73">
        <f>F235*E235</f>
        <v>1200</v>
      </c>
      <c r="H235" s="73" t="s">
        <v>16</v>
      </c>
      <c r="I235" s="53">
        <v>10</v>
      </c>
      <c r="J235" s="53">
        <f>G235*I235</f>
        <v>12000</v>
      </c>
      <c r="L235" s="53" t="s">
        <v>17</v>
      </c>
      <c r="M235" s="53" t="s">
        <v>18</v>
      </c>
    </row>
    <row r="236" s="53" customFormat="1" spans="1:14">
      <c r="A236" s="80" t="s">
        <v>155</v>
      </c>
      <c r="B236" s="78">
        <v>46129</v>
      </c>
      <c r="C236" s="75" t="s">
        <v>59</v>
      </c>
      <c r="D236" s="53" t="s">
        <v>19</v>
      </c>
      <c r="E236" s="58">
        <v>12</v>
      </c>
      <c r="F236" s="58">
        <v>30</v>
      </c>
      <c r="G236" s="73">
        <f>F236*E236</f>
        <v>360</v>
      </c>
      <c r="H236" s="70" t="s">
        <v>16</v>
      </c>
      <c r="I236" s="53">
        <v>11.5</v>
      </c>
      <c r="J236" s="53">
        <f>G236*I236</f>
        <v>4140</v>
      </c>
      <c r="L236" s="53" t="s">
        <v>17</v>
      </c>
      <c r="M236" s="53" t="s">
        <v>18</v>
      </c>
    </row>
    <row r="237" s="53" customFormat="1" ht="91" customHeight="1" spans="1:14">
      <c r="A237" s="80" t="s">
        <v>155</v>
      </c>
      <c r="B237" s="78">
        <v>46129</v>
      </c>
      <c r="C237" s="75" t="s">
        <v>59</v>
      </c>
      <c r="D237" s="58" t="s">
        <v>15</v>
      </c>
      <c r="E237" s="58">
        <v>12</v>
      </c>
      <c r="F237" s="58">
        <v>30</v>
      </c>
      <c r="G237" s="73">
        <f>F237*E237</f>
        <v>360</v>
      </c>
      <c r="H237" s="70" t="s">
        <v>16</v>
      </c>
      <c r="I237" s="53">
        <v>14</v>
      </c>
      <c r="J237" s="53">
        <f>G237*I237</f>
        <v>5040</v>
      </c>
      <c r="L237" s="53" t="s">
        <v>17</v>
      </c>
      <c r="M237" s="53" t="s">
        <v>18</v>
      </c>
    </row>
    <row r="238" s="53" customFormat="1" ht="91" customHeight="1" spans="1:14">
      <c r="A238" s="80" t="s">
        <v>155</v>
      </c>
      <c r="B238" s="78">
        <v>46129</v>
      </c>
      <c r="C238" s="75" t="s">
        <v>59</v>
      </c>
      <c r="D238" s="53" t="s">
        <v>24</v>
      </c>
      <c r="E238" s="58">
        <v>12</v>
      </c>
      <c r="F238" s="58">
        <v>20</v>
      </c>
      <c r="G238" s="73">
        <f>F238*E238</f>
        <v>240</v>
      </c>
      <c r="H238" s="70" t="s">
        <v>16</v>
      </c>
      <c r="I238" s="53">
        <v>18</v>
      </c>
      <c r="J238" s="53">
        <f>G238*I238</f>
        <v>4320</v>
      </c>
      <c r="L238" s="53" t="s">
        <v>17</v>
      </c>
      <c r="M238" s="53" t="s">
        <v>18</v>
      </c>
    </row>
    <row r="239" s="53" customFormat="1" ht="91" customHeight="1" spans="1:14">
      <c r="A239" s="80" t="s">
        <v>155</v>
      </c>
      <c r="B239" s="78">
        <v>46129</v>
      </c>
      <c r="C239" s="75" t="s">
        <v>59</v>
      </c>
      <c r="D239" s="59" t="s">
        <v>30</v>
      </c>
      <c r="E239" s="58">
        <v>12</v>
      </c>
      <c r="F239" s="58">
        <v>20</v>
      </c>
      <c r="G239" s="73">
        <f>F239*E239</f>
        <v>240</v>
      </c>
      <c r="H239" s="70" t="s">
        <v>16</v>
      </c>
      <c r="I239" s="53">
        <v>17.5</v>
      </c>
      <c r="J239" s="53">
        <f>G239*I239</f>
        <v>4200</v>
      </c>
      <c r="L239" s="53" t="s">
        <v>17</v>
      </c>
      <c r="M239" s="53" t="s">
        <v>18</v>
      </c>
    </row>
    <row r="240" s="53" customFormat="1" spans="1:14">
      <c r="A240" s="87" t="s">
        <v>156</v>
      </c>
      <c r="B240" s="78">
        <v>46129</v>
      </c>
      <c r="C240" s="88" t="s">
        <v>157</v>
      </c>
      <c r="D240" s="53" t="s">
        <v>24</v>
      </c>
      <c r="E240" s="58">
        <v>12</v>
      </c>
      <c r="F240" s="58">
        <v>20</v>
      </c>
      <c r="G240" s="73">
        <f>F240*E240</f>
        <v>240</v>
      </c>
      <c r="H240" s="70" t="s">
        <v>16</v>
      </c>
      <c r="I240" s="53">
        <v>15</v>
      </c>
      <c r="J240" s="53">
        <f>G240*I240</f>
        <v>3600</v>
      </c>
      <c r="L240" s="53" t="s">
        <v>17</v>
      </c>
      <c r="M240" s="53" t="s">
        <v>18</v>
      </c>
    </row>
    <row r="241" s="53" customFormat="1" spans="1:14">
      <c r="A241" s="87" t="s">
        <v>156</v>
      </c>
      <c r="B241" s="78">
        <v>46129</v>
      </c>
      <c r="C241" s="88" t="s">
        <v>157</v>
      </c>
      <c r="D241" s="58" t="s">
        <v>15</v>
      </c>
      <c r="E241" s="58">
        <v>12</v>
      </c>
      <c r="F241" s="58">
        <v>30</v>
      </c>
      <c r="G241" s="73">
        <f>F241*E241</f>
        <v>360</v>
      </c>
      <c r="H241" s="70" t="s">
        <v>16</v>
      </c>
      <c r="I241" s="53">
        <v>12</v>
      </c>
      <c r="J241" s="53">
        <f>G241*I241</f>
        <v>4320</v>
      </c>
      <c r="L241" s="53" t="s">
        <v>17</v>
      </c>
      <c r="M241" s="53" t="s">
        <v>18</v>
      </c>
    </row>
    <row r="242" s="53" customFormat="1" spans="1:14">
      <c r="A242" s="80" t="s">
        <v>158</v>
      </c>
      <c r="B242" s="78">
        <v>46129</v>
      </c>
      <c r="C242" s="75" t="s">
        <v>159</v>
      </c>
      <c r="D242" s="58" t="s">
        <v>15</v>
      </c>
      <c r="E242" s="58">
        <v>12</v>
      </c>
      <c r="F242" s="58">
        <v>30</v>
      </c>
      <c r="G242" s="73">
        <f>F242*E242</f>
        <v>360</v>
      </c>
      <c r="H242" s="70" t="s">
        <v>16</v>
      </c>
      <c r="I242" s="53">
        <v>12</v>
      </c>
      <c r="J242" s="53">
        <f>G242*I242</f>
        <v>4320</v>
      </c>
      <c r="L242" s="53" t="s">
        <v>17</v>
      </c>
      <c r="M242" s="53" t="s">
        <v>18</v>
      </c>
    </row>
    <row r="243" s="53" customFormat="1" spans="1:14">
      <c r="A243" s="87" t="s">
        <v>160</v>
      </c>
      <c r="B243" s="78">
        <v>46129</v>
      </c>
      <c r="C243" s="88" t="s">
        <v>98</v>
      </c>
      <c r="D243" s="53" t="s">
        <v>19</v>
      </c>
      <c r="E243" s="58">
        <v>12</v>
      </c>
      <c r="F243" s="58">
        <v>10</v>
      </c>
      <c r="G243" s="73">
        <f>F243*E243</f>
        <v>120</v>
      </c>
      <c r="H243" s="96" t="s">
        <v>16</v>
      </c>
      <c r="I243" s="53">
        <v>10</v>
      </c>
      <c r="J243" s="53">
        <f>G243*I243</f>
        <v>1200</v>
      </c>
      <c r="L243" s="53" t="s">
        <v>17</v>
      </c>
      <c r="M243" s="53" t="s">
        <v>18</v>
      </c>
    </row>
    <row r="244" s="53" customFormat="1" spans="1:14">
      <c r="A244" s="87" t="s">
        <v>160</v>
      </c>
      <c r="B244" s="78">
        <v>46129</v>
      </c>
      <c r="C244" s="88" t="s">
        <v>98</v>
      </c>
      <c r="D244" s="58" t="s">
        <v>15</v>
      </c>
      <c r="E244" s="58">
        <v>12</v>
      </c>
      <c r="F244" s="58">
        <v>30</v>
      </c>
      <c r="G244" s="73">
        <f>F244*E244</f>
        <v>360</v>
      </c>
      <c r="H244" s="96" t="s">
        <v>16</v>
      </c>
      <c r="I244" s="53">
        <v>12</v>
      </c>
      <c r="J244" s="53">
        <f>G244*I244</f>
        <v>4320</v>
      </c>
      <c r="L244" s="53" t="s">
        <v>17</v>
      </c>
      <c r="M244" s="53" t="s">
        <v>18</v>
      </c>
    </row>
    <row r="245" s="53" customFormat="1" spans="1:14">
      <c r="A245" s="80" t="s">
        <v>161</v>
      </c>
      <c r="B245" s="78">
        <v>46129</v>
      </c>
      <c r="C245" s="79" t="s">
        <v>162</v>
      </c>
      <c r="D245" s="58" t="s">
        <v>110</v>
      </c>
      <c r="E245" s="58">
        <v>12</v>
      </c>
      <c r="F245" s="58">
        <v>21</v>
      </c>
      <c r="G245" s="73">
        <f>F245*E245</f>
        <v>252</v>
      </c>
      <c r="H245" s="96" t="s">
        <v>16</v>
      </c>
      <c r="I245" s="53">
        <v>17.5</v>
      </c>
      <c r="J245" s="53">
        <f>G245*I245</f>
        <v>4410</v>
      </c>
      <c r="L245" s="53" t="s">
        <v>17</v>
      </c>
      <c r="M245" s="53" t="s">
        <v>18</v>
      </c>
    </row>
    <row r="246" s="53" customFormat="1" spans="1:14">
      <c r="A246" s="87" t="s">
        <v>163</v>
      </c>
      <c r="B246" s="78">
        <v>46129</v>
      </c>
      <c r="C246" s="88" t="s">
        <v>164</v>
      </c>
      <c r="D246" s="58" t="s">
        <v>15</v>
      </c>
      <c r="E246" s="58">
        <v>12</v>
      </c>
      <c r="F246" s="58">
        <v>10</v>
      </c>
      <c r="G246" s="73">
        <f>F246*E246</f>
        <v>120</v>
      </c>
      <c r="H246" s="96" t="s">
        <v>16</v>
      </c>
      <c r="I246" s="53">
        <v>12</v>
      </c>
      <c r="J246" s="53">
        <f>G246*I246</f>
        <v>1440</v>
      </c>
      <c r="L246" s="53" t="s">
        <v>17</v>
      </c>
      <c r="M246" s="53" t="s">
        <v>18</v>
      </c>
    </row>
    <row r="247" s="53" customFormat="1" spans="1:14">
      <c r="A247" s="87" t="s">
        <v>163</v>
      </c>
      <c r="B247" s="78">
        <v>46129</v>
      </c>
      <c r="C247" s="88" t="s">
        <v>164</v>
      </c>
      <c r="D247" s="53" t="s">
        <v>19</v>
      </c>
      <c r="E247" s="58">
        <v>12</v>
      </c>
      <c r="F247" s="58">
        <v>20</v>
      </c>
      <c r="G247" s="73">
        <f>F247*E247</f>
        <v>240</v>
      </c>
      <c r="H247" s="96" t="s">
        <v>16</v>
      </c>
      <c r="I247" s="53">
        <v>10</v>
      </c>
      <c r="J247" s="53">
        <f>G247*I247</f>
        <v>2400</v>
      </c>
      <c r="L247" s="53" t="s">
        <v>17</v>
      </c>
      <c r="M247" s="53" t="s">
        <v>18</v>
      </c>
    </row>
    <row r="248" s="53" customFormat="1" spans="1:14">
      <c r="A248" s="80" t="s">
        <v>165</v>
      </c>
      <c r="B248" s="78">
        <v>46132</v>
      </c>
      <c r="C248" s="75" t="s">
        <v>166</v>
      </c>
      <c r="D248" s="71" t="s">
        <v>27</v>
      </c>
      <c r="E248" s="58">
        <v>12</v>
      </c>
      <c r="F248" s="58">
        <v>20</v>
      </c>
      <c r="G248" s="73">
        <f>F248*E248</f>
        <v>240</v>
      </c>
      <c r="H248" s="96" t="s">
        <v>16</v>
      </c>
      <c r="I248" s="53">
        <v>18.315</v>
      </c>
      <c r="J248" s="53">
        <f>G248*I248</f>
        <v>4395.6</v>
      </c>
      <c r="L248" s="53" t="s">
        <v>18</v>
      </c>
      <c r="M248" s="53" t="s">
        <v>18</v>
      </c>
    </row>
    <row r="249" s="53" customFormat="1" spans="1:14">
      <c r="A249" s="80" t="s">
        <v>167</v>
      </c>
      <c r="B249" s="78">
        <v>46133</v>
      </c>
      <c r="C249" s="75" t="s">
        <v>57</v>
      </c>
      <c r="D249" s="58" t="s">
        <v>15</v>
      </c>
      <c r="E249" s="58">
        <v>12</v>
      </c>
      <c r="F249" s="58">
        <v>15</v>
      </c>
      <c r="G249" s="73">
        <f>F249*E249</f>
        <v>180</v>
      </c>
      <c r="H249" s="96" t="s">
        <v>16</v>
      </c>
      <c r="I249" s="53">
        <v>12</v>
      </c>
      <c r="J249" s="53">
        <f>G249*I249</f>
        <v>2160</v>
      </c>
      <c r="L249" s="53" t="s">
        <v>17</v>
      </c>
      <c r="M249" s="53" t="s">
        <v>18</v>
      </c>
    </row>
    <row r="250" s="53" customFormat="1" spans="1:14">
      <c r="A250" s="80" t="s">
        <v>167</v>
      </c>
      <c r="B250" s="78">
        <v>46133</v>
      </c>
      <c r="C250" s="75" t="s">
        <v>57</v>
      </c>
      <c r="D250" s="53" t="s">
        <v>19</v>
      </c>
      <c r="E250" s="58">
        <v>12</v>
      </c>
      <c r="F250" s="58">
        <v>15</v>
      </c>
      <c r="G250" s="73">
        <f>F250*E250</f>
        <v>180</v>
      </c>
      <c r="H250" s="96" t="s">
        <v>16</v>
      </c>
      <c r="I250" s="53">
        <v>10</v>
      </c>
      <c r="J250" s="53">
        <f>G250*I250</f>
        <v>1800</v>
      </c>
      <c r="L250" s="53" t="s">
        <v>17</v>
      </c>
      <c r="M250" s="53" t="s">
        <v>18</v>
      </c>
    </row>
    <row r="251" s="53" customFormat="1" spans="1:14">
      <c r="A251" s="80" t="s">
        <v>167</v>
      </c>
      <c r="B251" s="78">
        <v>46133</v>
      </c>
      <c r="C251" s="75" t="s">
        <v>57</v>
      </c>
      <c r="D251" s="53" t="s">
        <v>21</v>
      </c>
      <c r="E251" s="58">
        <v>12</v>
      </c>
      <c r="F251" s="58">
        <v>10</v>
      </c>
      <c r="G251" s="73">
        <f>F251*E251</f>
        <v>120</v>
      </c>
      <c r="H251" s="96" t="s">
        <v>16</v>
      </c>
      <c r="I251" s="53">
        <v>15</v>
      </c>
      <c r="J251" s="53">
        <f>G251*I251</f>
        <v>1800</v>
      </c>
      <c r="L251" s="53" t="s">
        <v>17</v>
      </c>
      <c r="M251" s="53" t="s">
        <v>18</v>
      </c>
    </row>
    <row r="252" s="53" customFormat="1" spans="1:14">
      <c r="A252" s="77" t="s">
        <v>168</v>
      </c>
      <c r="B252" s="97">
        <v>46134</v>
      </c>
      <c r="C252" s="71" t="s">
        <v>169</v>
      </c>
      <c r="D252" s="58" t="s">
        <v>15</v>
      </c>
      <c r="E252" s="71">
        <v>12</v>
      </c>
      <c r="F252" s="71">
        <v>120</v>
      </c>
      <c r="G252" s="73">
        <f>F252*E252</f>
        <v>1440</v>
      </c>
      <c r="H252" s="73" t="s">
        <v>16</v>
      </c>
      <c r="I252" s="53">
        <v>12</v>
      </c>
      <c r="J252" s="53">
        <f>G252*I252</f>
        <v>17280</v>
      </c>
      <c r="L252" s="53" t="s">
        <v>17</v>
      </c>
      <c r="M252" s="53" t="s">
        <v>18</v>
      </c>
    </row>
    <row r="253" s="53" customFormat="1" spans="1:14">
      <c r="A253" s="91" t="s">
        <v>170</v>
      </c>
      <c r="B253" s="92">
        <v>46134</v>
      </c>
      <c r="C253" s="98" t="s">
        <v>171</v>
      </c>
      <c r="D253" s="53" t="s">
        <v>19</v>
      </c>
      <c r="E253" s="68">
        <v>12</v>
      </c>
      <c r="F253" s="68">
        <v>10</v>
      </c>
      <c r="G253" s="73">
        <f>F253*E253</f>
        <v>120</v>
      </c>
      <c r="H253" s="70" t="s">
        <v>16</v>
      </c>
      <c r="I253" s="53">
        <v>10</v>
      </c>
      <c r="J253" s="53">
        <f>G253*I253</f>
        <v>1200</v>
      </c>
      <c r="L253" s="53" t="s">
        <v>17</v>
      </c>
      <c r="M253" s="53" t="s">
        <v>18</v>
      </c>
    </row>
    <row r="254" s="53" customFormat="1" spans="1:14">
      <c r="A254" s="91" t="s">
        <v>170</v>
      </c>
      <c r="B254" s="92">
        <v>46134</v>
      </c>
      <c r="C254" s="98" t="s">
        <v>171</v>
      </c>
      <c r="D254" s="58" t="s">
        <v>15</v>
      </c>
      <c r="E254" s="68">
        <v>12</v>
      </c>
      <c r="F254" s="68">
        <v>29</v>
      </c>
      <c r="G254" s="73">
        <f>F254*E254</f>
        <v>348</v>
      </c>
      <c r="H254" s="70" t="s">
        <v>16</v>
      </c>
      <c r="I254" s="53">
        <v>12</v>
      </c>
      <c r="J254" s="53">
        <f>G254*I254</f>
        <v>4176</v>
      </c>
      <c r="L254" s="53" t="s">
        <v>17</v>
      </c>
      <c r="M254" s="53" t="s">
        <v>18</v>
      </c>
    </row>
    <row r="255" s="53" customFormat="1" spans="1:14">
      <c r="A255" s="91" t="s">
        <v>170</v>
      </c>
      <c r="B255" s="92">
        <v>46134</v>
      </c>
      <c r="C255" s="98" t="s">
        <v>171</v>
      </c>
      <c r="D255" s="53" t="s">
        <v>24</v>
      </c>
      <c r="E255" s="68">
        <v>12</v>
      </c>
      <c r="F255" s="68">
        <v>12</v>
      </c>
      <c r="G255" s="73">
        <f>F255*E255</f>
        <v>144</v>
      </c>
      <c r="H255" s="70" t="s">
        <v>16</v>
      </c>
      <c r="I255" s="53">
        <v>18</v>
      </c>
      <c r="J255" s="53">
        <f>G255*I255</f>
        <v>2592</v>
      </c>
      <c r="L255" s="53" t="s">
        <v>17</v>
      </c>
      <c r="M255" s="53" t="s">
        <v>18</v>
      </c>
    </row>
    <row r="256" s="53" customFormat="1" spans="1:14">
      <c r="A256" s="77" t="s">
        <v>148</v>
      </c>
      <c r="B256" s="78">
        <v>46134</v>
      </c>
      <c r="C256" s="68" t="s">
        <v>34</v>
      </c>
      <c r="D256" s="58" t="s">
        <v>15</v>
      </c>
      <c r="E256" s="68">
        <v>12</v>
      </c>
      <c r="F256" s="68">
        <v>50</v>
      </c>
      <c r="G256" s="73">
        <f>F256*E256</f>
        <v>600</v>
      </c>
      <c r="H256" s="70" t="s">
        <v>16</v>
      </c>
      <c r="I256" s="53">
        <v>12.5</v>
      </c>
      <c r="J256" s="53">
        <f>G256*I256</f>
        <v>7500</v>
      </c>
      <c r="L256" s="53" t="s">
        <v>17</v>
      </c>
      <c r="M256" s="53" t="s">
        <v>18</v>
      </c>
      <c r="N256" s="94" t="s">
        <v>131</v>
      </c>
    </row>
    <row r="257" s="53" customFormat="1" ht="110" customHeight="1" spans="1:13">
      <c r="A257" s="80" t="s">
        <v>172</v>
      </c>
      <c r="B257" s="78">
        <v>46134</v>
      </c>
      <c r="C257" s="75" t="s">
        <v>48</v>
      </c>
      <c r="D257" s="58" t="s">
        <v>15</v>
      </c>
      <c r="E257" s="58">
        <v>12</v>
      </c>
      <c r="F257" s="58">
        <v>80</v>
      </c>
      <c r="G257" s="73">
        <f>F257*E257</f>
        <v>960</v>
      </c>
      <c r="H257" s="70" t="s">
        <v>16</v>
      </c>
      <c r="I257" s="53">
        <v>12</v>
      </c>
      <c r="J257" s="53">
        <f>G257*I257</f>
        <v>11520</v>
      </c>
      <c r="L257" s="53" t="s">
        <v>17</v>
      </c>
      <c r="M257" s="53" t="s">
        <v>18</v>
      </c>
    </row>
    <row r="258" s="53" customFormat="1" spans="1:13">
      <c r="A258" s="80" t="s">
        <v>173</v>
      </c>
      <c r="B258" s="78">
        <v>46135</v>
      </c>
      <c r="C258" s="75" t="s">
        <v>57</v>
      </c>
      <c r="D258" s="53" t="s">
        <v>32</v>
      </c>
      <c r="E258" s="58">
        <v>12</v>
      </c>
      <c r="F258" s="58">
        <v>20</v>
      </c>
      <c r="G258" s="73">
        <f>F258*E258</f>
        <v>240</v>
      </c>
      <c r="H258" s="96" t="s">
        <v>16</v>
      </c>
      <c r="I258" s="53">
        <v>17.5</v>
      </c>
      <c r="J258" s="53">
        <f>G258*I258</f>
        <v>4200</v>
      </c>
      <c r="L258" s="53" t="s">
        <v>17</v>
      </c>
      <c r="M258" s="53" t="s">
        <v>18</v>
      </c>
    </row>
    <row r="259" s="53" customFormat="1" spans="1:13">
      <c r="A259" s="77" t="s">
        <v>174</v>
      </c>
      <c r="B259" s="97">
        <v>46137</v>
      </c>
      <c r="C259" s="68" t="s">
        <v>175</v>
      </c>
      <c r="D259" s="58" t="s">
        <v>15</v>
      </c>
      <c r="E259" s="68">
        <v>12</v>
      </c>
      <c r="F259" s="68">
        <v>30</v>
      </c>
      <c r="G259" s="73">
        <f>F259*E259</f>
        <v>360</v>
      </c>
      <c r="H259" s="70" t="s">
        <v>16</v>
      </c>
      <c r="I259" s="53">
        <v>12</v>
      </c>
      <c r="J259" s="53">
        <f>G259*I259</f>
        <v>4320</v>
      </c>
      <c r="L259" s="53" t="s">
        <v>17</v>
      </c>
      <c r="M259" s="53" t="s">
        <v>18</v>
      </c>
    </row>
    <row r="260" s="53" customFormat="1" spans="1:13">
      <c r="A260" s="80" t="s">
        <v>176</v>
      </c>
      <c r="B260" s="78">
        <v>46137</v>
      </c>
      <c r="C260" s="75" t="s">
        <v>177</v>
      </c>
      <c r="D260" s="53" t="s">
        <v>19</v>
      </c>
      <c r="E260" s="58">
        <v>12</v>
      </c>
      <c r="F260" s="58">
        <v>30</v>
      </c>
      <c r="G260" s="73">
        <f>F260*E260</f>
        <v>360</v>
      </c>
      <c r="H260" s="96" t="s">
        <v>16</v>
      </c>
      <c r="I260" s="53">
        <v>10</v>
      </c>
      <c r="J260" s="53">
        <f>G260*I260</f>
        <v>3600</v>
      </c>
      <c r="L260" s="53" t="s">
        <v>17</v>
      </c>
      <c r="M260" s="53" t="s">
        <v>18</v>
      </c>
    </row>
    <row r="261" s="53" customFormat="1" spans="1:13">
      <c r="A261" s="87" t="s">
        <v>178</v>
      </c>
      <c r="B261" s="78">
        <v>46137</v>
      </c>
      <c r="C261" s="99" t="s">
        <v>179</v>
      </c>
      <c r="D261" s="58" t="s">
        <v>15</v>
      </c>
      <c r="E261" s="58">
        <v>12</v>
      </c>
      <c r="F261" s="58">
        <v>10</v>
      </c>
      <c r="G261" s="73">
        <f>F261*E261</f>
        <v>120</v>
      </c>
      <c r="H261" s="96" t="s">
        <v>16</v>
      </c>
      <c r="I261" s="53">
        <v>12</v>
      </c>
      <c r="J261" s="53">
        <f>G261*I261</f>
        <v>1440</v>
      </c>
      <c r="L261" s="53" t="s">
        <v>17</v>
      </c>
      <c r="M261" s="53" t="s">
        <v>18</v>
      </c>
    </row>
    <row r="262" s="53" customFormat="1" spans="1:13">
      <c r="A262" s="87" t="s">
        <v>178</v>
      </c>
      <c r="B262" s="78">
        <v>46137</v>
      </c>
      <c r="C262" s="99" t="s">
        <v>179</v>
      </c>
      <c r="D262" s="53" t="s">
        <v>24</v>
      </c>
      <c r="E262" s="58">
        <v>12</v>
      </c>
      <c r="F262" s="58">
        <v>10</v>
      </c>
      <c r="G262" s="73">
        <f>F262*E262</f>
        <v>120</v>
      </c>
      <c r="H262" s="96" t="s">
        <v>16</v>
      </c>
      <c r="I262" s="53">
        <v>15</v>
      </c>
      <c r="J262" s="53">
        <f>G262*I262</f>
        <v>1800</v>
      </c>
      <c r="L262" s="53" t="s">
        <v>17</v>
      </c>
      <c r="M262" s="53" t="s">
        <v>18</v>
      </c>
    </row>
    <row r="263" s="53" customFormat="1" spans="1:13">
      <c r="A263" s="87" t="s">
        <v>178</v>
      </c>
      <c r="B263" s="78">
        <v>46137</v>
      </c>
      <c r="C263" s="99" t="s">
        <v>179</v>
      </c>
      <c r="D263" s="53" t="s">
        <v>21</v>
      </c>
      <c r="E263" s="58">
        <v>12</v>
      </c>
      <c r="F263" s="58">
        <v>5</v>
      </c>
      <c r="G263" s="73">
        <f>F263*E263</f>
        <v>60</v>
      </c>
      <c r="H263" s="96" t="s">
        <v>16</v>
      </c>
      <c r="I263" s="53">
        <v>15</v>
      </c>
      <c r="J263" s="53">
        <f>G263*I263</f>
        <v>900</v>
      </c>
      <c r="L263" s="53" t="s">
        <v>17</v>
      </c>
      <c r="M263" s="53" t="s">
        <v>18</v>
      </c>
    </row>
    <row r="264" s="53" customFormat="1" spans="1:13">
      <c r="A264" s="87" t="s">
        <v>178</v>
      </c>
      <c r="B264" s="78">
        <v>46137</v>
      </c>
      <c r="C264" s="99" t="s">
        <v>179</v>
      </c>
      <c r="D264" s="53" t="s">
        <v>22</v>
      </c>
      <c r="E264" s="58">
        <v>12</v>
      </c>
      <c r="F264" s="58">
        <v>5</v>
      </c>
      <c r="G264" s="73">
        <f>F264*E264</f>
        <v>60</v>
      </c>
      <c r="H264" s="96" t="s">
        <v>16</v>
      </c>
      <c r="I264" s="53">
        <v>18</v>
      </c>
      <c r="J264" s="53">
        <f>G264*I264</f>
        <v>1080</v>
      </c>
      <c r="L264" s="53" t="s">
        <v>17</v>
      </c>
      <c r="M264" s="53" t="s">
        <v>18</v>
      </c>
    </row>
    <row r="265" s="53" customFormat="1" spans="1:13">
      <c r="A265" s="80" t="s">
        <v>180</v>
      </c>
      <c r="B265" s="78">
        <v>46137</v>
      </c>
      <c r="C265" s="75" t="s">
        <v>181</v>
      </c>
      <c r="D265" s="53" t="s">
        <v>35</v>
      </c>
      <c r="E265" s="58">
        <v>12</v>
      </c>
      <c r="F265" s="58">
        <v>5</v>
      </c>
      <c r="G265" s="73">
        <f>F265*E265</f>
        <v>60</v>
      </c>
      <c r="H265" s="96" t="s">
        <v>16</v>
      </c>
      <c r="I265" s="53">
        <v>13.5</v>
      </c>
      <c r="J265" s="53">
        <f>G265*I265</f>
        <v>810</v>
      </c>
      <c r="L265" s="53" t="s">
        <v>17</v>
      </c>
      <c r="M265" s="53" t="s">
        <v>18</v>
      </c>
    </row>
    <row r="266" s="53" customFormat="1" ht="47" customHeight="1" spans="1:13">
      <c r="A266" s="87" t="s">
        <v>182</v>
      </c>
      <c r="B266" s="78">
        <v>46137</v>
      </c>
      <c r="C266" s="88" t="s">
        <v>183</v>
      </c>
      <c r="D266" s="58" t="s">
        <v>15</v>
      </c>
      <c r="E266" s="58">
        <v>12</v>
      </c>
      <c r="F266" s="58">
        <v>3</v>
      </c>
      <c r="G266" s="73">
        <f>F266*E266</f>
        <v>36</v>
      </c>
      <c r="H266" s="96" t="s">
        <v>16</v>
      </c>
      <c r="I266" s="53">
        <v>12</v>
      </c>
      <c r="J266" s="53">
        <f>G266*I266</f>
        <v>432</v>
      </c>
      <c r="L266" s="53" t="s">
        <v>17</v>
      </c>
      <c r="M266" s="53" t="s">
        <v>18</v>
      </c>
    </row>
    <row r="267" s="53" customFormat="1" spans="1:13">
      <c r="A267" s="87" t="s">
        <v>182</v>
      </c>
      <c r="B267" s="78">
        <v>46137</v>
      </c>
      <c r="C267" s="88" t="s">
        <v>183</v>
      </c>
      <c r="D267" s="53" t="s">
        <v>19</v>
      </c>
      <c r="E267" s="58">
        <v>12</v>
      </c>
      <c r="F267" s="58">
        <v>3</v>
      </c>
      <c r="G267" s="73">
        <f>F267*E267</f>
        <v>36</v>
      </c>
      <c r="H267" s="96" t="s">
        <v>16</v>
      </c>
      <c r="I267" s="53">
        <v>10</v>
      </c>
      <c r="J267" s="53">
        <f>G267*I267</f>
        <v>360</v>
      </c>
      <c r="L267" s="53" t="s">
        <v>17</v>
      </c>
      <c r="M267" s="53" t="s">
        <v>18</v>
      </c>
    </row>
    <row r="268" s="53" customFormat="1" spans="1:13">
      <c r="A268" s="87" t="s">
        <v>182</v>
      </c>
      <c r="B268" s="78">
        <v>46137</v>
      </c>
      <c r="C268" s="88" t="s">
        <v>183</v>
      </c>
      <c r="D268" s="53" t="s">
        <v>24</v>
      </c>
      <c r="E268" s="58">
        <v>12</v>
      </c>
      <c r="F268" s="58">
        <v>3</v>
      </c>
      <c r="G268" s="73">
        <f>F268*E268</f>
        <v>36</v>
      </c>
      <c r="H268" s="96" t="s">
        <v>16</v>
      </c>
      <c r="I268" s="53">
        <v>15</v>
      </c>
      <c r="J268" s="53">
        <f>G268*I268</f>
        <v>540</v>
      </c>
      <c r="L268" s="53" t="s">
        <v>17</v>
      </c>
      <c r="M268" s="53" t="s">
        <v>18</v>
      </c>
    </row>
    <row r="269" s="53" customFormat="1" spans="1:13">
      <c r="A269" s="87" t="s">
        <v>182</v>
      </c>
      <c r="B269" s="78">
        <v>46137</v>
      </c>
      <c r="C269" s="88" t="s">
        <v>183</v>
      </c>
      <c r="D269" s="53" t="s">
        <v>22</v>
      </c>
      <c r="E269" s="58">
        <v>12</v>
      </c>
      <c r="F269" s="58">
        <v>5</v>
      </c>
      <c r="G269" s="73">
        <f>F269*E269</f>
        <v>60</v>
      </c>
      <c r="H269" s="96" t="s">
        <v>16</v>
      </c>
      <c r="I269" s="53">
        <v>18</v>
      </c>
      <c r="J269" s="53">
        <f>G269*I269</f>
        <v>1080</v>
      </c>
      <c r="L269" s="53" t="s">
        <v>17</v>
      </c>
      <c r="M269" s="53" t="s">
        <v>18</v>
      </c>
    </row>
    <row r="270" s="53" customFormat="1" spans="1:13">
      <c r="A270" s="87" t="s">
        <v>182</v>
      </c>
      <c r="B270" s="78">
        <v>46137</v>
      </c>
      <c r="C270" s="88" t="s">
        <v>183</v>
      </c>
      <c r="D270" s="53" t="s">
        <v>21</v>
      </c>
      <c r="E270" s="58">
        <v>12</v>
      </c>
      <c r="F270" s="58">
        <v>5</v>
      </c>
      <c r="G270" s="73">
        <f>F270*E270</f>
        <v>60</v>
      </c>
      <c r="H270" s="96" t="s">
        <v>16</v>
      </c>
      <c r="I270" s="53">
        <v>15</v>
      </c>
      <c r="J270" s="53">
        <f>G270*I270</f>
        <v>900</v>
      </c>
      <c r="L270" s="53" t="s">
        <v>17</v>
      </c>
      <c r="M270" s="53" t="s">
        <v>18</v>
      </c>
    </row>
    <row r="271" s="53" customFormat="1" spans="1:13">
      <c r="A271" s="95" t="s">
        <v>184</v>
      </c>
      <c r="B271" s="78">
        <v>46137</v>
      </c>
      <c r="C271" s="75" t="s">
        <v>57</v>
      </c>
      <c r="D271" s="58" t="s">
        <v>15</v>
      </c>
      <c r="E271" s="58">
        <v>12</v>
      </c>
      <c r="F271" s="58">
        <v>150</v>
      </c>
      <c r="G271" s="73">
        <f>F271*E271</f>
        <v>1800</v>
      </c>
      <c r="H271" s="96" t="s">
        <v>16</v>
      </c>
      <c r="I271" s="53">
        <v>12</v>
      </c>
      <c r="J271" s="53">
        <f>G271*I271</f>
        <v>21600</v>
      </c>
      <c r="L271" s="53" t="s">
        <v>17</v>
      </c>
      <c r="M271" s="53" t="s">
        <v>18</v>
      </c>
    </row>
    <row r="272" s="53" customFormat="1" spans="1:13">
      <c r="A272" s="95" t="s">
        <v>184</v>
      </c>
      <c r="B272" s="78">
        <v>46137</v>
      </c>
      <c r="C272" s="75" t="s">
        <v>57</v>
      </c>
      <c r="D272" s="53" t="s">
        <v>32</v>
      </c>
      <c r="E272" s="58">
        <v>12</v>
      </c>
      <c r="F272" s="58">
        <v>10</v>
      </c>
      <c r="G272" s="73">
        <f>F272*E272</f>
        <v>120</v>
      </c>
      <c r="H272" s="96" t="s">
        <v>16</v>
      </c>
      <c r="I272" s="53">
        <v>17.5</v>
      </c>
      <c r="J272" s="53">
        <f>G272*I272</f>
        <v>2100</v>
      </c>
      <c r="L272" s="53" t="s">
        <v>17</v>
      </c>
      <c r="M272" s="53" t="s">
        <v>18</v>
      </c>
    </row>
    <row r="273" s="53" customFormat="1" spans="1:14">
      <c r="A273" s="80" t="s">
        <v>185</v>
      </c>
      <c r="B273" s="78">
        <v>46138</v>
      </c>
      <c r="C273" s="75" t="s">
        <v>34</v>
      </c>
      <c r="D273" s="58" t="s">
        <v>15</v>
      </c>
      <c r="E273" s="58">
        <v>12</v>
      </c>
      <c r="F273" s="58">
        <v>15</v>
      </c>
      <c r="G273" s="73">
        <f>F273*E273</f>
        <v>180</v>
      </c>
      <c r="H273" s="96" t="s">
        <v>16</v>
      </c>
      <c r="I273" s="53">
        <v>12.5</v>
      </c>
      <c r="J273" s="53">
        <f>G273*I273</f>
        <v>2250</v>
      </c>
      <c r="L273" s="53" t="s">
        <v>17</v>
      </c>
      <c r="M273" s="53" t="s">
        <v>18</v>
      </c>
      <c r="N273" s="94" t="s">
        <v>131</v>
      </c>
    </row>
    <row r="274" s="53" customFormat="1" spans="1:14">
      <c r="A274" s="80" t="s">
        <v>185</v>
      </c>
      <c r="B274" s="78">
        <v>46138</v>
      </c>
      <c r="C274" s="75" t="s">
        <v>34</v>
      </c>
      <c r="D274" s="53" t="s">
        <v>24</v>
      </c>
      <c r="E274" s="58">
        <v>12</v>
      </c>
      <c r="F274" s="58">
        <v>15</v>
      </c>
      <c r="G274" s="73">
        <f>F274*E274</f>
        <v>180</v>
      </c>
      <c r="H274" s="96" t="s">
        <v>16</v>
      </c>
      <c r="I274" s="53">
        <v>16</v>
      </c>
      <c r="J274" s="53">
        <f>G274*I274</f>
        <v>2880</v>
      </c>
      <c r="L274" s="53" t="s">
        <v>17</v>
      </c>
      <c r="M274" s="53" t="s">
        <v>18</v>
      </c>
      <c r="N274" s="94" t="s">
        <v>131</v>
      </c>
    </row>
    <row r="275" s="53" customFormat="1" spans="1:14">
      <c r="A275" s="95" t="s">
        <v>186</v>
      </c>
      <c r="B275" s="78">
        <v>46138</v>
      </c>
      <c r="C275" s="100" t="s">
        <v>55</v>
      </c>
      <c r="D275" s="53" t="s">
        <v>24</v>
      </c>
      <c r="E275" s="58"/>
      <c r="F275" s="58"/>
      <c r="G275" s="96">
        <v>100</v>
      </c>
      <c r="H275" s="96" t="s">
        <v>16</v>
      </c>
      <c r="I275" s="53">
        <v>15.8</v>
      </c>
      <c r="J275" s="53">
        <f>G275*I275</f>
        <v>1580</v>
      </c>
      <c r="L275" s="53" t="s">
        <v>17</v>
      </c>
      <c r="M275" s="53" t="s">
        <v>18</v>
      </c>
    </row>
    <row r="276" s="53" customFormat="1" spans="1:14">
      <c r="A276" s="101" t="s">
        <v>187</v>
      </c>
      <c r="B276" s="78">
        <v>46139</v>
      </c>
      <c r="C276" s="102" t="s">
        <v>34</v>
      </c>
      <c r="D276" s="58" t="s">
        <v>15</v>
      </c>
      <c r="E276" s="58">
        <v>12</v>
      </c>
      <c r="F276" s="58">
        <v>3</v>
      </c>
      <c r="G276" s="73">
        <f>F276*E276</f>
        <v>36</v>
      </c>
      <c r="H276" s="96" t="s">
        <v>16</v>
      </c>
      <c r="I276" s="53">
        <v>12.5</v>
      </c>
      <c r="J276" s="53">
        <f>G276*I276</f>
        <v>450</v>
      </c>
      <c r="L276" s="53" t="s">
        <v>17</v>
      </c>
      <c r="M276" s="53" t="s">
        <v>18</v>
      </c>
      <c r="N276" s="94" t="s">
        <v>131</v>
      </c>
    </row>
    <row r="277" s="53" customFormat="1" spans="1:14">
      <c r="A277" s="101" t="s">
        <v>187</v>
      </c>
      <c r="B277" s="78">
        <v>46139</v>
      </c>
      <c r="C277" s="102" t="s">
        <v>34</v>
      </c>
      <c r="D277" s="53" t="s">
        <v>22</v>
      </c>
      <c r="E277" s="58">
        <v>12</v>
      </c>
      <c r="F277" s="58">
        <v>2</v>
      </c>
      <c r="G277" s="73">
        <f>F277*E277</f>
        <v>24</v>
      </c>
      <c r="H277" s="96" t="s">
        <v>16</v>
      </c>
      <c r="I277" s="53">
        <v>20</v>
      </c>
      <c r="J277" s="53">
        <f>G277*I277</f>
        <v>480</v>
      </c>
      <c r="L277" s="53" t="s">
        <v>17</v>
      </c>
      <c r="M277" s="53" t="s">
        <v>18</v>
      </c>
      <c r="N277" s="94" t="s">
        <v>131</v>
      </c>
    </row>
    <row r="278" s="53" customFormat="1" spans="1:14">
      <c r="A278" s="101" t="s">
        <v>188</v>
      </c>
      <c r="B278" s="78">
        <v>46139</v>
      </c>
      <c r="C278" s="102" t="s">
        <v>48</v>
      </c>
      <c r="D278" s="53" t="s">
        <v>24</v>
      </c>
      <c r="E278" s="58">
        <v>12</v>
      </c>
      <c r="F278" s="58">
        <v>30</v>
      </c>
      <c r="G278" s="73">
        <f>F278*E278</f>
        <v>360</v>
      </c>
      <c r="H278" s="96" t="s">
        <v>16</v>
      </c>
      <c r="I278" s="53">
        <v>15</v>
      </c>
      <c r="J278" s="53">
        <f>G278*I278</f>
        <v>5400</v>
      </c>
      <c r="L278" s="53" t="s">
        <v>17</v>
      </c>
      <c r="M278" s="53" t="s">
        <v>18</v>
      </c>
    </row>
    <row r="279" s="53" customFormat="1" spans="1:14">
      <c r="A279" s="103" t="s">
        <v>189</v>
      </c>
      <c r="B279" s="78">
        <v>46140</v>
      </c>
      <c r="C279" s="104" t="s">
        <v>57</v>
      </c>
      <c r="D279" s="58" t="s">
        <v>15</v>
      </c>
      <c r="E279" s="58">
        <v>12</v>
      </c>
      <c r="F279" s="58">
        <v>100</v>
      </c>
      <c r="G279" s="73">
        <f>F279*E279</f>
        <v>1200</v>
      </c>
      <c r="H279" s="96" t="s">
        <v>16</v>
      </c>
      <c r="I279" s="53">
        <v>12</v>
      </c>
      <c r="J279" s="53">
        <f>G279*I279</f>
        <v>14400</v>
      </c>
      <c r="L279" s="53" t="s">
        <v>17</v>
      </c>
      <c r="M279" s="53" t="s">
        <v>18</v>
      </c>
    </row>
    <row r="280" s="53" customFormat="1" ht="33" customHeight="1" spans="1:14">
      <c r="A280" s="105" t="s">
        <v>174</v>
      </c>
      <c r="B280" s="97">
        <v>46141</v>
      </c>
      <c r="C280" s="68" t="s">
        <v>175</v>
      </c>
      <c r="D280" s="53" t="s">
        <v>24</v>
      </c>
      <c r="E280" s="68">
        <v>12</v>
      </c>
      <c r="F280" s="68">
        <v>100</v>
      </c>
      <c r="G280" s="73">
        <f>F280*E280</f>
        <v>1200</v>
      </c>
      <c r="H280" s="70" t="s">
        <v>16</v>
      </c>
      <c r="I280" s="53">
        <v>15</v>
      </c>
      <c r="J280" s="53">
        <f>G280*I280</f>
        <v>18000</v>
      </c>
      <c r="L280" s="53" t="s">
        <v>17</v>
      </c>
      <c r="M280" s="53" t="s">
        <v>18</v>
      </c>
    </row>
    <row r="281" s="53" customFormat="1" spans="1:14">
      <c r="A281" s="106" t="s">
        <v>174</v>
      </c>
      <c r="B281" s="97">
        <v>46141</v>
      </c>
      <c r="C281" s="77" t="s">
        <v>175</v>
      </c>
      <c r="D281" s="58" t="s">
        <v>15</v>
      </c>
      <c r="E281" s="68">
        <v>12</v>
      </c>
      <c r="F281" s="68">
        <v>225</v>
      </c>
      <c r="G281" s="73">
        <f>F281*E281</f>
        <v>2700</v>
      </c>
      <c r="H281" s="70" t="s">
        <v>16</v>
      </c>
      <c r="I281" s="53">
        <v>12</v>
      </c>
      <c r="J281" s="53">
        <f>G281*I281</f>
        <v>32400</v>
      </c>
      <c r="L281" s="53" t="s">
        <v>17</v>
      </c>
      <c r="M281" s="53" t="s">
        <v>18</v>
      </c>
    </row>
    <row r="282" s="53" customFormat="1" spans="1:14">
      <c r="A282" s="77" t="s">
        <v>174</v>
      </c>
      <c r="B282" s="97">
        <v>46141</v>
      </c>
      <c r="C282" s="68" t="s">
        <v>175</v>
      </c>
      <c r="D282" s="58" t="s">
        <v>15</v>
      </c>
      <c r="E282" s="68">
        <v>12</v>
      </c>
      <c r="F282" s="68">
        <v>145</v>
      </c>
      <c r="G282" s="73">
        <f>F282*E282</f>
        <v>1740</v>
      </c>
      <c r="H282" s="70" t="s">
        <v>16</v>
      </c>
      <c r="I282" s="53">
        <v>12</v>
      </c>
      <c r="J282" s="53">
        <f>G282*I282</f>
        <v>20880</v>
      </c>
      <c r="L282" s="53" t="s">
        <v>17</v>
      </c>
      <c r="M282" s="53" t="s">
        <v>18</v>
      </c>
    </row>
    <row r="283" s="53" customFormat="1" spans="1:14">
      <c r="A283" s="87" t="s">
        <v>190</v>
      </c>
      <c r="B283" s="78">
        <v>46141</v>
      </c>
      <c r="C283" s="75" t="s">
        <v>191</v>
      </c>
      <c r="D283" s="71" t="s">
        <v>27</v>
      </c>
      <c r="E283" s="58">
        <v>12</v>
      </c>
      <c r="F283" s="58">
        <v>188</v>
      </c>
      <c r="G283" s="73">
        <f>F283*E283</f>
        <v>2256</v>
      </c>
      <c r="H283" s="70" t="s">
        <v>16</v>
      </c>
      <c r="I283" s="53">
        <v>16.74</v>
      </c>
      <c r="J283" s="53">
        <f>G283*I283</f>
        <v>37765.44</v>
      </c>
      <c r="L283" s="53" t="s">
        <v>18</v>
      </c>
      <c r="M283" s="53" t="s">
        <v>18</v>
      </c>
      <c r="N283" s="53" t="s">
        <v>192</v>
      </c>
    </row>
    <row r="284" s="53" customFormat="1" spans="1:14">
      <c r="A284" s="87" t="s">
        <v>190</v>
      </c>
      <c r="B284" s="78">
        <v>46141</v>
      </c>
      <c r="C284" s="75" t="s">
        <v>191</v>
      </c>
      <c r="D284" s="53" t="s">
        <v>21</v>
      </c>
      <c r="E284" s="58">
        <v>12</v>
      </c>
      <c r="F284" s="58">
        <v>150</v>
      </c>
      <c r="G284" s="73">
        <f>F284*E284</f>
        <v>1800</v>
      </c>
      <c r="H284" s="70" t="s">
        <v>16</v>
      </c>
      <c r="I284" s="53">
        <v>16.524</v>
      </c>
      <c r="J284" s="53">
        <f>G284*I284</f>
        <v>29743.2</v>
      </c>
      <c r="L284" s="53" t="s">
        <v>18</v>
      </c>
      <c r="M284" s="53" t="s">
        <v>18</v>
      </c>
    </row>
    <row r="285" s="53" customFormat="1" spans="1:14">
      <c r="A285" s="87" t="s">
        <v>190</v>
      </c>
      <c r="B285" s="78">
        <v>46141</v>
      </c>
      <c r="C285" s="75" t="s">
        <v>191</v>
      </c>
      <c r="D285" s="53" t="s">
        <v>22</v>
      </c>
      <c r="E285" s="58">
        <v>12</v>
      </c>
      <c r="F285" s="58">
        <v>180</v>
      </c>
      <c r="G285" s="73">
        <f>F285*E285</f>
        <v>2160</v>
      </c>
      <c r="H285" s="70" t="s">
        <v>16</v>
      </c>
      <c r="I285" s="53">
        <v>20.196</v>
      </c>
      <c r="J285" s="53">
        <f>G285*I285</f>
        <v>43623.36</v>
      </c>
      <c r="L285" s="53" t="s">
        <v>18</v>
      </c>
      <c r="M285" s="53" t="s">
        <v>18</v>
      </c>
    </row>
    <row r="286" s="53" customFormat="1" spans="1:14">
      <c r="A286" s="87" t="s">
        <v>190</v>
      </c>
      <c r="B286" s="78">
        <v>46141</v>
      </c>
      <c r="C286" s="75" t="s">
        <v>191</v>
      </c>
      <c r="D286" s="58" t="s">
        <v>15</v>
      </c>
      <c r="E286" s="58">
        <v>12</v>
      </c>
      <c r="F286" s="58">
        <v>3</v>
      </c>
      <c r="G286" s="73">
        <f>F286*E286</f>
        <v>36</v>
      </c>
      <c r="H286" s="70" t="s">
        <v>16</v>
      </c>
      <c r="I286" s="53">
        <v>13.5</v>
      </c>
      <c r="J286" s="53">
        <f>G286*I286</f>
        <v>486</v>
      </c>
      <c r="L286" s="53" t="s">
        <v>18</v>
      </c>
      <c r="M286" s="53" t="s">
        <v>18</v>
      </c>
    </row>
    <row r="287" s="53" customFormat="1" spans="1:14">
      <c r="A287" s="80" t="s">
        <v>193</v>
      </c>
      <c r="B287" s="78">
        <v>46141</v>
      </c>
      <c r="C287" s="75" t="s">
        <v>194</v>
      </c>
      <c r="D287" s="58" t="s">
        <v>15</v>
      </c>
      <c r="E287" s="58">
        <v>12</v>
      </c>
      <c r="F287" s="58">
        <v>100</v>
      </c>
      <c r="G287" s="73">
        <f>F287*E287</f>
        <v>1200</v>
      </c>
      <c r="H287" s="96" t="s">
        <v>16</v>
      </c>
      <c r="I287" s="53">
        <v>12</v>
      </c>
      <c r="J287" s="53">
        <f>G287*I287</f>
        <v>14400</v>
      </c>
      <c r="L287" s="53" t="s">
        <v>17</v>
      </c>
      <c r="M287" s="53" t="s">
        <v>18</v>
      </c>
    </row>
    <row r="288" s="53" customFormat="1" spans="1:14">
      <c r="A288" s="80" t="s">
        <v>193</v>
      </c>
      <c r="B288" s="78">
        <v>46141</v>
      </c>
      <c r="C288" s="75" t="s">
        <v>194</v>
      </c>
      <c r="D288" s="53" t="s">
        <v>24</v>
      </c>
      <c r="E288" s="58">
        <v>12</v>
      </c>
      <c r="F288" s="58">
        <v>100</v>
      </c>
      <c r="G288" s="73">
        <f>F288*E288</f>
        <v>1200</v>
      </c>
      <c r="H288" s="96" t="s">
        <v>16</v>
      </c>
      <c r="I288" s="53">
        <v>15</v>
      </c>
      <c r="J288" s="53">
        <f>G288*I288</f>
        <v>18000</v>
      </c>
      <c r="L288" s="53" t="s">
        <v>17</v>
      </c>
      <c r="M288" s="53" t="s">
        <v>18</v>
      </c>
    </row>
    <row r="289" s="53" customFormat="1" spans="1:14">
      <c r="A289" s="80" t="s">
        <v>193</v>
      </c>
      <c r="B289" s="78">
        <v>46141</v>
      </c>
      <c r="C289" s="64" t="s">
        <v>194</v>
      </c>
      <c r="D289" s="53" t="s">
        <v>20</v>
      </c>
      <c r="E289" s="53">
        <v>12</v>
      </c>
      <c r="F289" s="53">
        <v>100</v>
      </c>
      <c r="G289" s="73">
        <f>F289*E289</f>
        <v>1200</v>
      </c>
      <c r="H289" s="84" t="s">
        <v>16</v>
      </c>
      <c r="I289" s="53">
        <v>12</v>
      </c>
      <c r="J289" s="53">
        <f>G289*I289</f>
        <v>14400</v>
      </c>
      <c r="L289" s="53" t="s">
        <v>17</v>
      </c>
      <c r="M289" s="53" t="s">
        <v>18</v>
      </c>
    </row>
    <row r="290" s="53" customFormat="1" spans="1:14">
      <c r="A290" s="80" t="s">
        <v>193</v>
      </c>
      <c r="B290" s="78">
        <v>46141</v>
      </c>
      <c r="C290" s="75" t="s">
        <v>194</v>
      </c>
      <c r="D290" s="53" t="s">
        <v>21</v>
      </c>
      <c r="E290" s="58">
        <v>12</v>
      </c>
      <c r="F290" s="58">
        <v>100</v>
      </c>
      <c r="G290" s="73">
        <f>F290*E290</f>
        <v>1200</v>
      </c>
      <c r="H290" s="96" t="s">
        <v>16</v>
      </c>
      <c r="I290" s="53">
        <v>15</v>
      </c>
      <c r="J290" s="53">
        <f>G290*I290</f>
        <v>18000</v>
      </c>
      <c r="L290" s="53" t="s">
        <v>17</v>
      </c>
      <c r="M290" s="53" t="s">
        <v>18</v>
      </c>
    </row>
    <row r="291" s="53" customFormat="1" spans="1:14">
      <c r="A291" s="80" t="s">
        <v>193</v>
      </c>
      <c r="B291" s="78">
        <v>46141</v>
      </c>
      <c r="C291" s="75" t="s">
        <v>194</v>
      </c>
      <c r="D291" s="53" t="s">
        <v>19</v>
      </c>
      <c r="E291" s="58">
        <v>12</v>
      </c>
      <c r="F291" s="58">
        <v>50</v>
      </c>
      <c r="G291" s="73">
        <f>F291*E291</f>
        <v>600</v>
      </c>
      <c r="H291" s="96" t="s">
        <v>16</v>
      </c>
      <c r="I291" s="53">
        <v>10</v>
      </c>
      <c r="J291" s="53">
        <f>G291*I291</f>
        <v>6000</v>
      </c>
      <c r="L291" s="53" t="s">
        <v>17</v>
      </c>
      <c r="M291" s="53" t="s">
        <v>18</v>
      </c>
    </row>
    <row r="292" s="53" customFormat="1" spans="1:14">
      <c r="A292" s="80" t="s">
        <v>193</v>
      </c>
      <c r="B292" s="78">
        <v>46141</v>
      </c>
      <c r="C292" s="75" t="s">
        <v>194</v>
      </c>
      <c r="D292" s="53" t="s">
        <v>19</v>
      </c>
      <c r="E292" s="58">
        <v>12</v>
      </c>
      <c r="F292" s="58">
        <v>50</v>
      </c>
      <c r="G292" s="73">
        <f>F292*E292</f>
        <v>600</v>
      </c>
      <c r="H292" s="96" t="s">
        <v>16</v>
      </c>
      <c r="I292" s="53">
        <v>10</v>
      </c>
      <c r="J292" s="53">
        <f>G292*I292</f>
        <v>6000</v>
      </c>
      <c r="L292" s="53" t="s">
        <v>17</v>
      </c>
      <c r="M292" s="53" t="s">
        <v>18</v>
      </c>
    </row>
    <row r="293" s="54" customFormat="1" spans="1:14">
      <c r="A293" s="107" t="s">
        <v>195</v>
      </c>
      <c r="B293" s="108">
        <v>46146</v>
      </c>
      <c r="C293" s="109" t="s">
        <v>196</v>
      </c>
      <c r="D293" s="53" t="s">
        <v>51</v>
      </c>
      <c r="E293" s="56">
        <v>12</v>
      </c>
      <c r="F293" s="56">
        <v>2</v>
      </c>
      <c r="G293" s="110">
        <f>E293*F293</f>
        <v>24</v>
      </c>
      <c r="H293" s="111" t="s">
        <v>16</v>
      </c>
      <c r="I293" s="94">
        <v>17</v>
      </c>
      <c r="J293" s="94">
        <f>G293*I293</f>
        <v>408</v>
      </c>
      <c r="K293" s="94"/>
      <c r="L293" s="53" t="s">
        <v>17</v>
      </c>
      <c r="M293" s="94" t="s">
        <v>18</v>
      </c>
      <c r="N293" s="94"/>
    </row>
    <row r="294" s="54" customFormat="1" spans="1:14">
      <c r="A294" s="112" t="s">
        <v>197</v>
      </c>
      <c r="B294" s="113">
        <v>46148</v>
      </c>
      <c r="C294" s="112" t="s">
        <v>198</v>
      </c>
      <c r="D294" s="58" t="s">
        <v>15</v>
      </c>
      <c r="E294" s="114">
        <v>12</v>
      </c>
      <c r="F294" s="114">
        <v>40</v>
      </c>
      <c r="G294" s="110">
        <f>E294*F294</f>
        <v>480</v>
      </c>
      <c r="H294" s="115" t="s">
        <v>16</v>
      </c>
      <c r="I294" s="94">
        <v>11.8</v>
      </c>
      <c r="J294" s="94">
        <f>G294*I294</f>
        <v>5664</v>
      </c>
      <c r="K294" s="94"/>
      <c r="L294" s="53" t="s">
        <v>17</v>
      </c>
      <c r="M294" s="94" t="s">
        <v>18</v>
      </c>
      <c r="N294" s="94"/>
    </row>
    <row r="295" s="54" customFormat="1" spans="1:14">
      <c r="A295" s="112" t="s">
        <v>197</v>
      </c>
      <c r="B295" s="113">
        <v>46148</v>
      </c>
      <c r="C295" s="112" t="s">
        <v>198</v>
      </c>
      <c r="D295" s="53" t="s">
        <v>21</v>
      </c>
      <c r="E295" s="114">
        <v>12</v>
      </c>
      <c r="F295" s="114">
        <v>20</v>
      </c>
      <c r="G295" s="110">
        <f>E295*F295</f>
        <v>240</v>
      </c>
      <c r="H295" s="115" t="s">
        <v>16</v>
      </c>
      <c r="I295" s="94">
        <v>14.8</v>
      </c>
      <c r="J295" s="94">
        <f>G295*I295</f>
        <v>3552</v>
      </c>
      <c r="K295" s="94"/>
      <c r="L295" s="53" t="s">
        <v>17</v>
      </c>
      <c r="M295" s="94" t="s">
        <v>18</v>
      </c>
      <c r="N295" s="94"/>
    </row>
    <row r="296" s="54" customFormat="1" spans="1:14">
      <c r="A296" s="112" t="s">
        <v>197</v>
      </c>
      <c r="B296" s="113">
        <v>46148</v>
      </c>
      <c r="C296" s="112" t="s">
        <v>198</v>
      </c>
      <c r="D296" s="53" t="s">
        <v>22</v>
      </c>
      <c r="E296" s="114">
        <v>12</v>
      </c>
      <c r="F296" s="114">
        <v>10</v>
      </c>
      <c r="G296" s="110">
        <f>E296*F296</f>
        <v>120</v>
      </c>
      <c r="H296" s="115" t="s">
        <v>16</v>
      </c>
      <c r="I296" s="94">
        <v>17.5</v>
      </c>
      <c r="J296" s="94">
        <f>G296*I296</f>
        <v>2100</v>
      </c>
      <c r="K296" s="94"/>
      <c r="L296" s="53" t="s">
        <v>17</v>
      </c>
      <c r="M296" s="94" t="s">
        <v>18</v>
      </c>
      <c r="N296" s="94"/>
    </row>
    <row r="297" s="54" customFormat="1" spans="1:14">
      <c r="A297" s="116" t="s">
        <v>176</v>
      </c>
      <c r="B297" s="108">
        <v>46148</v>
      </c>
      <c r="C297" s="117" t="s">
        <v>177</v>
      </c>
      <c r="D297" s="58" t="s">
        <v>15</v>
      </c>
      <c r="E297" s="56">
        <v>12</v>
      </c>
      <c r="F297" s="56">
        <v>50</v>
      </c>
      <c r="G297" s="110">
        <f>E297*F297</f>
        <v>600</v>
      </c>
      <c r="H297" s="111" t="s">
        <v>16</v>
      </c>
      <c r="I297" s="94">
        <v>11.8</v>
      </c>
      <c r="J297" s="94">
        <f>G297*I297</f>
        <v>7080</v>
      </c>
      <c r="K297" s="94"/>
      <c r="L297" s="53" t="s">
        <v>17</v>
      </c>
      <c r="M297" s="94" t="s">
        <v>18</v>
      </c>
      <c r="N297" s="94"/>
    </row>
    <row r="298" s="54" customFormat="1" spans="1:14">
      <c r="A298" s="107" t="s">
        <v>199</v>
      </c>
      <c r="B298" s="108">
        <v>46148</v>
      </c>
      <c r="C298" s="109" t="s">
        <v>200</v>
      </c>
      <c r="D298" s="53" t="s">
        <v>20</v>
      </c>
      <c r="E298" s="56">
        <v>12</v>
      </c>
      <c r="F298" s="56">
        <v>2</v>
      </c>
      <c r="G298" s="110">
        <f>E298*F298</f>
        <v>24</v>
      </c>
      <c r="H298" s="111" t="s">
        <v>16</v>
      </c>
      <c r="I298" s="94">
        <v>11.8</v>
      </c>
      <c r="J298" s="94">
        <f>G298*I298</f>
        <v>283.2</v>
      </c>
      <c r="K298" s="94"/>
      <c r="L298" s="53" t="s">
        <v>17</v>
      </c>
      <c r="M298" s="94" t="s">
        <v>18</v>
      </c>
      <c r="N298" s="94"/>
    </row>
    <row r="299" s="54" customFormat="1" spans="1:14">
      <c r="A299" s="107" t="s">
        <v>199</v>
      </c>
      <c r="B299" s="108">
        <v>46148</v>
      </c>
      <c r="C299" s="109" t="s">
        <v>200</v>
      </c>
      <c r="D299" s="53" t="s">
        <v>21</v>
      </c>
      <c r="E299" s="56">
        <v>12</v>
      </c>
      <c r="F299" s="56">
        <v>2</v>
      </c>
      <c r="G299" s="110">
        <f>E299*F299</f>
        <v>24</v>
      </c>
      <c r="H299" s="111" t="s">
        <v>16</v>
      </c>
      <c r="I299" s="94">
        <v>14.8</v>
      </c>
      <c r="J299" s="94">
        <f>G299*I299</f>
        <v>355.2</v>
      </c>
      <c r="K299" s="94"/>
      <c r="L299" s="53" t="s">
        <v>17</v>
      </c>
      <c r="M299" s="94" t="s">
        <v>18</v>
      </c>
      <c r="N299" s="94"/>
    </row>
    <row r="300" s="54" customFormat="1" spans="1:14">
      <c r="A300" s="107" t="s">
        <v>199</v>
      </c>
      <c r="B300" s="108">
        <v>46148</v>
      </c>
      <c r="C300" s="109" t="s">
        <v>200</v>
      </c>
      <c r="D300" s="53" t="s">
        <v>22</v>
      </c>
      <c r="E300" s="56">
        <v>12</v>
      </c>
      <c r="F300" s="56">
        <v>2</v>
      </c>
      <c r="G300" s="110">
        <f>E300*F300</f>
        <v>24</v>
      </c>
      <c r="H300" s="111" t="s">
        <v>16</v>
      </c>
      <c r="I300" s="94">
        <v>17.5</v>
      </c>
      <c r="J300" s="94">
        <f>G300*I300</f>
        <v>420</v>
      </c>
      <c r="K300" s="94"/>
      <c r="L300" s="53" t="s">
        <v>17</v>
      </c>
      <c r="M300" s="94" t="s">
        <v>18</v>
      </c>
      <c r="N300" s="94"/>
    </row>
    <row r="301" s="54" customFormat="1" spans="1:14">
      <c r="A301" s="107" t="s">
        <v>199</v>
      </c>
      <c r="B301" s="108">
        <v>46148</v>
      </c>
      <c r="C301" s="109" t="s">
        <v>200</v>
      </c>
      <c r="D301" s="53" t="s">
        <v>19</v>
      </c>
      <c r="E301" s="56">
        <v>12</v>
      </c>
      <c r="F301" s="56">
        <v>2</v>
      </c>
      <c r="G301" s="110">
        <f>E301*F301</f>
        <v>24</v>
      </c>
      <c r="H301" s="111" t="s">
        <v>16</v>
      </c>
      <c r="I301" s="94">
        <v>9.8</v>
      </c>
      <c r="J301" s="94">
        <f>G301*I301</f>
        <v>235.2</v>
      </c>
      <c r="K301" s="94"/>
      <c r="L301" s="53" t="s">
        <v>17</v>
      </c>
      <c r="M301" s="94" t="s">
        <v>18</v>
      </c>
      <c r="N301" s="94"/>
    </row>
    <row r="302" s="54" customFormat="1" spans="1:14">
      <c r="A302" s="107" t="s">
        <v>199</v>
      </c>
      <c r="B302" s="108">
        <v>46148</v>
      </c>
      <c r="C302" s="109" t="s">
        <v>200</v>
      </c>
      <c r="D302" s="58" t="s">
        <v>15</v>
      </c>
      <c r="E302" s="56">
        <v>12</v>
      </c>
      <c r="F302" s="56">
        <v>2</v>
      </c>
      <c r="G302" s="110">
        <f>E302*F302</f>
        <v>24</v>
      </c>
      <c r="H302" s="111" t="s">
        <v>16</v>
      </c>
      <c r="I302" s="94">
        <v>11.8</v>
      </c>
      <c r="J302" s="94">
        <f>G302*I302</f>
        <v>283.2</v>
      </c>
      <c r="K302" s="94"/>
      <c r="L302" s="53" t="s">
        <v>17</v>
      </c>
      <c r="M302" s="94" t="s">
        <v>18</v>
      </c>
      <c r="N302" s="94"/>
    </row>
    <row r="303" s="54" customFormat="1" spans="1:14">
      <c r="A303" s="107" t="s">
        <v>199</v>
      </c>
      <c r="B303" s="108">
        <v>46148</v>
      </c>
      <c r="C303" s="109" t="s">
        <v>200</v>
      </c>
      <c r="D303" s="53" t="s">
        <v>24</v>
      </c>
      <c r="E303" s="56">
        <v>12</v>
      </c>
      <c r="F303" s="56">
        <v>2</v>
      </c>
      <c r="G303" s="110">
        <f>E303*F303</f>
        <v>24</v>
      </c>
      <c r="H303" s="111" t="s">
        <v>16</v>
      </c>
      <c r="I303" s="94">
        <v>14.8</v>
      </c>
      <c r="J303" s="94">
        <f>G303*I303</f>
        <v>355.2</v>
      </c>
      <c r="K303" s="94"/>
      <c r="L303" s="53" t="s">
        <v>17</v>
      </c>
      <c r="M303" s="94" t="s">
        <v>18</v>
      </c>
      <c r="N303" s="94"/>
    </row>
    <row r="304" s="54" customFormat="1" spans="1:14">
      <c r="A304" s="107" t="s">
        <v>201</v>
      </c>
      <c r="B304" s="108">
        <v>46148</v>
      </c>
      <c r="C304" s="109" t="s">
        <v>202</v>
      </c>
      <c r="D304" s="53" t="s">
        <v>20</v>
      </c>
      <c r="E304" s="56">
        <v>12</v>
      </c>
      <c r="F304" s="56">
        <v>1</v>
      </c>
      <c r="G304" s="110">
        <f>E304*F304</f>
        <v>12</v>
      </c>
      <c r="H304" s="111" t="s">
        <v>16</v>
      </c>
      <c r="I304" s="94">
        <v>11.8</v>
      </c>
      <c r="J304" s="94">
        <f>G304*I304</f>
        <v>141.6</v>
      </c>
      <c r="K304" s="94"/>
      <c r="L304" s="53" t="s">
        <v>17</v>
      </c>
      <c r="M304" s="94" t="s">
        <v>18</v>
      </c>
      <c r="N304" s="94"/>
    </row>
    <row r="305" s="54" customFormat="1" spans="1:14">
      <c r="A305" s="107" t="s">
        <v>201</v>
      </c>
      <c r="B305" s="108">
        <v>46148</v>
      </c>
      <c r="C305" s="109" t="s">
        <v>202</v>
      </c>
      <c r="D305" s="53" t="s">
        <v>21</v>
      </c>
      <c r="E305" s="56">
        <v>12</v>
      </c>
      <c r="F305" s="56">
        <v>1</v>
      </c>
      <c r="G305" s="110">
        <f>E305*F305</f>
        <v>12</v>
      </c>
      <c r="H305" s="111" t="s">
        <v>16</v>
      </c>
      <c r="I305" s="94">
        <v>14.8</v>
      </c>
      <c r="J305" s="94">
        <f>G305*I305</f>
        <v>177.6</v>
      </c>
      <c r="K305" s="94"/>
      <c r="L305" s="53" t="s">
        <v>17</v>
      </c>
      <c r="M305" s="94" t="s">
        <v>18</v>
      </c>
      <c r="N305" s="94"/>
    </row>
    <row r="306" s="54" customFormat="1" spans="1:14">
      <c r="A306" s="107" t="s">
        <v>201</v>
      </c>
      <c r="B306" s="108">
        <v>46148</v>
      </c>
      <c r="C306" s="109" t="s">
        <v>202</v>
      </c>
      <c r="D306" s="53" t="s">
        <v>22</v>
      </c>
      <c r="E306" s="56">
        <v>12</v>
      </c>
      <c r="F306" s="56">
        <v>1</v>
      </c>
      <c r="G306" s="110">
        <f>E306*F306</f>
        <v>12</v>
      </c>
      <c r="H306" s="111" t="s">
        <v>16</v>
      </c>
      <c r="I306" s="94">
        <v>17.5</v>
      </c>
      <c r="J306" s="94">
        <f>G306*I306</f>
        <v>210</v>
      </c>
      <c r="K306" s="94"/>
      <c r="L306" s="53" t="s">
        <v>17</v>
      </c>
      <c r="M306" s="94" t="s">
        <v>18</v>
      </c>
      <c r="N306" s="94"/>
    </row>
    <row r="307" s="54" customFormat="1" spans="1:14">
      <c r="A307" s="107" t="s">
        <v>203</v>
      </c>
      <c r="B307" s="108">
        <v>46148</v>
      </c>
      <c r="C307" s="109" t="s">
        <v>204</v>
      </c>
      <c r="D307" s="53" t="s">
        <v>32</v>
      </c>
      <c r="E307" s="56">
        <v>12</v>
      </c>
      <c r="F307" s="56">
        <v>5</v>
      </c>
      <c r="G307" s="110">
        <f>E307*F307</f>
        <v>60</v>
      </c>
      <c r="H307" s="111" t="s">
        <v>16</v>
      </c>
      <c r="I307" s="94">
        <v>17.3</v>
      </c>
      <c r="J307" s="94">
        <f>G307*I307</f>
        <v>1038</v>
      </c>
      <c r="K307" s="94"/>
      <c r="L307" s="53" t="s">
        <v>17</v>
      </c>
      <c r="M307" s="94" t="s">
        <v>18</v>
      </c>
      <c r="N307" s="94"/>
    </row>
    <row r="308" s="54" customFormat="1" spans="1:14">
      <c r="A308" s="107" t="s">
        <v>203</v>
      </c>
      <c r="B308" s="108">
        <v>46148</v>
      </c>
      <c r="C308" s="109" t="s">
        <v>204</v>
      </c>
      <c r="D308" s="53" t="s">
        <v>24</v>
      </c>
      <c r="E308" s="56">
        <v>12</v>
      </c>
      <c r="F308" s="56">
        <v>5</v>
      </c>
      <c r="G308" s="110">
        <f>E308*F308</f>
        <v>60</v>
      </c>
      <c r="H308" s="111" t="s">
        <v>16</v>
      </c>
      <c r="I308" s="94">
        <v>14.8</v>
      </c>
      <c r="J308" s="94">
        <f>G308*I308</f>
        <v>888</v>
      </c>
      <c r="K308" s="94"/>
      <c r="L308" s="53" t="s">
        <v>17</v>
      </c>
      <c r="M308" s="94" t="s">
        <v>18</v>
      </c>
      <c r="N308" s="94"/>
    </row>
    <row r="309" s="54" customFormat="1" spans="1:14">
      <c r="A309" s="107" t="s">
        <v>205</v>
      </c>
      <c r="B309" s="108">
        <v>46148</v>
      </c>
      <c r="C309" s="109" t="s">
        <v>206</v>
      </c>
      <c r="D309" s="53" t="s">
        <v>24</v>
      </c>
      <c r="E309" s="56">
        <v>12</v>
      </c>
      <c r="F309" s="56">
        <v>2</v>
      </c>
      <c r="G309" s="110">
        <f>E309*F309</f>
        <v>24</v>
      </c>
      <c r="H309" s="111" t="s">
        <v>16</v>
      </c>
      <c r="I309" s="94">
        <v>14.8</v>
      </c>
      <c r="J309" s="94">
        <f>G309*I309</f>
        <v>355.2</v>
      </c>
      <c r="K309" s="94"/>
      <c r="L309" s="53" t="s">
        <v>17</v>
      </c>
      <c r="M309" s="94" t="s">
        <v>18</v>
      </c>
      <c r="N309" s="94"/>
    </row>
    <row r="310" s="54" customFormat="1" spans="1:14">
      <c r="A310" s="107" t="s">
        <v>207</v>
      </c>
      <c r="B310" s="108">
        <v>46149</v>
      </c>
      <c r="C310" s="109" t="s">
        <v>34</v>
      </c>
      <c r="D310" s="58" t="s">
        <v>15</v>
      </c>
      <c r="E310" s="56">
        <v>12</v>
      </c>
      <c r="F310" s="56">
        <v>20</v>
      </c>
      <c r="G310" s="110">
        <f>E310*F310</f>
        <v>240</v>
      </c>
      <c r="H310" s="111" t="s">
        <v>16</v>
      </c>
      <c r="I310" s="94">
        <v>12.5</v>
      </c>
      <c r="J310" s="94">
        <f>G310*I310</f>
        <v>3000</v>
      </c>
      <c r="K310" s="94"/>
      <c r="L310" s="53" t="s">
        <v>17</v>
      </c>
      <c r="M310" s="94" t="s">
        <v>18</v>
      </c>
      <c r="N310" s="94" t="s">
        <v>131</v>
      </c>
    </row>
    <row r="311" s="54" customFormat="1" spans="1:14">
      <c r="A311" s="107" t="s">
        <v>208</v>
      </c>
      <c r="B311" s="108">
        <v>46149</v>
      </c>
      <c r="C311" s="109" t="s">
        <v>100</v>
      </c>
      <c r="D311" s="53" t="s">
        <v>24</v>
      </c>
      <c r="E311" s="56">
        <v>12</v>
      </c>
      <c r="F311" s="56">
        <v>4</v>
      </c>
      <c r="G311" s="110">
        <f>E311*F311</f>
        <v>48</v>
      </c>
      <c r="H311" s="111" t="s">
        <v>16</v>
      </c>
      <c r="I311" s="94">
        <v>16</v>
      </c>
      <c r="J311" s="94">
        <f>G311*I311</f>
        <v>768</v>
      </c>
      <c r="K311" s="94"/>
      <c r="L311" s="53" t="s">
        <v>17</v>
      </c>
      <c r="M311" s="53" t="s">
        <v>18</v>
      </c>
      <c r="N311" s="94"/>
    </row>
    <row r="312" s="54" customFormat="1" spans="1:14">
      <c r="A312" s="107" t="s">
        <v>209</v>
      </c>
      <c r="B312" s="108">
        <v>46149</v>
      </c>
      <c r="C312" s="109" t="s">
        <v>34</v>
      </c>
      <c r="D312" s="53" t="s">
        <v>24</v>
      </c>
      <c r="E312" s="56">
        <v>12</v>
      </c>
      <c r="F312" s="56">
        <v>4</v>
      </c>
      <c r="G312" s="110">
        <f>E312*F312</f>
        <v>48</v>
      </c>
      <c r="H312" s="111" t="s">
        <v>16</v>
      </c>
      <c r="I312" s="94">
        <v>16</v>
      </c>
      <c r="J312" s="94">
        <f>G312*I312</f>
        <v>768</v>
      </c>
      <c r="K312" s="94"/>
      <c r="L312" s="53" t="s">
        <v>17</v>
      </c>
      <c r="M312" s="94" t="s">
        <v>18</v>
      </c>
      <c r="N312" s="94" t="s">
        <v>131</v>
      </c>
    </row>
    <row r="313" s="54" customFormat="1" spans="1:14">
      <c r="A313" s="107" t="s">
        <v>209</v>
      </c>
      <c r="B313" s="108">
        <v>46149</v>
      </c>
      <c r="C313" s="109" t="s">
        <v>34</v>
      </c>
      <c r="D313" s="53" t="s">
        <v>21</v>
      </c>
      <c r="E313" s="56">
        <v>12</v>
      </c>
      <c r="F313" s="56">
        <v>3</v>
      </c>
      <c r="G313" s="110">
        <f>E313*F313</f>
        <v>36</v>
      </c>
      <c r="H313" s="111" t="s">
        <v>16</v>
      </c>
      <c r="I313" s="94">
        <v>16</v>
      </c>
      <c r="J313" s="94">
        <f>G313*I313</f>
        <v>576</v>
      </c>
      <c r="K313" s="94"/>
      <c r="L313" s="53" t="s">
        <v>17</v>
      </c>
      <c r="M313" s="94" t="s">
        <v>18</v>
      </c>
      <c r="N313" s="94" t="s">
        <v>131</v>
      </c>
    </row>
    <row r="314" s="54" customFormat="1" spans="1:14">
      <c r="A314" s="107" t="s">
        <v>210</v>
      </c>
      <c r="B314" s="108">
        <v>46150</v>
      </c>
      <c r="C314" s="109" t="s">
        <v>118</v>
      </c>
      <c r="D314" s="53" t="s">
        <v>19</v>
      </c>
      <c r="E314" s="56">
        <v>12</v>
      </c>
      <c r="F314" s="56">
        <v>2</v>
      </c>
      <c r="G314" s="110">
        <f>E314*F314</f>
        <v>24</v>
      </c>
      <c r="H314" s="111" t="s">
        <v>16</v>
      </c>
      <c r="I314" s="94">
        <v>11</v>
      </c>
      <c r="J314" s="94">
        <f>G314*I314</f>
        <v>264</v>
      </c>
      <c r="K314" s="94"/>
      <c r="L314" s="53" t="s">
        <v>17</v>
      </c>
      <c r="M314" s="94" t="s">
        <v>18</v>
      </c>
      <c r="N314" s="94"/>
    </row>
    <row r="315" s="54" customFormat="1" spans="1:14">
      <c r="A315" s="107" t="s">
        <v>210</v>
      </c>
      <c r="B315" s="108">
        <v>46150</v>
      </c>
      <c r="C315" s="109" t="s">
        <v>118</v>
      </c>
      <c r="D315" s="58" t="s">
        <v>15</v>
      </c>
      <c r="E315" s="56">
        <v>12</v>
      </c>
      <c r="F315" s="56">
        <v>2</v>
      </c>
      <c r="G315" s="110">
        <f>E315*F315</f>
        <v>24</v>
      </c>
      <c r="H315" s="111" t="s">
        <v>16</v>
      </c>
      <c r="I315" s="94">
        <v>13</v>
      </c>
      <c r="J315" s="94">
        <f>G315*I315</f>
        <v>312</v>
      </c>
      <c r="K315" s="94"/>
      <c r="L315" s="53" t="s">
        <v>17</v>
      </c>
      <c r="M315" s="94" t="s">
        <v>18</v>
      </c>
      <c r="N315" s="94"/>
    </row>
    <row r="316" s="54" customFormat="1" spans="1:14">
      <c r="A316" s="107" t="s">
        <v>210</v>
      </c>
      <c r="B316" s="108">
        <v>46150</v>
      </c>
      <c r="C316" s="109" t="s">
        <v>118</v>
      </c>
      <c r="D316" s="58" t="s">
        <v>15</v>
      </c>
      <c r="E316" s="56">
        <v>12</v>
      </c>
      <c r="F316" s="56">
        <v>2</v>
      </c>
      <c r="G316" s="110">
        <f>E316*F316</f>
        <v>24</v>
      </c>
      <c r="H316" s="111" t="s">
        <v>16</v>
      </c>
      <c r="I316" s="94">
        <v>13</v>
      </c>
      <c r="J316" s="94">
        <f>G316*I316</f>
        <v>312</v>
      </c>
      <c r="K316" s="94"/>
      <c r="L316" s="53" t="s">
        <v>17</v>
      </c>
      <c r="M316" s="94" t="s">
        <v>18</v>
      </c>
      <c r="N316" s="94"/>
    </row>
    <row r="317" s="54" customFormat="1" spans="1:14">
      <c r="A317" s="107" t="s">
        <v>210</v>
      </c>
      <c r="B317" s="108">
        <v>46150</v>
      </c>
      <c r="C317" s="109" t="s">
        <v>118</v>
      </c>
      <c r="D317" s="58" t="s">
        <v>15</v>
      </c>
      <c r="E317" s="56">
        <v>12</v>
      </c>
      <c r="F317" s="56">
        <v>2</v>
      </c>
      <c r="G317" s="110">
        <f>E317*F317</f>
        <v>24</v>
      </c>
      <c r="H317" s="111" t="s">
        <v>16</v>
      </c>
      <c r="I317" s="94">
        <v>13</v>
      </c>
      <c r="J317" s="94">
        <f>G317*I317</f>
        <v>312</v>
      </c>
      <c r="K317" s="94"/>
      <c r="L317" s="53" t="s">
        <v>17</v>
      </c>
      <c r="M317" s="94" t="s">
        <v>18</v>
      </c>
      <c r="N317" s="94"/>
    </row>
    <row r="318" s="54" customFormat="1" spans="1:14">
      <c r="A318" s="116" t="s">
        <v>193</v>
      </c>
      <c r="B318" s="108">
        <v>46151</v>
      </c>
      <c r="C318" s="117" t="s">
        <v>194</v>
      </c>
      <c r="D318" s="53" t="s">
        <v>22</v>
      </c>
      <c r="E318" s="56">
        <v>12</v>
      </c>
      <c r="F318" s="56">
        <v>100</v>
      </c>
      <c r="G318" s="110">
        <f>E318*F318</f>
        <v>1200</v>
      </c>
      <c r="H318" s="111" t="s">
        <v>16</v>
      </c>
      <c r="I318" s="94">
        <v>17.5</v>
      </c>
      <c r="J318" s="94">
        <f>G318*I318</f>
        <v>21000</v>
      </c>
      <c r="K318" s="94"/>
      <c r="L318" s="53" t="s">
        <v>17</v>
      </c>
      <c r="M318" s="94" t="s">
        <v>18</v>
      </c>
      <c r="N318" s="94"/>
    </row>
    <row r="319" s="54" customFormat="1" spans="1:14">
      <c r="A319" s="107" t="s">
        <v>211</v>
      </c>
      <c r="B319" s="108">
        <v>46151</v>
      </c>
      <c r="C319" s="109" t="s">
        <v>34</v>
      </c>
      <c r="D319" s="58" t="s">
        <v>15</v>
      </c>
      <c r="E319" s="56">
        <v>12</v>
      </c>
      <c r="F319" s="56">
        <v>10</v>
      </c>
      <c r="G319" s="110">
        <f>E319*F319</f>
        <v>120</v>
      </c>
      <c r="H319" s="111" t="s">
        <v>16</v>
      </c>
      <c r="I319" s="94">
        <v>12.5</v>
      </c>
      <c r="J319" s="94">
        <f>G319*I319</f>
        <v>1500</v>
      </c>
      <c r="K319" s="94"/>
      <c r="L319" s="53" t="s">
        <v>17</v>
      </c>
      <c r="M319" s="94" t="s">
        <v>18</v>
      </c>
      <c r="N319" s="94" t="s">
        <v>131</v>
      </c>
    </row>
    <row r="320" s="54" customFormat="1" spans="1:14">
      <c r="A320" s="107" t="s">
        <v>212</v>
      </c>
      <c r="B320" s="108">
        <v>46151</v>
      </c>
      <c r="C320" s="109" t="s">
        <v>183</v>
      </c>
      <c r="D320" s="58" t="s">
        <v>15</v>
      </c>
      <c r="E320" s="56">
        <v>12</v>
      </c>
      <c r="F320" s="56">
        <v>2</v>
      </c>
      <c r="G320" s="110">
        <f>E320*F320</f>
        <v>24</v>
      </c>
      <c r="H320" s="111" t="s">
        <v>16</v>
      </c>
      <c r="I320" s="94">
        <v>11.8</v>
      </c>
      <c r="J320" s="94">
        <f>G320*I320</f>
        <v>283.2</v>
      </c>
      <c r="K320" s="94"/>
      <c r="L320" s="53" t="s">
        <v>17</v>
      </c>
      <c r="M320" s="94" t="s">
        <v>18</v>
      </c>
      <c r="N320" s="94"/>
    </row>
    <row r="321" s="54" customFormat="1" spans="1:14">
      <c r="A321" s="107" t="s">
        <v>212</v>
      </c>
      <c r="B321" s="108">
        <v>46151</v>
      </c>
      <c r="C321" s="109" t="s">
        <v>183</v>
      </c>
      <c r="D321" s="53" t="s">
        <v>19</v>
      </c>
      <c r="E321" s="56">
        <v>12</v>
      </c>
      <c r="F321" s="56">
        <v>2</v>
      </c>
      <c r="G321" s="110">
        <f>E321*F321</f>
        <v>24</v>
      </c>
      <c r="H321" s="111" t="s">
        <v>16</v>
      </c>
      <c r="I321" s="94">
        <v>9.8</v>
      </c>
      <c r="J321" s="94">
        <f>G321*I321</f>
        <v>235.2</v>
      </c>
      <c r="K321" s="94"/>
      <c r="L321" s="53" t="s">
        <v>17</v>
      </c>
      <c r="M321" s="94" t="s">
        <v>18</v>
      </c>
      <c r="N321" s="94"/>
    </row>
    <row r="322" s="54" customFormat="1" spans="1:14">
      <c r="A322" s="107" t="s">
        <v>212</v>
      </c>
      <c r="B322" s="108">
        <v>46151</v>
      </c>
      <c r="C322" s="109" t="s">
        <v>183</v>
      </c>
      <c r="D322" s="53" t="s">
        <v>24</v>
      </c>
      <c r="E322" s="56">
        <v>12</v>
      </c>
      <c r="F322" s="56">
        <v>2</v>
      </c>
      <c r="G322" s="110">
        <f>E322*F322</f>
        <v>24</v>
      </c>
      <c r="H322" s="111" t="s">
        <v>16</v>
      </c>
      <c r="I322" s="94">
        <v>14.8</v>
      </c>
      <c r="J322" s="94">
        <f>G322*I322</f>
        <v>355.2</v>
      </c>
      <c r="K322" s="94"/>
      <c r="L322" s="53" t="s">
        <v>17</v>
      </c>
      <c r="M322" s="94" t="s">
        <v>18</v>
      </c>
      <c r="N322" s="94"/>
    </row>
    <row r="323" s="54" customFormat="1" spans="1:14">
      <c r="A323" s="107" t="s">
        <v>213</v>
      </c>
      <c r="B323" s="108">
        <v>46151</v>
      </c>
      <c r="C323" s="109" t="s">
        <v>159</v>
      </c>
      <c r="D323" s="53" t="s">
        <v>35</v>
      </c>
      <c r="E323" s="56">
        <v>12</v>
      </c>
      <c r="F323" s="56">
        <v>30</v>
      </c>
      <c r="G323" s="110">
        <f>E323*F323</f>
        <v>360</v>
      </c>
      <c r="H323" s="111" t="s">
        <v>16</v>
      </c>
      <c r="I323" s="94">
        <v>13</v>
      </c>
      <c r="J323" s="94">
        <f>G323*I323</f>
        <v>4680</v>
      </c>
      <c r="K323" s="94"/>
      <c r="L323" s="53" t="s">
        <v>17</v>
      </c>
      <c r="M323" s="94" t="s">
        <v>18</v>
      </c>
      <c r="N323" s="94"/>
    </row>
    <row r="324" s="54" customFormat="1" spans="1:14">
      <c r="A324" s="107" t="s">
        <v>214</v>
      </c>
      <c r="B324" s="108">
        <v>46151</v>
      </c>
      <c r="C324" s="109" t="s">
        <v>34</v>
      </c>
      <c r="D324" s="58" t="s">
        <v>15</v>
      </c>
      <c r="E324" s="56">
        <v>12</v>
      </c>
      <c r="F324" s="56">
        <v>5</v>
      </c>
      <c r="G324" s="110">
        <f>E324*F324</f>
        <v>60</v>
      </c>
      <c r="H324" s="111" t="s">
        <v>16</v>
      </c>
      <c r="I324" s="94">
        <v>12.5</v>
      </c>
      <c r="J324" s="94">
        <f>G324*I324</f>
        <v>750</v>
      </c>
      <c r="K324" s="94"/>
      <c r="L324" s="53" t="s">
        <v>17</v>
      </c>
      <c r="M324" s="94" t="s">
        <v>18</v>
      </c>
      <c r="N324" s="94" t="s">
        <v>131</v>
      </c>
    </row>
    <row r="325" s="54" customFormat="1" spans="1:14">
      <c r="A325" s="107" t="s">
        <v>215</v>
      </c>
      <c r="B325" s="108">
        <v>46151</v>
      </c>
      <c r="C325" s="109" t="s">
        <v>118</v>
      </c>
      <c r="D325" s="58" t="s">
        <v>15</v>
      </c>
      <c r="E325" s="56">
        <v>12</v>
      </c>
      <c r="F325" s="56">
        <v>5</v>
      </c>
      <c r="G325" s="110">
        <f>E325*F325</f>
        <v>60</v>
      </c>
      <c r="H325" s="111" t="s">
        <v>16</v>
      </c>
      <c r="I325" s="94">
        <v>13</v>
      </c>
      <c r="J325" s="94"/>
      <c r="K325" s="94"/>
      <c r="L325" s="53" t="s">
        <v>17</v>
      </c>
      <c r="M325" s="94"/>
      <c r="N325" s="88" t="s">
        <v>216</v>
      </c>
    </row>
    <row r="326" s="54" customFormat="1" spans="1:14">
      <c r="A326" s="107" t="s">
        <v>217</v>
      </c>
      <c r="B326" s="108">
        <v>46152</v>
      </c>
      <c r="C326" s="109" t="s">
        <v>218</v>
      </c>
      <c r="D326" s="53" t="s">
        <v>32</v>
      </c>
      <c r="E326" s="56">
        <v>12</v>
      </c>
      <c r="F326" s="56">
        <v>30</v>
      </c>
      <c r="G326" s="110">
        <f>E326*F326</f>
        <v>360</v>
      </c>
      <c r="H326" s="115" t="s">
        <v>16</v>
      </c>
      <c r="I326" s="94">
        <v>20</v>
      </c>
      <c r="J326" s="94">
        <f>G326*I326</f>
        <v>7200</v>
      </c>
      <c r="K326" s="94"/>
      <c r="L326" s="53" t="s">
        <v>17</v>
      </c>
      <c r="M326" s="53" t="s">
        <v>18</v>
      </c>
      <c r="N326" s="94"/>
    </row>
    <row r="327" s="54" customFormat="1" spans="1:14">
      <c r="A327" s="107" t="s">
        <v>219</v>
      </c>
      <c r="B327" s="108">
        <v>46152</v>
      </c>
      <c r="C327" s="109" t="s">
        <v>220</v>
      </c>
      <c r="D327" s="53" t="s">
        <v>24</v>
      </c>
      <c r="E327" s="56">
        <v>12</v>
      </c>
      <c r="F327" s="56">
        <v>5</v>
      </c>
      <c r="G327" s="110">
        <f>E327*F327</f>
        <v>60</v>
      </c>
      <c r="H327" s="111" t="s">
        <v>16</v>
      </c>
      <c r="I327" s="94">
        <v>16</v>
      </c>
      <c r="J327" s="94">
        <f>G327*I327</f>
        <v>960</v>
      </c>
      <c r="K327" s="94"/>
      <c r="L327" s="53" t="s">
        <v>17</v>
      </c>
      <c r="M327" s="94" t="s">
        <v>18</v>
      </c>
      <c r="N327" s="94"/>
    </row>
    <row r="328" s="54" customFormat="1" spans="1:14">
      <c r="A328" s="107" t="s">
        <v>219</v>
      </c>
      <c r="B328" s="108">
        <v>46152</v>
      </c>
      <c r="C328" s="109" t="s">
        <v>220</v>
      </c>
      <c r="D328" s="53" t="s">
        <v>32</v>
      </c>
      <c r="E328" s="56">
        <v>12</v>
      </c>
      <c r="F328" s="56">
        <v>5</v>
      </c>
      <c r="G328" s="110">
        <f>E328*F328</f>
        <v>60</v>
      </c>
      <c r="H328" s="111" t="s">
        <v>16</v>
      </c>
      <c r="I328" s="94">
        <v>18</v>
      </c>
      <c r="J328" s="94">
        <f>G328*I328</f>
        <v>1080</v>
      </c>
      <c r="K328" s="94"/>
      <c r="L328" s="53" t="s">
        <v>17</v>
      </c>
      <c r="M328" s="94" t="s">
        <v>18</v>
      </c>
      <c r="N328" s="94"/>
    </row>
    <row r="329" s="54" customFormat="1" spans="1:14">
      <c r="A329" s="107" t="s">
        <v>219</v>
      </c>
      <c r="B329" s="108">
        <v>46152</v>
      </c>
      <c r="C329" s="109" t="s">
        <v>220</v>
      </c>
      <c r="D329" s="53" t="s">
        <v>24</v>
      </c>
      <c r="E329" s="56">
        <v>12</v>
      </c>
      <c r="F329" s="56">
        <v>10</v>
      </c>
      <c r="G329" s="110">
        <f>E329*F329</f>
        <v>120</v>
      </c>
      <c r="H329" s="111" t="s">
        <v>16</v>
      </c>
      <c r="I329" s="94">
        <v>16</v>
      </c>
      <c r="J329" s="94">
        <f>G329*I329</f>
        <v>1920</v>
      </c>
      <c r="K329" s="94"/>
      <c r="L329" s="53" t="s">
        <v>17</v>
      </c>
      <c r="M329" s="94" t="s">
        <v>18</v>
      </c>
      <c r="N329" s="94"/>
    </row>
    <row r="330" s="54" customFormat="1" spans="1:14">
      <c r="A330" s="107" t="s">
        <v>219</v>
      </c>
      <c r="B330" s="108">
        <v>46152</v>
      </c>
      <c r="C330" s="109" t="s">
        <v>100</v>
      </c>
      <c r="D330" s="53" t="s">
        <v>21</v>
      </c>
      <c r="E330" s="56">
        <v>12</v>
      </c>
      <c r="F330" s="56">
        <v>4</v>
      </c>
      <c r="G330" s="110">
        <f>E330*F330</f>
        <v>48</v>
      </c>
      <c r="H330" s="111" t="s">
        <v>16</v>
      </c>
      <c r="I330" s="94">
        <v>16</v>
      </c>
      <c r="J330" s="94">
        <f>G330*I330</f>
        <v>768</v>
      </c>
      <c r="K330" s="94"/>
      <c r="L330" s="53" t="s">
        <v>17</v>
      </c>
      <c r="M330" s="53" t="s">
        <v>18</v>
      </c>
      <c r="N330" s="94"/>
    </row>
    <row r="331" s="54" customFormat="1" spans="1:14">
      <c r="A331" s="112" t="s">
        <v>221</v>
      </c>
      <c r="B331" s="113">
        <v>46154</v>
      </c>
      <c r="C331" s="112" t="s">
        <v>222</v>
      </c>
      <c r="D331" s="107" t="s">
        <v>82</v>
      </c>
      <c r="E331" s="118">
        <v>10</v>
      </c>
      <c r="F331" s="118">
        <v>2</v>
      </c>
      <c r="G331" s="110">
        <f>E331*F331</f>
        <v>20</v>
      </c>
      <c r="H331" s="110" t="s">
        <v>16</v>
      </c>
      <c r="I331" s="94">
        <v>35</v>
      </c>
      <c r="J331" s="94">
        <f>G331*I331</f>
        <v>700</v>
      </c>
      <c r="K331" s="94"/>
      <c r="L331" s="53" t="s">
        <v>17</v>
      </c>
      <c r="M331" s="94" t="s">
        <v>18</v>
      </c>
      <c r="N331" s="94"/>
    </row>
    <row r="332" s="54" customFormat="1" spans="1:14">
      <c r="A332" s="107" t="s">
        <v>223</v>
      </c>
      <c r="B332" s="108">
        <v>46154</v>
      </c>
      <c r="C332" s="109" t="s">
        <v>224</v>
      </c>
      <c r="D332" s="53" t="s">
        <v>35</v>
      </c>
      <c r="E332" s="56">
        <v>12</v>
      </c>
      <c r="F332" s="56">
        <v>3</v>
      </c>
      <c r="G332" s="110">
        <f>E332*F332</f>
        <v>36</v>
      </c>
      <c r="H332" s="111" t="s">
        <v>16</v>
      </c>
      <c r="I332" s="94">
        <v>13</v>
      </c>
      <c r="J332" s="94">
        <f>G332*I332</f>
        <v>468</v>
      </c>
      <c r="K332" s="94"/>
      <c r="L332" s="53" t="s">
        <v>17</v>
      </c>
      <c r="M332" s="94" t="s">
        <v>18</v>
      </c>
      <c r="N332" s="94"/>
    </row>
    <row r="333" s="54" customFormat="1" spans="1:14">
      <c r="A333" s="107" t="s">
        <v>188</v>
      </c>
      <c r="B333" s="108">
        <v>46154</v>
      </c>
      <c r="C333" s="109" t="s">
        <v>48</v>
      </c>
      <c r="D333" s="53" t="s">
        <v>24</v>
      </c>
      <c r="E333" s="56">
        <v>12</v>
      </c>
      <c r="F333" s="56">
        <v>30</v>
      </c>
      <c r="G333" s="110">
        <f>E333*F333</f>
        <v>360</v>
      </c>
      <c r="H333" s="111" t="s">
        <v>16</v>
      </c>
      <c r="I333" s="94">
        <v>14.8</v>
      </c>
      <c r="J333" s="94">
        <f>G333*I333</f>
        <v>5328</v>
      </c>
      <c r="K333" s="94"/>
      <c r="L333" s="53" t="s">
        <v>17</v>
      </c>
      <c r="M333" s="94" t="s">
        <v>18</v>
      </c>
      <c r="N333" s="94"/>
    </row>
    <row r="334" s="54" customFormat="1" spans="1:14">
      <c r="A334" s="107" t="s">
        <v>71</v>
      </c>
      <c r="B334" s="108">
        <v>46154</v>
      </c>
      <c r="C334" s="109" t="s">
        <v>225</v>
      </c>
      <c r="D334" s="53" t="s">
        <v>24</v>
      </c>
      <c r="E334" s="56">
        <v>12</v>
      </c>
      <c r="F334" s="56">
        <v>30</v>
      </c>
      <c r="G334" s="110">
        <f>E334*F334</f>
        <v>360</v>
      </c>
      <c r="H334" s="111" t="s">
        <v>16</v>
      </c>
      <c r="I334" s="94">
        <v>14.8</v>
      </c>
      <c r="J334" s="94">
        <f>G334*I334</f>
        <v>5328</v>
      </c>
      <c r="K334" s="94"/>
      <c r="L334" s="53" t="s">
        <v>17</v>
      </c>
      <c r="M334" s="94" t="s">
        <v>18</v>
      </c>
      <c r="N334" s="94"/>
    </row>
    <row r="335" s="54" customFormat="1" spans="1:14">
      <c r="A335" s="107" t="s">
        <v>226</v>
      </c>
      <c r="B335" s="108">
        <v>46154</v>
      </c>
      <c r="C335" s="109" t="s">
        <v>227</v>
      </c>
      <c r="D335" s="53" t="s">
        <v>21</v>
      </c>
      <c r="E335" s="56">
        <v>12</v>
      </c>
      <c r="F335" s="56">
        <v>5</v>
      </c>
      <c r="G335" s="110">
        <f>E335*F335</f>
        <v>60</v>
      </c>
      <c r="H335" s="111" t="s">
        <v>16</v>
      </c>
      <c r="I335" s="94">
        <v>14.8</v>
      </c>
      <c r="J335" s="94">
        <f>G335*I335</f>
        <v>888</v>
      </c>
      <c r="K335" s="94"/>
      <c r="L335" s="53" t="s">
        <v>17</v>
      </c>
      <c r="M335" s="94" t="s">
        <v>18</v>
      </c>
      <c r="N335" s="94"/>
    </row>
    <row r="336" s="54" customFormat="1" spans="1:14">
      <c r="A336" s="107" t="s">
        <v>226</v>
      </c>
      <c r="B336" s="108">
        <v>46154</v>
      </c>
      <c r="C336" s="109" t="s">
        <v>227</v>
      </c>
      <c r="D336" s="53" t="s">
        <v>19</v>
      </c>
      <c r="E336" s="56">
        <v>12</v>
      </c>
      <c r="F336" s="56">
        <v>5</v>
      </c>
      <c r="G336" s="110">
        <f>E336*F336</f>
        <v>60</v>
      </c>
      <c r="H336" s="111" t="s">
        <v>16</v>
      </c>
      <c r="I336" s="94">
        <v>9.8</v>
      </c>
      <c r="J336" s="94">
        <f>G336*I336</f>
        <v>588</v>
      </c>
      <c r="K336" s="94"/>
      <c r="L336" s="53" t="s">
        <v>17</v>
      </c>
      <c r="M336" s="94" t="s">
        <v>18</v>
      </c>
      <c r="N336" s="94"/>
    </row>
    <row r="337" s="54" customFormat="1" spans="1:14">
      <c r="A337" s="107" t="s">
        <v>226</v>
      </c>
      <c r="B337" s="108">
        <v>46154</v>
      </c>
      <c r="C337" s="109" t="s">
        <v>227</v>
      </c>
      <c r="D337" s="58" t="s">
        <v>15</v>
      </c>
      <c r="E337" s="56">
        <v>12</v>
      </c>
      <c r="F337" s="56">
        <v>5</v>
      </c>
      <c r="G337" s="110">
        <f>E337*F337</f>
        <v>60</v>
      </c>
      <c r="H337" s="111" t="s">
        <v>16</v>
      </c>
      <c r="I337" s="94">
        <v>11.8</v>
      </c>
      <c r="J337" s="94">
        <f>G337*I337</f>
        <v>708</v>
      </c>
      <c r="K337" s="94"/>
      <c r="L337" s="53" t="s">
        <v>17</v>
      </c>
      <c r="M337" s="94" t="s">
        <v>18</v>
      </c>
      <c r="N337" s="94"/>
    </row>
    <row r="338" s="54" customFormat="1" spans="1:14">
      <c r="A338" s="107" t="s">
        <v>203</v>
      </c>
      <c r="B338" s="108">
        <v>46154</v>
      </c>
      <c r="C338" s="109" t="s">
        <v>228</v>
      </c>
      <c r="D338" s="53" t="s">
        <v>19</v>
      </c>
      <c r="E338" s="56">
        <v>12</v>
      </c>
      <c r="F338" s="56">
        <v>10</v>
      </c>
      <c r="G338" s="110">
        <f>E338*F338</f>
        <v>120</v>
      </c>
      <c r="H338" s="111" t="s">
        <v>16</v>
      </c>
      <c r="I338" s="94">
        <v>9.8</v>
      </c>
      <c r="J338" s="94">
        <f>G338*I338</f>
        <v>1176</v>
      </c>
      <c r="K338" s="94"/>
      <c r="L338" s="53" t="s">
        <v>17</v>
      </c>
      <c r="M338" s="94" t="s">
        <v>18</v>
      </c>
      <c r="N338" s="94"/>
    </row>
    <row r="339" s="54" customFormat="1" spans="1:14">
      <c r="A339" s="107" t="s">
        <v>229</v>
      </c>
      <c r="B339" s="108">
        <v>46154</v>
      </c>
      <c r="C339" s="109" t="s">
        <v>228</v>
      </c>
      <c r="D339" s="58" t="s">
        <v>15</v>
      </c>
      <c r="E339" s="56">
        <v>12</v>
      </c>
      <c r="F339" s="56">
        <v>20</v>
      </c>
      <c r="G339" s="110">
        <f>E339*F339</f>
        <v>240</v>
      </c>
      <c r="H339" s="111" t="s">
        <v>16</v>
      </c>
      <c r="I339" s="94">
        <v>11.8</v>
      </c>
      <c r="J339" s="94">
        <f>G339*I339</f>
        <v>2832</v>
      </c>
      <c r="K339" s="94"/>
      <c r="L339" s="53" t="s">
        <v>17</v>
      </c>
      <c r="M339" s="94" t="s">
        <v>18</v>
      </c>
      <c r="N339" s="94"/>
    </row>
    <row r="340" s="54" customFormat="1" spans="1:14">
      <c r="A340" s="107" t="s">
        <v>229</v>
      </c>
      <c r="B340" s="108">
        <v>46154</v>
      </c>
      <c r="C340" s="109" t="s">
        <v>228</v>
      </c>
      <c r="D340" s="53" t="s">
        <v>24</v>
      </c>
      <c r="E340" s="56">
        <v>12</v>
      </c>
      <c r="F340" s="56">
        <v>6</v>
      </c>
      <c r="G340" s="110">
        <f>E340*F340</f>
        <v>72</v>
      </c>
      <c r="H340" s="111" t="s">
        <v>16</v>
      </c>
      <c r="I340" s="94">
        <v>14.8</v>
      </c>
      <c r="J340" s="94">
        <f>G340*I340</f>
        <v>1065.6</v>
      </c>
      <c r="K340" s="94"/>
      <c r="L340" s="53" t="s">
        <v>17</v>
      </c>
      <c r="M340" s="94" t="s">
        <v>18</v>
      </c>
      <c r="N340" s="94"/>
    </row>
    <row r="341" s="54" customFormat="1" spans="1:14">
      <c r="A341" s="107" t="s">
        <v>230</v>
      </c>
      <c r="B341" s="108">
        <v>46154</v>
      </c>
      <c r="C341" s="109" t="s">
        <v>34</v>
      </c>
      <c r="D341" s="53" t="s">
        <v>24</v>
      </c>
      <c r="E341" s="56">
        <v>12</v>
      </c>
      <c r="F341" s="56">
        <v>20</v>
      </c>
      <c r="G341" s="110">
        <f>E341*F341</f>
        <v>240</v>
      </c>
      <c r="H341" s="111" t="s">
        <v>16</v>
      </c>
      <c r="I341" s="94">
        <v>16</v>
      </c>
      <c r="J341" s="94">
        <f>G341*I341</f>
        <v>3840</v>
      </c>
      <c r="K341" s="94"/>
      <c r="L341" s="53" t="s">
        <v>17</v>
      </c>
      <c r="M341" s="94" t="s">
        <v>18</v>
      </c>
      <c r="N341" s="94" t="s">
        <v>131</v>
      </c>
    </row>
    <row r="342" s="54" customFormat="1" spans="1:14">
      <c r="A342" s="107" t="s">
        <v>231</v>
      </c>
      <c r="B342" s="108">
        <v>46155</v>
      </c>
      <c r="C342" s="109" t="s">
        <v>232</v>
      </c>
      <c r="D342" s="58" t="s">
        <v>15</v>
      </c>
      <c r="E342" s="56">
        <v>12</v>
      </c>
      <c r="F342" s="56">
        <v>13</v>
      </c>
      <c r="G342" s="110">
        <f>E342*F342</f>
        <v>156</v>
      </c>
      <c r="H342" s="111" t="s">
        <v>16</v>
      </c>
      <c r="I342" s="94">
        <v>10.9</v>
      </c>
      <c r="J342" s="94">
        <f>G342*I342</f>
        <v>1700.4</v>
      </c>
      <c r="K342" s="94"/>
      <c r="L342" s="53" t="s">
        <v>17</v>
      </c>
      <c r="M342" s="53" t="s">
        <v>18</v>
      </c>
      <c r="N342" s="94"/>
    </row>
    <row r="343" s="54" customFormat="1" spans="1:14">
      <c r="A343" s="107" t="s">
        <v>231</v>
      </c>
      <c r="B343" s="108">
        <v>46155</v>
      </c>
      <c r="C343" s="109" t="s">
        <v>232</v>
      </c>
      <c r="D343" s="53" t="s">
        <v>19</v>
      </c>
      <c r="E343" s="56">
        <v>12</v>
      </c>
      <c r="F343" s="56">
        <v>13</v>
      </c>
      <c r="G343" s="110">
        <f>E343*F343</f>
        <v>156</v>
      </c>
      <c r="H343" s="111" t="s">
        <v>16</v>
      </c>
      <c r="I343" s="94">
        <v>12.6</v>
      </c>
      <c r="J343" s="94">
        <f>G343*I343</f>
        <v>1965.6</v>
      </c>
      <c r="K343" s="94"/>
      <c r="L343" s="53" t="s">
        <v>17</v>
      </c>
      <c r="M343" s="53" t="s">
        <v>18</v>
      </c>
      <c r="N343" s="94"/>
    </row>
    <row r="344" s="54" customFormat="1" spans="1:14">
      <c r="A344" s="107" t="s">
        <v>233</v>
      </c>
      <c r="B344" s="108">
        <v>46157</v>
      </c>
      <c r="C344" s="109" t="s">
        <v>234</v>
      </c>
      <c r="D344" s="58" t="s">
        <v>15</v>
      </c>
      <c r="E344" s="56">
        <v>12</v>
      </c>
      <c r="F344" s="56">
        <v>30</v>
      </c>
      <c r="G344" s="110">
        <f>E344*F344</f>
        <v>360</v>
      </c>
      <c r="H344" s="111" t="s">
        <v>16</v>
      </c>
      <c r="I344" s="94">
        <v>11.8</v>
      </c>
      <c r="J344" s="94">
        <f>G344*I344</f>
        <v>4248</v>
      </c>
      <c r="K344" s="94"/>
      <c r="L344" s="53" t="s">
        <v>17</v>
      </c>
      <c r="M344" s="94" t="s">
        <v>18</v>
      </c>
      <c r="N344" s="94"/>
    </row>
    <row r="345" s="54" customFormat="1" spans="1:14">
      <c r="A345" s="107" t="s">
        <v>235</v>
      </c>
      <c r="B345" s="108">
        <v>46157</v>
      </c>
      <c r="C345" s="109" t="s">
        <v>57</v>
      </c>
      <c r="D345" s="58" t="s">
        <v>15</v>
      </c>
      <c r="E345" s="107">
        <v>12</v>
      </c>
      <c r="F345" s="107">
        <v>150</v>
      </c>
      <c r="G345" s="110">
        <f>E345*F345</f>
        <v>1800</v>
      </c>
      <c r="H345" s="119" t="s">
        <v>16</v>
      </c>
      <c r="I345" s="94">
        <v>11.8</v>
      </c>
      <c r="J345" s="94">
        <f>G345*I345</f>
        <v>21240</v>
      </c>
      <c r="K345" s="94"/>
      <c r="L345" s="53" t="s">
        <v>17</v>
      </c>
      <c r="M345" s="94" t="s">
        <v>18</v>
      </c>
      <c r="N345" s="94"/>
    </row>
    <row r="346" s="54" customFormat="1" spans="1:14">
      <c r="A346" s="107" t="s">
        <v>235</v>
      </c>
      <c r="B346" s="108">
        <v>46157</v>
      </c>
      <c r="C346" s="109" t="s">
        <v>57</v>
      </c>
      <c r="D346" s="53" t="s">
        <v>24</v>
      </c>
      <c r="E346" s="56">
        <v>12</v>
      </c>
      <c r="F346" s="56">
        <v>50</v>
      </c>
      <c r="G346" s="110">
        <f>E346*F346</f>
        <v>600</v>
      </c>
      <c r="H346" s="111" t="s">
        <v>16</v>
      </c>
      <c r="I346" s="94">
        <v>14.8</v>
      </c>
      <c r="J346" s="94">
        <f>G346*I346</f>
        <v>8880</v>
      </c>
      <c r="K346" s="94"/>
      <c r="L346" s="53" t="s">
        <v>17</v>
      </c>
      <c r="M346" s="94" t="s">
        <v>18</v>
      </c>
      <c r="N346" s="94"/>
    </row>
    <row r="347" s="54" customFormat="1" spans="1:14">
      <c r="A347" s="107" t="s">
        <v>236</v>
      </c>
      <c r="B347" s="108">
        <v>46159</v>
      </c>
      <c r="C347" s="109" t="s">
        <v>237</v>
      </c>
      <c r="D347" s="58" t="s">
        <v>15</v>
      </c>
      <c r="E347" s="56">
        <v>12</v>
      </c>
      <c r="F347" s="56">
        <v>50</v>
      </c>
      <c r="G347" s="110">
        <f>E347*F347</f>
        <v>600</v>
      </c>
      <c r="H347" s="111" t="s">
        <v>16</v>
      </c>
      <c r="I347" s="94">
        <v>11.8</v>
      </c>
      <c r="J347" s="94">
        <f>G347*I347</f>
        <v>7080</v>
      </c>
      <c r="K347" s="94"/>
      <c r="L347" s="53" t="s">
        <v>17</v>
      </c>
      <c r="M347" s="94" t="s">
        <v>18</v>
      </c>
      <c r="N347" s="94"/>
    </row>
    <row r="348" s="54" customFormat="1" spans="1:14">
      <c r="A348" s="107" t="s">
        <v>238</v>
      </c>
      <c r="B348" s="108">
        <v>46159</v>
      </c>
      <c r="C348" s="109" t="s">
        <v>239</v>
      </c>
      <c r="D348" s="58" t="s">
        <v>15</v>
      </c>
      <c r="E348" s="56">
        <v>12</v>
      </c>
      <c r="F348" s="56">
        <v>10</v>
      </c>
      <c r="G348" s="110">
        <f>E348*F348</f>
        <v>120</v>
      </c>
      <c r="H348" s="111" t="s">
        <v>16</v>
      </c>
      <c r="I348" s="94">
        <v>11.8</v>
      </c>
      <c r="J348" s="94">
        <f>G348*I348</f>
        <v>1416</v>
      </c>
      <c r="K348" s="94"/>
      <c r="L348" s="53" t="s">
        <v>17</v>
      </c>
      <c r="M348" s="94" t="s">
        <v>18</v>
      </c>
      <c r="N348" s="94"/>
    </row>
    <row r="349" s="54" customFormat="1" spans="1:14">
      <c r="A349" s="107" t="s">
        <v>240</v>
      </c>
      <c r="B349" s="108">
        <v>46159</v>
      </c>
      <c r="C349" s="109" t="s">
        <v>241</v>
      </c>
      <c r="D349" s="58" t="s">
        <v>15</v>
      </c>
      <c r="E349" s="56">
        <v>12</v>
      </c>
      <c r="F349" s="56">
        <v>10</v>
      </c>
      <c r="G349" s="110">
        <f>E349*F349</f>
        <v>120</v>
      </c>
      <c r="H349" s="111" t="s">
        <v>16</v>
      </c>
      <c r="I349" s="94">
        <v>11.8</v>
      </c>
      <c r="J349" s="94">
        <f>G349*I349</f>
        <v>1416</v>
      </c>
      <c r="K349" s="94"/>
      <c r="L349" s="53" t="s">
        <v>17</v>
      </c>
      <c r="M349" s="94" t="s">
        <v>18</v>
      </c>
      <c r="N349" s="94"/>
    </row>
    <row r="350" s="54" customFormat="1" spans="1:14">
      <c r="A350" s="107" t="s">
        <v>242</v>
      </c>
      <c r="B350" s="108">
        <v>46159</v>
      </c>
      <c r="C350" s="109" t="s">
        <v>243</v>
      </c>
      <c r="D350" s="58" t="s">
        <v>15</v>
      </c>
      <c r="E350" s="56">
        <v>12</v>
      </c>
      <c r="F350" s="56">
        <v>50</v>
      </c>
      <c r="G350" s="110">
        <f>E350*F350</f>
        <v>600</v>
      </c>
      <c r="H350" s="111" t="s">
        <v>16</v>
      </c>
      <c r="I350" s="94">
        <v>11.8</v>
      </c>
      <c r="J350" s="94">
        <f>G350*I350</f>
        <v>7080</v>
      </c>
      <c r="K350" s="94"/>
      <c r="L350" s="53" t="s">
        <v>17</v>
      </c>
      <c r="M350" s="94" t="s">
        <v>18</v>
      </c>
      <c r="N350" s="94"/>
    </row>
    <row r="351" s="54" customFormat="1" spans="1:14">
      <c r="A351" s="107" t="s">
        <v>244</v>
      </c>
      <c r="B351" s="108">
        <v>46159</v>
      </c>
      <c r="C351" s="109" t="s">
        <v>59</v>
      </c>
      <c r="D351" s="53" t="s">
        <v>24</v>
      </c>
      <c r="E351" s="56">
        <v>12</v>
      </c>
      <c r="F351" s="56">
        <v>30</v>
      </c>
      <c r="G351" s="110">
        <f>E351*F351</f>
        <v>360</v>
      </c>
      <c r="H351" s="111" t="s">
        <v>16</v>
      </c>
      <c r="I351" s="94">
        <v>18</v>
      </c>
      <c r="J351" s="94">
        <f>G351*I351</f>
        <v>6480</v>
      </c>
      <c r="K351" s="94"/>
      <c r="L351" s="53" t="s">
        <v>17</v>
      </c>
      <c r="M351" s="94"/>
      <c r="N351" s="94"/>
    </row>
    <row r="352" s="54" customFormat="1" spans="1:14">
      <c r="A352" s="107" t="s">
        <v>245</v>
      </c>
      <c r="B352" s="108">
        <v>46159</v>
      </c>
      <c r="C352" s="109" t="s">
        <v>246</v>
      </c>
      <c r="D352" s="53" t="s">
        <v>32</v>
      </c>
      <c r="E352" s="56">
        <v>12</v>
      </c>
      <c r="F352" s="56">
        <v>10</v>
      </c>
      <c r="G352" s="110">
        <f>E352*F352</f>
        <v>120</v>
      </c>
      <c r="H352" s="111" t="s">
        <v>16</v>
      </c>
      <c r="I352" s="94">
        <v>17.3</v>
      </c>
      <c r="J352" s="94">
        <f>G352*I352</f>
        <v>2076</v>
      </c>
      <c r="K352" s="94"/>
      <c r="L352" s="53" t="s">
        <v>17</v>
      </c>
      <c r="M352" s="94" t="s">
        <v>18</v>
      </c>
      <c r="N352" s="94"/>
    </row>
    <row r="353" s="54" customFormat="1" spans="1:14">
      <c r="A353" s="107" t="s">
        <v>245</v>
      </c>
      <c r="B353" s="108">
        <v>46159</v>
      </c>
      <c r="C353" s="109" t="s">
        <v>246</v>
      </c>
      <c r="D353" s="53" t="s">
        <v>24</v>
      </c>
      <c r="E353" s="56">
        <v>12</v>
      </c>
      <c r="F353" s="56">
        <v>10</v>
      </c>
      <c r="G353" s="110">
        <f>E353*F353</f>
        <v>120</v>
      </c>
      <c r="H353" s="111" t="s">
        <v>16</v>
      </c>
      <c r="I353" s="94">
        <v>14.8</v>
      </c>
      <c r="J353" s="94">
        <f>G353*I353</f>
        <v>1776</v>
      </c>
      <c r="K353" s="94"/>
      <c r="L353" s="53" t="s">
        <v>17</v>
      </c>
      <c r="M353" s="94" t="s">
        <v>18</v>
      </c>
      <c r="N353" s="94"/>
    </row>
    <row r="354" s="54" customFormat="1" spans="1:14">
      <c r="A354" s="107" t="s">
        <v>247</v>
      </c>
      <c r="B354" s="108">
        <v>46159</v>
      </c>
      <c r="C354" s="109" t="s">
        <v>57</v>
      </c>
      <c r="D354" s="53" t="s">
        <v>19</v>
      </c>
      <c r="E354" s="56">
        <v>12</v>
      </c>
      <c r="F354" s="56">
        <v>62</v>
      </c>
      <c r="G354" s="110">
        <f>E354*F354</f>
        <v>744</v>
      </c>
      <c r="H354" s="111" t="s">
        <v>16</v>
      </c>
      <c r="I354" s="94">
        <v>9.8</v>
      </c>
      <c r="J354" s="94">
        <f>G354*I354</f>
        <v>7291.2</v>
      </c>
      <c r="K354" s="94"/>
      <c r="L354" s="53" t="s">
        <v>17</v>
      </c>
      <c r="M354" s="94" t="s">
        <v>18</v>
      </c>
      <c r="N354" s="94"/>
    </row>
    <row r="355" s="54" customFormat="1" spans="1:14">
      <c r="A355" s="120" t="s">
        <v>248</v>
      </c>
      <c r="B355" s="108">
        <v>46160</v>
      </c>
      <c r="C355" s="121" t="s">
        <v>249</v>
      </c>
      <c r="D355" s="58" t="s">
        <v>15</v>
      </c>
      <c r="E355" s="56">
        <v>12</v>
      </c>
      <c r="F355" s="56">
        <v>30</v>
      </c>
      <c r="G355" s="110">
        <f>E355*F355</f>
        <v>360</v>
      </c>
      <c r="H355" s="115" t="s">
        <v>16</v>
      </c>
      <c r="I355" s="94">
        <v>15.8</v>
      </c>
      <c r="J355" s="94">
        <f>G355*I355</f>
        <v>5688</v>
      </c>
      <c r="K355" s="94"/>
      <c r="L355" s="94" t="s">
        <v>18</v>
      </c>
      <c r="M355" s="53" t="s">
        <v>18</v>
      </c>
      <c r="N355" s="94"/>
    </row>
    <row r="356" s="54" customFormat="1" spans="1:14">
      <c r="A356" s="116" t="s">
        <v>187</v>
      </c>
      <c r="B356" s="108">
        <v>46160</v>
      </c>
      <c r="C356" s="117" t="s">
        <v>34</v>
      </c>
      <c r="D356" s="68" t="s">
        <v>15</v>
      </c>
      <c r="E356" s="56">
        <v>12</v>
      </c>
      <c r="F356" s="56">
        <v>12</v>
      </c>
      <c r="G356" s="110">
        <f>E356*F356</f>
        <v>144</v>
      </c>
      <c r="H356" s="111" t="s">
        <v>16</v>
      </c>
      <c r="I356" s="94">
        <v>12.5</v>
      </c>
      <c r="J356" s="94">
        <f>G356*I356</f>
        <v>1800</v>
      </c>
      <c r="K356" s="94"/>
      <c r="L356" s="53" t="s">
        <v>17</v>
      </c>
      <c r="M356" s="94" t="s">
        <v>18</v>
      </c>
      <c r="N356" s="53" t="s">
        <v>88</v>
      </c>
    </row>
    <row r="357" s="54" customFormat="1" spans="1:14">
      <c r="A357" s="107" t="s">
        <v>250</v>
      </c>
      <c r="B357" s="108">
        <v>46160</v>
      </c>
      <c r="C357" s="109" t="s">
        <v>34</v>
      </c>
      <c r="D357" s="53" t="s">
        <v>22</v>
      </c>
      <c r="E357" s="56">
        <v>12</v>
      </c>
      <c r="F357" s="56">
        <v>20</v>
      </c>
      <c r="G357" s="110">
        <f>E357*F357</f>
        <v>240</v>
      </c>
      <c r="H357" s="111" t="s">
        <v>16</v>
      </c>
      <c r="I357" s="94">
        <v>20</v>
      </c>
      <c r="J357" s="94">
        <f>G357*I357</f>
        <v>4800</v>
      </c>
      <c r="K357" s="94"/>
      <c r="L357" s="53" t="s">
        <v>17</v>
      </c>
      <c r="M357" s="94" t="s">
        <v>18</v>
      </c>
      <c r="N357" s="94" t="s">
        <v>131</v>
      </c>
    </row>
    <row r="358" s="54" customFormat="1" spans="1:14">
      <c r="A358" s="107" t="s">
        <v>251</v>
      </c>
      <c r="B358" s="108">
        <v>46161</v>
      </c>
      <c r="C358" s="109" t="s">
        <v>59</v>
      </c>
      <c r="D358" s="53" t="s">
        <v>19</v>
      </c>
      <c r="E358" s="56">
        <v>12</v>
      </c>
      <c r="F358" s="56">
        <v>30</v>
      </c>
      <c r="G358" s="110">
        <f>E358*F358</f>
        <v>360</v>
      </c>
      <c r="H358" s="111" t="s">
        <v>16</v>
      </c>
      <c r="I358" s="94">
        <v>11.5</v>
      </c>
      <c r="J358" s="94">
        <f>G358*I358</f>
        <v>4140</v>
      </c>
      <c r="K358" s="94"/>
      <c r="L358" s="53" t="s">
        <v>17</v>
      </c>
      <c r="M358" s="94"/>
      <c r="N358" s="94"/>
    </row>
    <row r="359" s="54" customFormat="1" spans="1:14">
      <c r="A359" s="107" t="s">
        <v>251</v>
      </c>
      <c r="B359" s="108">
        <v>46161</v>
      </c>
      <c r="C359" s="109" t="s">
        <v>59</v>
      </c>
      <c r="D359" s="58" t="s">
        <v>15</v>
      </c>
      <c r="E359" s="56">
        <v>12</v>
      </c>
      <c r="F359" s="56">
        <v>30</v>
      </c>
      <c r="G359" s="110">
        <f>E359*F359</f>
        <v>360</v>
      </c>
      <c r="H359" s="111" t="s">
        <v>16</v>
      </c>
      <c r="I359" s="94">
        <v>14</v>
      </c>
      <c r="J359" s="94">
        <f>G359*I359</f>
        <v>5040</v>
      </c>
      <c r="K359" s="94"/>
      <c r="L359" s="53" t="s">
        <v>17</v>
      </c>
      <c r="M359" s="94"/>
      <c r="N359" s="94"/>
    </row>
    <row r="360" s="54" customFormat="1" spans="1:14">
      <c r="A360" s="107" t="s">
        <v>251</v>
      </c>
      <c r="B360" s="108">
        <v>46161</v>
      </c>
      <c r="C360" s="109" t="s">
        <v>59</v>
      </c>
      <c r="D360" s="53" t="s">
        <v>24</v>
      </c>
      <c r="E360" s="56">
        <v>12</v>
      </c>
      <c r="F360" s="56">
        <v>30</v>
      </c>
      <c r="G360" s="110">
        <f>E360*F360</f>
        <v>360</v>
      </c>
      <c r="H360" s="111" t="s">
        <v>16</v>
      </c>
      <c r="I360" s="94">
        <v>18</v>
      </c>
      <c r="J360" s="94">
        <f>G360*I360</f>
        <v>6480</v>
      </c>
      <c r="K360" s="94"/>
      <c r="L360" s="53" t="s">
        <v>17</v>
      </c>
      <c r="M360" s="94"/>
      <c r="N360" s="94"/>
    </row>
    <row r="361" s="54" customFormat="1" spans="1:14">
      <c r="A361" s="107" t="s">
        <v>251</v>
      </c>
      <c r="B361" s="108">
        <v>46161</v>
      </c>
      <c r="C361" s="109" t="s">
        <v>59</v>
      </c>
      <c r="D361" s="59" t="s">
        <v>30</v>
      </c>
      <c r="E361" s="56">
        <v>12</v>
      </c>
      <c r="F361" s="56">
        <v>30</v>
      </c>
      <c r="G361" s="110">
        <f>E361*F361</f>
        <v>360</v>
      </c>
      <c r="H361" s="111" t="s">
        <v>16</v>
      </c>
      <c r="I361" s="94">
        <v>17.5</v>
      </c>
      <c r="J361" s="94">
        <f>G361*I361</f>
        <v>6300</v>
      </c>
      <c r="K361" s="94"/>
      <c r="L361" s="53" t="s">
        <v>17</v>
      </c>
      <c r="M361" s="94"/>
      <c r="N361" s="94"/>
    </row>
    <row r="362" s="54" customFormat="1" spans="1:14">
      <c r="A362" s="107" t="s">
        <v>252</v>
      </c>
      <c r="B362" s="108">
        <v>46162</v>
      </c>
      <c r="C362" s="109" t="s">
        <v>253</v>
      </c>
      <c r="D362" s="58" t="s">
        <v>15</v>
      </c>
      <c r="E362" s="56">
        <v>12</v>
      </c>
      <c r="F362" s="56">
        <v>7</v>
      </c>
      <c r="G362" s="110">
        <f>E362*F362</f>
        <v>84</v>
      </c>
      <c r="H362" s="111" t="s">
        <v>16</v>
      </c>
      <c r="I362" s="94">
        <v>11.8</v>
      </c>
      <c r="J362" s="94">
        <f>G362*I362</f>
        <v>991.2</v>
      </c>
      <c r="K362" s="94"/>
      <c r="L362" s="53" t="s">
        <v>17</v>
      </c>
      <c r="M362" s="94" t="s">
        <v>18</v>
      </c>
      <c r="N362" s="94"/>
    </row>
    <row r="363" s="54" customFormat="1" spans="1:14">
      <c r="A363" s="107" t="s">
        <v>252</v>
      </c>
      <c r="B363" s="108">
        <v>46162</v>
      </c>
      <c r="C363" s="109" t="s">
        <v>253</v>
      </c>
      <c r="D363" s="58" t="s">
        <v>15</v>
      </c>
      <c r="E363" s="56">
        <v>12</v>
      </c>
      <c r="F363" s="56">
        <v>10</v>
      </c>
      <c r="G363" s="110">
        <f>E363*F363</f>
        <v>120</v>
      </c>
      <c r="H363" s="111" t="s">
        <v>16</v>
      </c>
      <c r="I363" s="94">
        <v>11.8</v>
      </c>
      <c r="J363" s="94">
        <f>G363*I363</f>
        <v>1416</v>
      </c>
      <c r="K363" s="94"/>
      <c r="L363" s="53" t="s">
        <v>17</v>
      </c>
      <c r="M363" s="94" t="s">
        <v>18</v>
      </c>
      <c r="N363" s="94"/>
    </row>
    <row r="364" s="54" customFormat="1" spans="1:14">
      <c r="A364" s="107" t="s">
        <v>254</v>
      </c>
      <c r="B364" s="108">
        <v>46162</v>
      </c>
      <c r="C364" s="109" t="s">
        <v>255</v>
      </c>
      <c r="D364" s="53" t="s">
        <v>21</v>
      </c>
      <c r="E364" s="56">
        <v>12</v>
      </c>
      <c r="F364" s="56">
        <v>15</v>
      </c>
      <c r="G364" s="110">
        <f>E364*F364</f>
        <v>180</v>
      </c>
      <c r="H364" s="111" t="s">
        <v>16</v>
      </c>
      <c r="I364" s="94">
        <v>15</v>
      </c>
      <c r="J364" s="94">
        <f>G364*I364</f>
        <v>2700</v>
      </c>
      <c r="K364" s="94"/>
      <c r="L364" s="53" t="s">
        <v>17</v>
      </c>
      <c r="M364" s="94" t="s">
        <v>18</v>
      </c>
      <c r="N364" s="94"/>
    </row>
    <row r="365" s="54" customFormat="1" spans="1:14">
      <c r="A365" s="107" t="s">
        <v>256</v>
      </c>
      <c r="B365" s="108">
        <v>46162</v>
      </c>
      <c r="C365" s="109" t="s">
        <v>257</v>
      </c>
      <c r="D365" s="53" t="s">
        <v>35</v>
      </c>
      <c r="E365" s="56">
        <v>12</v>
      </c>
      <c r="F365" s="56">
        <v>4</v>
      </c>
      <c r="G365" s="110">
        <f>E365*F365</f>
        <v>48</v>
      </c>
      <c r="H365" s="111" t="s">
        <v>16</v>
      </c>
      <c r="I365" s="94">
        <v>13</v>
      </c>
      <c r="J365" s="94">
        <f>G365*I365</f>
        <v>624</v>
      </c>
      <c r="K365" s="94"/>
      <c r="L365" s="53" t="s">
        <v>17</v>
      </c>
      <c r="M365" s="94" t="s">
        <v>18</v>
      </c>
      <c r="N365" s="94"/>
    </row>
    <row r="366" s="54" customFormat="1" spans="1:14">
      <c r="A366" s="107" t="s">
        <v>258</v>
      </c>
      <c r="B366" s="108">
        <v>46162</v>
      </c>
      <c r="C366" s="109" t="s">
        <v>225</v>
      </c>
      <c r="D366" s="53" t="s">
        <v>24</v>
      </c>
      <c r="E366" s="56">
        <v>12</v>
      </c>
      <c r="F366" s="56">
        <v>20</v>
      </c>
      <c r="G366" s="110">
        <f>E366*F366</f>
        <v>240</v>
      </c>
      <c r="H366" s="111" t="s">
        <v>16</v>
      </c>
      <c r="I366" s="94">
        <v>14.8</v>
      </c>
      <c r="J366" s="87">
        <f>G366*I366</f>
        <v>3552</v>
      </c>
      <c r="K366" s="94"/>
      <c r="L366" s="53" t="s">
        <v>17</v>
      </c>
      <c r="M366" s="94" t="s">
        <v>18</v>
      </c>
      <c r="N366" s="94"/>
    </row>
    <row r="367" s="54" customFormat="1" spans="1:14">
      <c r="A367" s="107" t="s">
        <v>259</v>
      </c>
      <c r="B367" s="108">
        <v>46162</v>
      </c>
      <c r="C367" s="109" t="s">
        <v>260</v>
      </c>
      <c r="D367" s="59" t="s">
        <v>30</v>
      </c>
      <c r="E367" s="56">
        <v>12</v>
      </c>
      <c r="F367" s="56">
        <v>20</v>
      </c>
      <c r="G367" s="110">
        <f>E367*F367</f>
        <v>240</v>
      </c>
      <c r="H367" s="111" t="s">
        <v>16</v>
      </c>
      <c r="I367" s="94">
        <v>15</v>
      </c>
      <c r="J367" s="94">
        <f>G367*I367</f>
        <v>3600</v>
      </c>
      <c r="K367" s="94"/>
      <c r="L367" s="53" t="s">
        <v>17</v>
      </c>
      <c r="M367" s="94" t="s">
        <v>18</v>
      </c>
      <c r="N367" s="94"/>
    </row>
    <row r="368" s="54" customFormat="1" spans="1:14">
      <c r="A368" s="107" t="s">
        <v>259</v>
      </c>
      <c r="B368" s="108">
        <v>46162</v>
      </c>
      <c r="C368" s="109" t="s">
        <v>260</v>
      </c>
      <c r="D368" s="71" t="s">
        <v>77</v>
      </c>
      <c r="E368" s="56">
        <v>12</v>
      </c>
      <c r="F368" s="56">
        <v>20</v>
      </c>
      <c r="G368" s="110">
        <f>E368*F368</f>
        <v>240</v>
      </c>
      <c r="H368" s="111" t="s">
        <v>16</v>
      </c>
      <c r="I368" s="94">
        <v>18</v>
      </c>
      <c r="J368" s="94">
        <f>G368*I368</f>
        <v>4320</v>
      </c>
      <c r="K368" s="94"/>
      <c r="L368" s="53" t="s">
        <v>17</v>
      </c>
      <c r="M368" s="94" t="s">
        <v>18</v>
      </c>
      <c r="N368" s="94"/>
    </row>
    <row r="369" s="54" customFormat="1" spans="1:14">
      <c r="A369" s="107" t="s">
        <v>261</v>
      </c>
      <c r="B369" s="108">
        <v>46162</v>
      </c>
      <c r="C369" s="109" t="s">
        <v>55</v>
      </c>
      <c r="D369" s="53" t="s">
        <v>24</v>
      </c>
      <c r="E369" s="56"/>
      <c r="F369" s="56"/>
      <c r="G369" s="111">
        <v>45</v>
      </c>
      <c r="H369" s="111" t="s">
        <v>16</v>
      </c>
      <c r="I369" s="94">
        <v>15.8</v>
      </c>
      <c r="J369" s="94">
        <f>G369*I369</f>
        <v>711</v>
      </c>
      <c r="K369" s="94"/>
      <c r="L369" s="94" t="s">
        <v>17</v>
      </c>
      <c r="M369" s="94" t="s">
        <v>18</v>
      </c>
      <c r="N369" s="94"/>
    </row>
    <row r="370" s="54" customFormat="1" spans="1:14">
      <c r="A370" s="107" t="s">
        <v>262</v>
      </c>
      <c r="B370" s="108">
        <v>46162</v>
      </c>
      <c r="C370" s="109" t="s">
        <v>263</v>
      </c>
      <c r="D370" s="53" t="s">
        <v>19</v>
      </c>
      <c r="E370" s="56">
        <v>12</v>
      </c>
      <c r="F370" s="56">
        <v>2</v>
      </c>
      <c r="G370" s="110">
        <f>E370*F370</f>
        <v>24</v>
      </c>
      <c r="H370" s="111" t="s">
        <v>16</v>
      </c>
      <c r="I370" s="94">
        <v>11</v>
      </c>
      <c r="J370" s="94">
        <f>G370*I370</f>
        <v>264</v>
      </c>
      <c r="K370" s="94"/>
      <c r="L370" s="53" t="s">
        <v>17</v>
      </c>
      <c r="M370" s="94" t="s">
        <v>18</v>
      </c>
      <c r="N370" s="94" t="s">
        <v>264</v>
      </c>
    </row>
    <row r="371" s="54" customFormat="1" spans="1:14">
      <c r="A371" s="107" t="s">
        <v>262</v>
      </c>
      <c r="B371" s="108">
        <v>46162</v>
      </c>
      <c r="C371" s="109" t="s">
        <v>263</v>
      </c>
      <c r="D371" s="58" t="s">
        <v>15</v>
      </c>
      <c r="E371" s="56">
        <v>12</v>
      </c>
      <c r="F371" s="56">
        <v>2</v>
      </c>
      <c r="G371" s="110">
        <f>E371*F371</f>
        <v>24</v>
      </c>
      <c r="H371" s="111" t="s">
        <v>16</v>
      </c>
      <c r="I371" s="94">
        <v>13</v>
      </c>
      <c r="J371" s="94">
        <f>G371*I371</f>
        <v>312</v>
      </c>
      <c r="K371" s="94"/>
      <c r="L371" s="53" t="s">
        <v>17</v>
      </c>
      <c r="M371" s="94" t="s">
        <v>18</v>
      </c>
      <c r="N371" s="94" t="s">
        <v>264</v>
      </c>
    </row>
    <row r="372" s="54" customFormat="1" spans="1:14">
      <c r="A372" s="107" t="s">
        <v>262</v>
      </c>
      <c r="B372" s="108">
        <v>46162</v>
      </c>
      <c r="C372" s="109" t="s">
        <v>263</v>
      </c>
      <c r="D372" s="53" t="s">
        <v>24</v>
      </c>
      <c r="E372" s="56">
        <v>12</v>
      </c>
      <c r="F372" s="56">
        <v>2</v>
      </c>
      <c r="G372" s="110">
        <f>E372*F372</f>
        <v>24</v>
      </c>
      <c r="H372" s="111" t="s">
        <v>16</v>
      </c>
      <c r="I372" s="94">
        <v>16.5</v>
      </c>
      <c r="J372" s="94">
        <f>G372*I372</f>
        <v>396</v>
      </c>
      <c r="K372" s="94"/>
      <c r="L372" s="53" t="s">
        <v>17</v>
      </c>
      <c r="M372" s="94" t="s">
        <v>18</v>
      </c>
      <c r="N372" s="94" t="s">
        <v>264</v>
      </c>
    </row>
    <row r="373" s="54" customFormat="1" spans="1:14">
      <c r="A373" s="107" t="s">
        <v>262</v>
      </c>
      <c r="B373" s="108">
        <v>46162</v>
      </c>
      <c r="C373" s="109" t="s">
        <v>263</v>
      </c>
      <c r="D373" s="53" t="s">
        <v>32</v>
      </c>
      <c r="E373" s="56">
        <v>12</v>
      </c>
      <c r="F373" s="56">
        <v>2</v>
      </c>
      <c r="G373" s="110">
        <f>E373*F373</f>
        <v>24</v>
      </c>
      <c r="H373" s="111" t="s">
        <v>16</v>
      </c>
      <c r="I373" s="94">
        <v>20</v>
      </c>
      <c r="J373" s="94">
        <f>G373*I373</f>
        <v>480</v>
      </c>
      <c r="K373" s="94"/>
      <c r="L373" s="53" t="s">
        <v>17</v>
      </c>
      <c r="M373" s="94" t="s">
        <v>18</v>
      </c>
      <c r="N373" s="94" t="s">
        <v>264</v>
      </c>
    </row>
    <row r="374" s="54" customFormat="1" spans="1:14">
      <c r="A374" s="107" t="s">
        <v>262</v>
      </c>
      <c r="B374" s="108">
        <v>46162</v>
      </c>
      <c r="C374" s="109" t="s">
        <v>263</v>
      </c>
      <c r="D374" s="53" t="s">
        <v>21</v>
      </c>
      <c r="E374" s="56">
        <v>12</v>
      </c>
      <c r="F374" s="56">
        <v>2</v>
      </c>
      <c r="G374" s="110">
        <f>E374*F374</f>
        <v>24</v>
      </c>
      <c r="H374" s="111" t="s">
        <v>16</v>
      </c>
      <c r="I374" s="94">
        <v>16.5</v>
      </c>
      <c r="J374" s="94">
        <f>G374*I374</f>
        <v>396</v>
      </c>
      <c r="K374" s="94"/>
      <c r="L374" s="53" t="s">
        <v>17</v>
      </c>
      <c r="M374" s="94" t="s">
        <v>18</v>
      </c>
      <c r="N374" s="94" t="s">
        <v>264</v>
      </c>
    </row>
    <row r="375" s="54" customFormat="1" spans="1:14">
      <c r="A375" s="107" t="s">
        <v>262</v>
      </c>
      <c r="B375" s="108">
        <v>46162</v>
      </c>
      <c r="C375" s="109" t="s">
        <v>263</v>
      </c>
      <c r="D375" s="53" t="s">
        <v>22</v>
      </c>
      <c r="E375" s="56">
        <v>12</v>
      </c>
      <c r="F375" s="56">
        <v>2</v>
      </c>
      <c r="G375" s="110">
        <f>E375*F375</f>
        <v>24</v>
      </c>
      <c r="H375" s="111" t="s">
        <v>16</v>
      </c>
      <c r="I375" s="94">
        <v>20.8</v>
      </c>
      <c r="J375" s="94">
        <f>G375*I375</f>
        <v>499.2</v>
      </c>
      <c r="K375" s="94"/>
      <c r="L375" s="53" t="s">
        <v>17</v>
      </c>
      <c r="M375" s="94" t="s">
        <v>18</v>
      </c>
      <c r="N375" s="94" t="s">
        <v>264</v>
      </c>
    </row>
    <row r="376" s="54" customFormat="1" spans="1:14">
      <c r="A376" s="107" t="s">
        <v>265</v>
      </c>
      <c r="B376" s="108">
        <v>46162</v>
      </c>
      <c r="C376" s="109" t="s">
        <v>263</v>
      </c>
      <c r="D376" s="59" t="s">
        <v>30</v>
      </c>
      <c r="E376" s="56">
        <v>12</v>
      </c>
      <c r="F376" s="56">
        <v>2</v>
      </c>
      <c r="G376" s="110">
        <f>E376*F376</f>
        <v>24</v>
      </c>
      <c r="H376" s="111" t="s">
        <v>16</v>
      </c>
      <c r="I376" s="94">
        <v>16.5</v>
      </c>
      <c r="J376" s="94">
        <f>G376*I376</f>
        <v>396</v>
      </c>
      <c r="K376" s="94"/>
      <c r="L376" s="53" t="s">
        <v>17</v>
      </c>
      <c r="M376" s="94" t="s">
        <v>18</v>
      </c>
      <c r="N376" s="94" t="s">
        <v>264</v>
      </c>
    </row>
    <row r="377" s="54" customFormat="1" spans="1:14">
      <c r="A377" s="107" t="s">
        <v>265</v>
      </c>
      <c r="B377" s="108">
        <v>46162</v>
      </c>
      <c r="C377" s="109" t="s">
        <v>263</v>
      </c>
      <c r="D377" s="71" t="s">
        <v>77</v>
      </c>
      <c r="E377" s="56">
        <v>12</v>
      </c>
      <c r="F377" s="56">
        <v>2</v>
      </c>
      <c r="G377" s="110">
        <f>E377*F377</f>
        <v>24</v>
      </c>
      <c r="H377" s="111" t="s">
        <v>16</v>
      </c>
      <c r="I377" s="94">
        <v>20.8</v>
      </c>
      <c r="J377" s="94">
        <f>G377*I377</f>
        <v>499.2</v>
      </c>
      <c r="K377" s="94"/>
      <c r="L377" s="53" t="s">
        <v>17</v>
      </c>
      <c r="M377" s="94" t="s">
        <v>18</v>
      </c>
      <c r="N377" s="94" t="s">
        <v>264</v>
      </c>
    </row>
    <row r="378" s="54" customFormat="1" spans="1:14">
      <c r="A378" s="116" t="s">
        <v>266</v>
      </c>
      <c r="B378" s="108">
        <v>46164</v>
      </c>
      <c r="C378" s="117" t="s">
        <v>147</v>
      </c>
      <c r="D378" s="107" t="s">
        <v>33</v>
      </c>
      <c r="E378" s="56">
        <v>12</v>
      </c>
      <c r="F378" s="56">
        <v>12</v>
      </c>
      <c r="G378" s="110">
        <f>E378*F378</f>
        <v>144</v>
      </c>
      <c r="H378" s="111" t="s">
        <v>16</v>
      </c>
      <c r="I378" s="94">
        <v>12</v>
      </c>
      <c r="J378" s="94">
        <f>G378*I378</f>
        <v>1728</v>
      </c>
      <c r="K378" s="94"/>
      <c r="L378" s="53" t="s">
        <v>17</v>
      </c>
      <c r="M378" s="94" t="s">
        <v>18</v>
      </c>
      <c r="N378" s="94"/>
    </row>
    <row r="379" s="54" customFormat="1" spans="1:14">
      <c r="A379" s="116" t="s">
        <v>266</v>
      </c>
      <c r="B379" s="108">
        <v>46164</v>
      </c>
      <c r="C379" s="117" t="s">
        <v>147</v>
      </c>
      <c r="D379" s="59" t="s">
        <v>30</v>
      </c>
      <c r="E379" s="56">
        <v>12</v>
      </c>
      <c r="F379" s="56">
        <v>10</v>
      </c>
      <c r="G379" s="110">
        <f>E379*F379</f>
        <v>120</v>
      </c>
      <c r="H379" s="111" t="s">
        <v>16</v>
      </c>
      <c r="I379" s="94">
        <v>14.8</v>
      </c>
      <c r="J379" s="94">
        <f>G379*I379</f>
        <v>1776</v>
      </c>
      <c r="K379" s="94"/>
      <c r="L379" s="53" t="s">
        <v>17</v>
      </c>
      <c r="M379" s="94" t="s">
        <v>18</v>
      </c>
      <c r="N379" s="94"/>
    </row>
    <row r="380" s="54" customFormat="1" spans="1:14">
      <c r="A380" s="116" t="s">
        <v>266</v>
      </c>
      <c r="B380" s="108">
        <v>46164</v>
      </c>
      <c r="C380" s="117" t="s">
        <v>147</v>
      </c>
      <c r="D380" s="58" t="s">
        <v>15</v>
      </c>
      <c r="E380" s="56">
        <v>12</v>
      </c>
      <c r="F380" s="56">
        <v>115</v>
      </c>
      <c r="G380" s="110">
        <f>E380*F380</f>
        <v>1380</v>
      </c>
      <c r="H380" s="111" t="s">
        <v>16</v>
      </c>
      <c r="I380" s="94">
        <v>11.8</v>
      </c>
      <c r="J380" s="94">
        <f>G380*I380</f>
        <v>16284</v>
      </c>
      <c r="K380" s="94"/>
      <c r="L380" s="53" t="s">
        <v>17</v>
      </c>
      <c r="M380" s="94" t="s">
        <v>18</v>
      </c>
      <c r="N380" s="94"/>
    </row>
    <row r="381" s="54" customFormat="1" spans="1:14">
      <c r="A381" s="107" t="s">
        <v>267</v>
      </c>
      <c r="B381" s="108">
        <v>46164</v>
      </c>
      <c r="C381" s="109" t="s">
        <v>268</v>
      </c>
      <c r="D381" s="58" t="s">
        <v>15</v>
      </c>
      <c r="E381" s="56">
        <v>12</v>
      </c>
      <c r="F381" s="56">
        <v>150</v>
      </c>
      <c r="G381" s="110">
        <f>E381*F381</f>
        <v>1800</v>
      </c>
      <c r="H381" s="111" t="s">
        <v>16</v>
      </c>
      <c r="I381" s="94">
        <v>11.8</v>
      </c>
      <c r="J381" s="94">
        <f>G381*I381</f>
        <v>21240</v>
      </c>
      <c r="K381" s="94"/>
      <c r="L381" s="53" t="s">
        <v>17</v>
      </c>
      <c r="M381" s="94" t="s">
        <v>18</v>
      </c>
      <c r="N381" s="94"/>
    </row>
    <row r="382" s="54" customFormat="1" spans="1:14">
      <c r="A382" s="107" t="s">
        <v>269</v>
      </c>
      <c r="B382" s="108">
        <v>46164</v>
      </c>
      <c r="C382" s="109" t="s">
        <v>34</v>
      </c>
      <c r="D382" s="53" t="s">
        <v>21</v>
      </c>
      <c r="E382" s="56">
        <v>12</v>
      </c>
      <c r="F382" s="56">
        <v>5</v>
      </c>
      <c r="G382" s="110">
        <f>E382*F382</f>
        <v>60</v>
      </c>
      <c r="H382" s="111" t="s">
        <v>16</v>
      </c>
      <c r="I382" s="94">
        <v>16</v>
      </c>
      <c r="J382" s="94">
        <f>G382*I382</f>
        <v>960</v>
      </c>
      <c r="K382" s="94"/>
      <c r="L382" s="53" t="s">
        <v>17</v>
      </c>
      <c r="M382" s="94" t="s">
        <v>18</v>
      </c>
      <c r="N382" s="94" t="s">
        <v>131</v>
      </c>
    </row>
    <row r="383" s="54" customFormat="1" spans="1:14">
      <c r="A383" s="107" t="s">
        <v>269</v>
      </c>
      <c r="B383" s="108">
        <v>46164</v>
      </c>
      <c r="C383" s="109" t="s">
        <v>34</v>
      </c>
      <c r="D383" s="53" t="s">
        <v>22</v>
      </c>
      <c r="E383" s="56">
        <v>12</v>
      </c>
      <c r="F383" s="56">
        <v>5</v>
      </c>
      <c r="G383" s="110">
        <f>E383*F383</f>
        <v>60</v>
      </c>
      <c r="H383" s="111" t="s">
        <v>16</v>
      </c>
      <c r="I383" s="94">
        <v>20</v>
      </c>
      <c r="J383" s="94">
        <f>G383*I383</f>
        <v>1200</v>
      </c>
      <c r="K383" s="94"/>
      <c r="L383" s="53" t="s">
        <v>17</v>
      </c>
      <c r="M383" s="94" t="s">
        <v>18</v>
      </c>
      <c r="N383" s="94" t="s">
        <v>131</v>
      </c>
    </row>
    <row r="384" s="54" customFormat="1" spans="1:14">
      <c r="A384" s="107" t="s">
        <v>269</v>
      </c>
      <c r="B384" s="108">
        <v>46164</v>
      </c>
      <c r="C384" s="109" t="s">
        <v>34</v>
      </c>
      <c r="D384" s="58" t="s">
        <v>15</v>
      </c>
      <c r="E384" s="56">
        <v>12</v>
      </c>
      <c r="F384" s="56">
        <v>5</v>
      </c>
      <c r="G384" s="110">
        <f>E384*F384</f>
        <v>60</v>
      </c>
      <c r="H384" s="111" t="s">
        <v>16</v>
      </c>
      <c r="I384" s="94">
        <v>12.5</v>
      </c>
      <c r="J384" s="94">
        <f>G384*I384</f>
        <v>750</v>
      </c>
      <c r="K384" s="94"/>
      <c r="L384" s="53" t="s">
        <v>17</v>
      </c>
      <c r="M384" s="94" t="s">
        <v>18</v>
      </c>
      <c r="N384" s="94" t="s">
        <v>131</v>
      </c>
    </row>
    <row r="385" s="54" customFormat="1" spans="1:14">
      <c r="A385" s="107" t="s">
        <v>269</v>
      </c>
      <c r="B385" s="108">
        <v>46164</v>
      </c>
      <c r="C385" s="109" t="s">
        <v>34</v>
      </c>
      <c r="D385" s="53" t="s">
        <v>21</v>
      </c>
      <c r="E385" s="56">
        <v>12</v>
      </c>
      <c r="F385" s="56">
        <v>1</v>
      </c>
      <c r="G385" s="110">
        <f>E385*F385</f>
        <v>12</v>
      </c>
      <c r="H385" s="111" t="s">
        <v>16</v>
      </c>
      <c r="I385" s="94">
        <v>16</v>
      </c>
      <c r="J385" s="94">
        <f>G385*I385</f>
        <v>192</v>
      </c>
      <c r="K385" s="94"/>
      <c r="L385" s="53" t="s">
        <v>17</v>
      </c>
      <c r="M385" s="94" t="s">
        <v>18</v>
      </c>
      <c r="N385" s="94" t="s">
        <v>131</v>
      </c>
    </row>
    <row r="386" s="54" customFormat="1" spans="1:14">
      <c r="A386" s="107" t="s">
        <v>270</v>
      </c>
      <c r="B386" s="108">
        <v>46165</v>
      </c>
      <c r="C386" s="109" t="s">
        <v>57</v>
      </c>
      <c r="D386" s="58" t="s">
        <v>15</v>
      </c>
      <c r="E386" s="56">
        <v>12</v>
      </c>
      <c r="F386" s="56">
        <v>100</v>
      </c>
      <c r="G386" s="110">
        <f>E386*F386</f>
        <v>1200</v>
      </c>
      <c r="H386" s="111" t="s">
        <v>16</v>
      </c>
      <c r="I386" s="94">
        <v>11.8</v>
      </c>
      <c r="J386" s="94">
        <f>G386*I386</f>
        <v>14160</v>
      </c>
      <c r="K386" s="94"/>
      <c r="L386" s="53" t="s">
        <v>17</v>
      </c>
      <c r="M386" s="94" t="s">
        <v>18</v>
      </c>
      <c r="N386" s="94"/>
    </row>
    <row r="387" s="54" customFormat="1" spans="1:14">
      <c r="A387" s="107" t="s">
        <v>270</v>
      </c>
      <c r="B387" s="108">
        <v>46165</v>
      </c>
      <c r="C387" s="109" t="s">
        <v>57</v>
      </c>
      <c r="D387" s="53" t="s">
        <v>24</v>
      </c>
      <c r="E387" s="56">
        <v>12</v>
      </c>
      <c r="F387" s="56">
        <v>100</v>
      </c>
      <c r="G387" s="110">
        <f>E387*F387</f>
        <v>1200</v>
      </c>
      <c r="H387" s="111" t="s">
        <v>16</v>
      </c>
      <c r="I387" s="94">
        <v>14.8</v>
      </c>
      <c r="J387" s="94">
        <f>G387*I387</f>
        <v>17760</v>
      </c>
      <c r="K387" s="94"/>
      <c r="L387" s="53" t="s">
        <v>17</v>
      </c>
      <c r="M387" s="94" t="s">
        <v>18</v>
      </c>
      <c r="N387" s="94"/>
    </row>
    <row r="388" s="54" customFormat="1" spans="1:14">
      <c r="A388" s="107" t="s">
        <v>271</v>
      </c>
      <c r="B388" s="108">
        <v>46166</v>
      </c>
      <c r="C388" s="109" t="s">
        <v>272</v>
      </c>
      <c r="D388" s="53" t="s">
        <v>19</v>
      </c>
      <c r="E388" s="56">
        <v>12</v>
      </c>
      <c r="F388" s="56">
        <v>5</v>
      </c>
      <c r="G388" s="110">
        <f>E388*F388</f>
        <v>60</v>
      </c>
      <c r="H388" s="111" t="s">
        <v>16</v>
      </c>
      <c r="I388" s="94">
        <v>9.8</v>
      </c>
      <c r="J388" s="94">
        <f>G388*I388</f>
        <v>588</v>
      </c>
      <c r="K388" s="94"/>
      <c r="L388" s="53" t="s">
        <v>17</v>
      </c>
      <c r="M388" s="94" t="s">
        <v>18</v>
      </c>
      <c r="N388" s="94"/>
    </row>
    <row r="389" s="54" customFormat="1" spans="1:14">
      <c r="A389" s="107" t="s">
        <v>271</v>
      </c>
      <c r="B389" s="108">
        <v>46166</v>
      </c>
      <c r="C389" s="109" t="s">
        <v>272</v>
      </c>
      <c r="D389" s="58" t="s">
        <v>15</v>
      </c>
      <c r="E389" s="56">
        <v>12</v>
      </c>
      <c r="F389" s="56">
        <v>5</v>
      </c>
      <c r="G389" s="110">
        <f>E389*F389</f>
        <v>60</v>
      </c>
      <c r="H389" s="111" t="s">
        <v>16</v>
      </c>
      <c r="I389" s="94">
        <v>11.8</v>
      </c>
      <c r="J389" s="94">
        <f>G389*I389</f>
        <v>708</v>
      </c>
      <c r="K389" s="94"/>
      <c r="L389" s="53" t="s">
        <v>17</v>
      </c>
      <c r="M389" s="94" t="s">
        <v>18</v>
      </c>
      <c r="N389" s="94"/>
    </row>
    <row r="390" s="54" customFormat="1" spans="1:14">
      <c r="A390" s="107" t="s">
        <v>273</v>
      </c>
      <c r="B390" s="108">
        <v>46166</v>
      </c>
      <c r="C390" s="109" t="s">
        <v>274</v>
      </c>
      <c r="D390" s="53" t="s">
        <v>19</v>
      </c>
      <c r="E390" s="56">
        <v>12</v>
      </c>
      <c r="F390" s="56">
        <v>40</v>
      </c>
      <c r="G390" s="110">
        <f>E390*F390</f>
        <v>480</v>
      </c>
      <c r="H390" s="111" t="s">
        <v>16</v>
      </c>
      <c r="I390" s="94">
        <v>9.8</v>
      </c>
      <c r="J390" s="94">
        <f>G390*I390</f>
        <v>4704</v>
      </c>
      <c r="K390" s="94"/>
      <c r="L390" s="53" t="s">
        <v>17</v>
      </c>
      <c r="M390" s="94" t="s">
        <v>18</v>
      </c>
      <c r="N390" s="94"/>
    </row>
    <row r="391" s="54" customFormat="1" spans="1:14">
      <c r="A391" s="107" t="s">
        <v>233</v>
      </c>
      <c r="B391" s="108">
        <v>46166</v>
      </c>
      <c r="C391" s="109" t="s">
        <v>234</v>
      </c>
      <c r="D391" s="53" t="s">
        <v>21</v>
      </c>
      <c r="E391" s="56">
        <v>12</v>
      </c>
      <c r="F391" s="56">
        <v>30</v>
      </c>
      <c r="G391" s="110">
        <f>E391*F391</f>
        <v>360</v>
      </c>
      <c r="H391" s="111" t="s">
        <v>16</v>
      </c>
      <c r="I391" s="94">
        <v>14.8</v>
      </c>
      <c r="J391" s="94">
        <f>G391*I391</f>
        <v>5328</v>
      </c>
      <c r="K391" s="94"/>
      <c r="L391" s="53" t="s">
        <v>17</v>
      </c>
      <c r="M391" s="94" t="s">
        <v>18</v>
      </c>
      <c r="N391" s="94"/>
    </row>
    <row r="392" s="54" customFormat="1" spans="1:14">
      <c r="A392" s="107" t="s">
        <v>275</v>
      </c>
      <c r="B392" s="108">
        <v>46166</v>
      </c>
      <c r="C392" s="109" t="s">
        <v>276</v>
      </c>
      <c r="D392" s="58" t="s">
        <v>15</v>
      </c>
      <c r="E392" s="56">
        <v>12</v>
      </c>
      <c r="F392" s="56">
        <v>45</v>
      </c>
      <c r="G392" s="110">
        <f>E392*F392</f>
        <v>540</v>
      </c>
      <c r="H392" s="111" t="s">
        <v>16</v>
      </c>
      <c r="I392" s="94">
        <v>11.8</v>
      </c>
      <c r="J392" s="94">
        <f>G392*I392</f>
        <v>6372</v>
      </c>
      <c r="K392" s="94"/>
      <c r="L392" s="53" t="s">
        <v>17</v>
      </c>
      <c r="M392" s="94" t="s">
        <v>18</v>
      </c>
      <c r="N392" s="94"/>
    </row>
    <row r="393" s="54" customFormat="1" spans="1:14">
      <c r="A393" s="107" t="s">
        <v>277</v>
      </c>
      <c r="B393" s="108">
        <v>46166</v>
      </c>
      <c r="C393" s="109" t="s">
        <v>278</v>
      </c>
      <c r="D393" s="53" t="s">
        <v>19</v>
      </c>
      <c r="E393" s="56">
        <v>12</v>
      </c>
      <c r="F393" s="56">
        <v>10</v>
      </c>
      <c r="G393" s="110">
        <f>E393*F393</f>
        <v>120</v>
      </c>
      <c r="H393" s="111" t="s">
        <v>16</v>
      </c>
      <c r="I393" s="94">
        <v>9.8</v>
      </c>
      <c r="J393" s="94">
        <f>G393*I393</f>
        <v>1176</v>
      </c>
      <c r="K393" s="94"/>
      <c r="L393" s="53" t="s">
        <v>17</v>
      </c>
      <c r="M393" s="94" t="s">
        <v>18</v>
      </c>
      <c r="N393" s="94"/>
    </row>
    <row r="394" s="54" customFormat="1" spans="1:14">
      <c r="A394" s="107" t="s">
        <v>277</v>
      </c>
      <c r="B394" s="108">
        <v>46166</v>
      </c>
      <c r="C394" s="109" t="s">
        <v>278</v>
      </c>
      <c r="D394" s="53" t="s">
        <v>24</v>
      </c>
      <c r="E394" s="56">
        <v>12</v>
      </c>
      <c r="F394" s="56">
        <v>10</v>
      </c>
      <c r="G394" s="110">
        <f>E394*F394</f>
        <v>120</v>
      </c>
      <c r="H394" s="111" t="s">
        <v>16</v>
      </c>
      <c r="I394" s="94">
        <v>14.8</v>
      </c>
      <c r="J394" s="94">
        <f>G394*I394</f>
        <v>1776</v>
      </c>
      <c r="K394" s="94"/>
      <c r="L394" s="53" t="s">
        <v>17</v>
      </c>
      <c r="M394" s="94" t="s">
        <v>18</v>
      </c>
      <c r="N394" s="94"/>
    </row>
    <row r="395" s="54" customFormat="1" spans="1:14">
      <c r="A395" s="107" t="s">
        <v>244</v>
      </c>
      <c r="B395" s="108">
        <v>46166</v>
      </c>
      <c r="C395" s="109" t="s">
        <v>59</v>
      </c>
      <c r="D395" s="53" t="s">
        <v>19</v>
      </c>
      <c r="E395" s="56">
        <v>12</v>
      </c>
      <c r="F395" s="56">
        <v>50</v>
      </c>
      <c r="G395" s="110">
        <f>E395*F395</f>
        <v>600</v>
      </c>
      <c r="H395" s="111" t="s">
        <v>16</v>
      </c>
      <c r="I395" s="94">
        <v>11.5</v>
      </c>
      <c r="J395" s="94">
        <f>G395*I395</f>
        <v>6900</v>
      </c>
      <c r="K395" s="94"/>
      <c r="L395" s="53" t="s">
        <v>17</v>
      </c>
      <c r="M395" s="94"/>
      <c r="N395" s="94"/>
    </row>
    <row r="396" s="54" customFormat="1" spans="1:14">
      <c r="A396" s="107" t="s">
        <v>244</v>
      </c>
      <c r="B396" s="108">
        <v>46166</v>
      </c>
      <c r="C396" s="109" t="s">
        <v>59</v>
      </c>
      <c r="D396" s="58" t="s">
        <v>15</v>
      </c>
      <c r="E396" s="56">
        <v>12</v>
      </c>
      <c r="F396" s="56">
        <v>50</v>
      </c>
      <c r="G396" s="110">
        <f>E396*F396</f>
        <v>600</v>
      </c>
      <c r="H396" s="111" t="s">
        <v>16</v>
      </c>
      <c r="I396" s="94">
        <v>14</v>
      </c>
      <c r="J396" s="94">
        <f>G396*I396</f>
        <v>8400</v>
      </c>
      <c r="K396" s="94"/>
      <c r="L396" s="53" t="s">
        <v>17</v>
      </c>
      <c r="M396" s="94"/>
      <c r="N396" s="94"/>
    </row>
    <row r="397" s="54" customFormat="1" spans="1:14">
      <c r="A397" s="107" t="s">
        <v>244</v>
      </c>
      <c r="B397" s="108">
        <v>46166</v>
      </c>
      <c r="C397" s="109" t="s">
        <v>59</v>
      </c>
      <c r="D397" s="53" t="s">
        <v>24</v>
      </c>
      <c r="E397" s="56">
        <v>12</v>
      </c>
      <c r="F397" s="56">
        <v>50</v>
      </c>
      <c r="G397" s="110">
        <f>E397*F397</f>
        <v>600</v>
      </c>
      <c r="H397" s="111" t="s">
        <v>16</v>
      </c>
      <c r="I397" s="94">
        <v>18</v>
      </c>
      <c r="J397" s="94">
        <f>G397*I397</f>
        <v>10800</v>
      </c>
      <c r="K397" s="94"/>
      <c r="L397" s="53" t="s">
        <v>17</v>
      </c>
      <c r="M397" s="94"/>
      <c r="N397" s="94"/>
    </row>
    <row r="398" s="54" customFormat="1" spans="1:14">
      <c r="A398" s="107" t="s">
        <v>244</v>
      </c>
      <c r="B398" s="108">
        <v>46166</v>
      </c>
      <c r="C398" s="109" t="s">
        <v>59</v>
      </c>
      <c r="D398" s="59" t="s">
        <v>30</v>
      </c>
      <c r="E398" s="56">
        <v>12</v>
      </c>
      <c r="F398" s="56">
        <v>50</v>
      </c>
      <c r="G398" s="110">
        <f>E398*F398</f>
        <v>600</v>
      </c>
      <c r="H398" s="111" t="s">
        <v>16</v>
      </c>
      <c r="I398" s="94">
        <v>17.5</v>
      </c>
      <c r="J398" s="94">
        <f>G398*I398</f>
        <v>10500</v>
      </c>
      <c r="K398" s="94"/>
      <c r="L398" s="53" t="s">
        <v>17</v>
      </c>
      <c r="M398" s="94"/>
      <c r="N398" s="94"/>
    </row>
    <row r="399" s="54" customFormat="1" spans="1:14">
      <c r="A399" s="107" t="s">
        <v>279</v>
      </c>
      <c r="B399" s="108">
        <v>46166</v>
      </c>
      <c r="C399" s="109" t="s">
        <v>57</v>
      </c>
      <c r="D399" s="53" t="s">
        <v>19</v>
      </c>
      <c r="E399" s="56">
        <v>12</v>
      </c>
      <c r="F399" s="56">
        <v>50</v>
      </c>
      <c r="G399" s="110">
        <f>E399*F399</f>
        <v>600</v>
      </c>
      <c r="H399" s="111" t="s">
        <v>16</v>
      </c>
      <c r="I399" s="94">
        <v>9.8</v>
      </c>
      <c r="J399" s="94">
        <f>G399*I399</f>
        <v>5880</v>
      </c>
      <c r="K399" s="94"/>
      <c r="L399" s="53" t="s">
        <v>17</v>
      </c>
      <c r="M399" s="94" t="s">
        <v>18</v>
      </c>
      <c r="N399" s="94"/>
    </row>
    <row r="400" s="54" customFormat="1" spans="1:14">
      <c r="A400" s="107" t="s">
        <v>280</v>
      </c>
      <c r="B400" s="108">
        <v>46166</v>
      </c>
      <c r="C400" s="109" t="s">
        <v>57</v>
      </c>
      <c r="D400" s="53" t="s">
        <v>22</v>
      </c>
      <c r="E400" s="56">
        <v>12</v>
      </c>
      <c r="F400" s="56">
        <v>31</v>
      </c>
      <c r="G400" s="110">
        <f>E400*F400</f>
        <v>372</v>
      </c>
      <c r="H400" s="111" t="s">
        <v>16</v>
      </c>
      <c r="I400" s="94">
        <v>17.5</v>
      </c>
      <c r="J400" s="94">
        <f>G400*I400</f>
        <v>6510</v>
      </c>
      <c r="K400" s="94"/>
      <c r="L400" s="53" t="s">
        <v>17</v>
      </c>
      <c r="M400" s="94" t="s">
        <v>18</v>
      </c>
      <c r="N400" s="94"/>
    </row>
    <row r="401" s="54" customFormat="1" spans="1:14">
      <c r="A401" s="107" t="s">
        <v>281</v>
      </c>
      <c r="B401" s="108">
        <v>46167</v>
      </c>
      <c r="C401" s="109" t="s">
        <v>282</v>
      </c>
      <c r="D401" s="58" t="s">
        <v>15</v>
      </c>
      <c r="E401" s="56">
        <v>12</v>
      </c>
      <c r="F401" s="56">
        <v>20</v>
      </c>
      <c r="G401" s="111">
        <f>E401*F401</f>
        <v>240</v>
      </c>
      <c r="H401" s="111" t="s">
        <v>16</v>
      </c>
      <c r="I401" s="94">
        <v>12.7</v>
      </c>
      <c r="J401" s="94">
        <f>G401*I401+K401</f>
        <v>3148</v>
      </c>
      <c r="K401" s="94">
        <v>100</v>
      </c>
      <c r="L401" s="53" t="s">
        <v>17</v>
      </c>
      <c r="M401" s="94" t="s">
        <v>18</v>
      </c>
      <c r="N401" s="94"/>
    </row>
    <row r="402" s="54" customFormat="1" spans="1:14">
      <c r="A402" s="107" t="s">
        <v>283</v>
      </c>
      <c r="B402" s="108">
        <v>46167</v>
      </c>
      <c r="C402" s="109" t="s">
        <v>55</v>
      </c>
      <c r="D402" s="53" t="s">
        <v>24</v>
      </c>
      <c r="E402" s="56"/>
      <c r="F402" s="56"/>
      <c r="G402" s="111">
        <v>50</v>
      </c>
      <c r="H402" s="111" t="s">
        <v>16</v>
      </c>
      <c r="I402" s="94">
        <v>15.8</v>
      </c>
      <c r="J402" s="94">
        <f>G402*I402</f>
        <v>790</v>
      </c>
      <c r="K402" s="94"/>
      <c r="L402" s="94" t="s">
        <v>17</v>
      </c>
      <c r="M402" s="94" t="s">
        <v>18</v>
      </c>
      <c r="N402" s="94"/>
    </row>
    <row r="403" s="54" customFormat="1" spans="1:14">
      <c r="A403" s="107" t="s">
        <v>284</v>
      </c>
      <c r="B403" s="108">
        <v>46167</v>
      </c>
      <c r="C403" s="109" t="s">
        <v>59</v>
      </c>
      <c r="D403" s="58" t="s">
        <v>15</v>
      </c>
      <c r="E403" s="56">
        <v>12</v>
      </c>
      <c r="F403" s="56">
        <v>20</v>
      </c>
      <c r="G403" s="110">
        <f>E403*F403</f>
        <v>240</v>
      </c>
      <c r="H403" s="111" t="s">
        <v>16</v>
      </c>
      <c r="I403" s="94">
        <v>14</v>
      </c>
      <c r="J403" s="94">
        <f>G403*I403</f>
        <v>3360</v>
      </c>
      <c r="K403" s="94"/>
      <c r="L403" s="53" t="s">
        <v>17</v>
      </c>
      <c r="M403" s="94"/>
      <c r="N403" s="94"/>
    </row>
    <row r="404" s="54" customFormat="1" spans="1:14">
      <c r="A404" s="107" t="s">
        <v>284</v>
      </c>
      <c r="B404" s="108">
        <v>46167</v>
      </c>
      <c r="C404" s="109" t="s">
        <v>59</v>
      </c>
      <c r="D404" s="59" t="s">
        <v>30</v>
      </c>
      <c r="E404" s="56">
        <v>12</v>
      </c>
      <c r="F404" s="56">
        <v>20</v>
      </c>
      <c r="G404" s="110">
        <f>E404*F404</f>
        <v>240</v>
      </c>
      <c r="H404" s="111" t="s">
        <v>16</v>
      </c>
      <c r="I404" s="94">
        <v>17.5</v>
      </c>
      <c r="J404" s="94">
        <f>G404*I404</f>
        <v>4200</v>
      </c>
      <c r="K404" s="94"/>
      <c r="L404" s="53" t="s">
        <v>17</v>
      </c>
      <c r="M404" s="94"/>
      <c r="N404" s="94"/>
    </row>
    <row r="405" s="54" customFormat="1" spans="1:14">
      <c r="A405" s="107" t="s">
        <v>285</v>
      </c>
      <c r="B405" s="108">
        <v>46168</v>
      </c>
      <c r="C405" s="109" t="s">
        <v>55</v>
      </c>
      <c r="D405" s="53" t="s">
        <v>19</v>
      </c>
      <c r="E405" s="56">
        <v>12</v>
      </c>
      <c r="F405" s="56">
        <v>2</v>
      </c>
      <c r="G405" s="111">
        <v>24</v>
      </c>
      <c r="H405" s="111" t="s">
        <v>16</v>
      </c>
      <c r="I405" s="94">
        <v>10.5</v>
      </c>
      <c r="J405" s="94">
        <f>G405*I405</f>
        <v>252</v>
      </c>
      <c r="K405" s="94"/>
      <c r="L405" s="94" t="s">
        <v>17</v>
      </c>
      <c r="M405" s="94" t="s">
        <v>18</v>
      </c>
      <c r="N405" s="94"/>
    </row>
    <row r="406" s="54" customFormat="1" spans="1:14">
      <c r="A406" s="107" t="s">
        <v>285</v>
      </c>
      <c r="B406" s="108">
        <v>46168</v>
      </c>
      <c r="C406" s="109" t="s">
        <v>55</v>
      </c>
      <c r="D406" s="58" t="s">
        <v>15</v>
      </c>
      <c r="E406" s="56">
        <v>12</v>
      </c>
      <c r="F406" s="56">
        <v>4</v>
      </c>
      <c r="G406" s="111">
        <v>48</v>
      </c>
      <c r="H406" s="111" t="s">
        <v>16</v>
      </c>
      <c r="I406" s="94">
        <v>12.3</v>
      </c>
      <c r="J406" s="94">
        <f>G406*I406</f>
        <v>590.4</v>
      </c>
      <c r="K406" s="94"/>
      <c r="L406" s="94" t="s">
        <v>17</v>
      </c>
      <c r="M406" s="94" t="s">
        <v>18</v>
      </c>
      <c r="N406" s="94"/>
    </row>
    <row r="407" s="54" customFormat="1" spans="1:14">
      <c r="A407" s="107" t="s">
        <v>285</v>
      </c>
      <c r="B407" s="108">
        <v>46168</v>
      </c>
      <c r="C407" s="109" t="s">
        <v>55</v>
      </c>
      <c r="D407" s="71" t="s">
        <v>27</v>
      </c>
      <c r="E407" s="56">
        <v>12</v>
      </c>
      <c r="F407" s="56">
        <v>3</v>
      </c>
      <c r="G407" s="111">
        <v>36</v>
      </c>
      <c r="H407" s="111" t="s">
        <v>16</v>
      </c>
      <c r="I407" s="94">
        <v>15.8</v>
      </c>
      <c r="J407" s="94">
        <f>G407*I407</f>
        <v>568.8</v>
      </c>
      <c r="K407" s="94"/>
      <c r="L407" s="94" t="s">
        <v>17</v>
      </c>
      <c r="M407" s="94" t="s">
        <v>18</v>
      </c>
      <c r="N407" s="94"/>
    </row>
    <row r="408" s="54" customFormat="1" spans="1:14">
      <c r="A408" s="107" t="s">
        <v>258</v>
      </c>
      <c r="B408" s="108">
        <v>46169</v>
      </c>
      <c r="C408" s="109" t="s">
        <v>225</v>
      </c>
      <c r="D408" s="53" t="s">
        <v>20</v>
      </c>
      <c r="E408" s="56">
        <v>12</v>
      </c>
      <c r="F408" s="56">
        <v>18</v>
      </c>
      <c r="G408" s="110">
        <f>E408*F408</f>
        <v>216</v>
      </c>
      <c r="H408" s="111" t="s">
        <v>16</v>
      </c>
      <c r="I408" s="94">
        <v>11.8</v>
      </c>
      <c r="J408" s="94">
        <f>G408*I408</f>
        <v>2548.8</v>
      </c>
      <c r="K408" s="94"/>
      <c r="L408" s="53" t="s">
        <v>17</v>
      </c>
      <c r="M408" s="94" t="s">
        <v>18</v>
      </c>
      <c r="N408" s="94"/>
    </row>
    <row r="409" s="54" customFormat="1" spans="1:14">
      <c r="A409" s="107" t="s">
        <v>286</v>
      </c>
      <c r="B409" s="108">
        <v>46169</v>
      </c>
      <c r="C409" s="109" t="s">
        <v>225</v>
      </c>
      <c r="D409" s="107" t="s">
        <v>287</v>
      </c>
      <c r="E409" s="56">
        <v>12</v>
      </c>
      <c r="F409" s="56">
        <v>15</v>
      </c>
      <c r="G409" s="110">
        <f>E409*F409</f>
        <v>180</v>
      </c>
      <c r="H409" s="111" t="s">
        <v>16</v>
      </c>
      <c r="I409" s="94">
        <v>7.8</v>
      </c>
      <c r="J409" s="94">
        <f>G409*I409</f>
        <v>1404</v>
      </c>
      <c r="K409" s="94"/>
      <c r="L409" s="53" t="s">
        <v>17</v>
      </c>
      <c r="M409" s="94" t="s">
        <v>18</v>
      </c>
      <c r="N409" s="94"/>
    </row>
    <row r="410" s="54" customFormat="1" spans="1:14">
      <c r="A410" s="107" t="s">
        <v>288</v>
      </c>
      <c r="B410" s="108">
        <v>46169</v>
      </c>
      <c r="C410" s="109" t="s">
        <v>289</v>
      </c>
      <c r="D410" s="58" t="s">
        <v>15</v>
      </c>
      <c r="E410" s="56">
        <v>12</v>
      </c>
      <c r="F410" s="56">
        <v>20</v>
      </c>
      <c r="G410" s="110">
        <f>E410*F410</f>
        <v>240</v>
      </c>
      <c r="H410" s="111" t="s">
        <v>16</v>
      </c>
      <c r="I410" s="94">
        <v>12.3</v>
      </c>
      <c r="J410" s="94">
        <f>G410*I410</f>
        <v>2952</v>
      </c>
      <c r="K410" s="94"/>
      <c r="L410" s="94" t="s">
        <v>17</v>
      </c>
      <c r="M410" s="94" t="s">
        <v>18</v>
      </c>
      <c r="N410" s="94"/>
    </row>
    <row r="411" s="54" customFormat="1" spans="1:14">
      <c r="A411" s="107" t="s">
        <v>290</v>
      </c>
      <c r="B411" s="108">
        <v>46169</v>
      </c>
      <c r="C411" s="109" t="s">
        <v>291</v>
      </c>
      <c r="D411" s="53" t="s">
        <v>35</v>
      </c>
      <c r="E411" s="56">
        <v>12</v>
      </c>
      <c r="F411" s="56">
        <v>3</v>
      </c>
      <c r="G411" s="110">
        <f>E411*F411</f>
        <v>36</v>
      </c>
      <c r="H411" s="111" t="s">
        <v>16</v>
      </c>
      <c r="I411" s="94">
        <v>13.2</v>
      </c>
      <c r="J411" s="94">
        <f>G411*I411</f>
        <v>475.2</v>
      </c>
      <c r="K411" s="94"/>
      <c r="L411" s="53" t="s">
        <v>17</v>
      </c>
      <c r="M411" s="94" t="s">
        <v>18</v>
      </c>
      <c r="N411" s="94"/>
    </row>
    <row r="412" s="54" customFormat="1" spans="1:14">
      <c r="A412" s="107" t="s">
        <v>292</v>
      </c>
      <c r="B412" s="108">
        <v>46169</v>
      </c>
      <c r="C412" s="109" t="s">
        <v>55</v>
      </c>
      <c r="D412" s="53" t="s">
        <v>22</v>
      </c>
      <c r="E412" s="56"/>
      <c r="F412" s="56"/>
      <c r="G412" s="111">
        <v>93</v>
      </c>
      <c r="H412" s="111" t="s">
        <v>16</v>
      </c>
      <c r="I412" s="94">
        <v>18.3</v>
      </c>
      <c r="J412" s="94">
        <f>G412*I412</f>
        <v>1701.9</v>
      </c>
      <c r="K412" s="94"/>
      <c r="L412" s="94" t="s">
        <v>17</v>
      </c>
      <c r="M412" s="94" t="s">
        <v>18</v>
      </c>
      <c r="N412" s="94"/>
    </row>
    <row r="413" s="54" customFormat="1" spans="1:14">
      <c r="A413" s="107" t="s">
        <v>293</v>
      </c>
      <c r="B413" s="108">
        <v>46170</v>
      </c>
      <c r="C413" s="109" t="s">
        <v>34</v>
      </c>
      <c r="D413" s="58" t="s">
        <v>15</v>
      </c>
      <c r="E413" s="56">
        <v>12</v>
      </c>
      <c r="F413" s="56">
        <v>5</v>
      </c>
      <c r="G413" s="110">
        <f>E413*F413</f>
        <v>60</v>
      </c>
      <c r="H413" s="111" t="s">
        <v>16</v>
      </c>
      <c r="I413" s="94">
        <v>12.5</v>
      </c>
      <c r="J413" s="94">
        <f>G413*I413</f>
        <v>750</v>
      </c>
      <c r="K413" s="94"/>
      <c r="L413" s="53" t="s">
        <v>17</v>
      </c>
      <c r="M413" s="94" t="s">
        <v>18</v>
      </c>
      <c r="N413" s="94" t="s">
        <v>131</v>
      </c>
    </row>
    <row r="414" s="54" customFormat="1" spans="1:14">
      <c r="A414" s="107" t="s">
        <v>293</v>
      </c>
      <c r="B414" s="108">
        <v>46170</v>
      </c>
      <c r="C414" s="109" t="s">
        <v>34</v>
      </c>
      <c r="D414" s="53" t="s">
        <v>19</v>
      </c>
      <c r="E414" s="56">
        <v>12</v>
      </c>
      <c r="F414" s="56">
        <v>5</v>
      </c>
      <c r="G414" s="110">
        <f>E414*F414</f>
        <v>60</v>
      </c>
      <c r="H414" s="111" t="s">
        <v>16</v>
      </c>
      <c r="I414" s="94">
        <v>10.8</v>
      </c>
      <c r="J414" s="94">
        <f>G414*I414</f>
        <v>648</v>
      </c>
      <c r="K414" s="94"/>
      <c r="L414" s="53" t="s">
        <v>17</v>
      </c>
      <c r="M414" s="94" t="s">
        <v>18</v>
      </c>
      <c r="N414" s="94" t="s">
        <v>131</v>
      </c>
    </row>
    <row r="415" s="54" customFormat="1" spans="1:14">
      <c r="A415" s="107" t="s">
        <v>293</v>
      </c>
      <c r="B415" s="108">
        <v>46170</v>
      </c>
      <c r="C415" s="109" t="s">
        <v>34</v>
      </c>
      <c r="D415" s="53" t="s">
        <v>21</v>
      </c>
      <c r="E415" s="56">
        <v>12</v>
      </c>
      <c r="F415" s="56">
        <v>7</v>
      </c>
      <c r="G415" s="110">
        <f>E415*F415</f>
        <v>84</v>
      </c>
      <c r="H415" s="111" t="s">
        <v>16</v>
      </c>
      <c r="I415" s="94">
        <v>16</v>
      </c>
      <c r="J415" s="94">
        <f>G415*I415</f>
        <v>1344</v>
      </c>
      <c r="K415" s="94"/>
      <c r="L415" s="53" t="s">
        <v>17</v>
      </c>
      <c r="M415" s="94" t="s">
        <v>18</v>
      </c>
      <c r="N415" s="94" t="s">
        <v>131</v>
      </c>
    </row>
    <row r="416" s="54" customFormat="1" spans="1:14">
      <c r="A416" s="107" t="s">
        <v>294</v>
      </c>
      <c r="B416" s="108">
        <v>46170</v>
      </c>
      <c r="C416" s="109" t="s">
        <v>74</v>
      </c>
      <c r="D416" s="53" t="s">
        <v>24</v>
      </c>
      <c r="E416" s="56">
        <v>12</v>
      </c>
      <c r="F416" s="56">
        <v>50</v>
      </c>
      <c r="G416" s="110">
        <f>E416*F416</f>
        <v>600</v>
      </c>
      <c r="H416" s="111" t="s">
        <v>16</v>
      </c>
      <c r="I416" s="94">
        <v>15.8</v>
      </c>
      <c r="J416" s="94">
        <f>G416*I416</f>
        <v>9480</v>
      </c>
      <c r="K416" s="94"/>
      <c r="L416" s="94" t="s">
        <v>18</v>
      </c>
      <c r="M416" s="94" t="s">
        <v>18</v>
      </c>
      <c r="N416" s="94"/>
    </row>
    <row r="417" s="54" customFormat="1" spans="1:14">
      <c r="A417" s="107" t="s">
        <v>295</v>
      </c>
      <c r="B417" s="108">
        <v>46170</v>
      </c>
      <c r="C417" s="109" t="s">
        <v>34</v>
      </c>
      <c r="D417" s="58" t="s">
        <v>15</v>
      </c>
      <c r="E417" s="56">
        <v>12</v>
      </c>
      <c r="F417" s="56">
        <v>25</v>
      </c>
      <c r="G417" s="110">
        <f>E417*F417</f>
        <v>300</v>
      </c>
      <c r="H417" s="111" t="s">
        <v>16</v>
      </c>
      <c r="I417" s="94">
        <v>12.5</v>
      </c>
      <c r="J417" s="94">
        <f>G417*I417</f>
        <v>3750</v>
      </c>
      <c r="K417" s="94"/>
      <c r="L417" s="53" t="s">
        <v>17</v>
      </c>
      <c r="M417" s="94" t="s">
        <v>18</v>
      </c>
      <c r="N417" s="94" t="s">
        <v>131</v>
      </c>
    </row>
    <row r="418" s="54" customFormat="1" spans="1:14">
      <c r="A418" s="107" t="s">
        <v>295</v>
      </c>
      <c r="B418" s="108">
        <v>46170</v>
      </c>
      <c r="C418" s="109" t="s">
        <v>34</v>
      </c>
      <c r="D418" s="68" t="s">
        <v>15</v>
      </c>
      <c r="E418" s="56">
        <v>12</v>
      </c>
      <c r="F418" s="56">
        <v>25</v>
      </c>
      <c r="G418" s="110">
        <f>E418*F418</f>
        <v>300</v>
      </c>
      <c r="H418" s="111" t="s">
        <v>16</v>
      </c>
      <c r="I418" s="94">
        <v>12.5</v>
      </c>
      <c r="J418" s="94">
        <f>G418*I418</f>
        <v>3750</v>
      </c>
      <c r="K418" s="94"/>
      <c r="L418" s="53" t="s">
        <v>17</v>
      </c>
      <c r="M418" s="94" t="s">
        <v>18</v>
      </c>
      <c r="N418" s="53" t="s">
        <v>88</v>
      </c>
    </row>
    <row r="419" s="54" customFormat="1" spans="1:14">
      <c r="A419" s="107" t="s">
        <v>296</v>
      </c>
      <c r="B419" s="108">
        <v>46170</v>
      </c>
      <c r="C419" s="109" t="s">
        <v>34</v>
      </c>
      <c r="D419" s="53" t="s">
        <v>21</v>
      </c>
      <c r="E419" s="56">
        <v>12</v>
      </c>
      <c r="F419" s="56">
        <v>30</v>
      </c>
      <c r="G419" s="110">
        <f>E419*F419</f>
        <v>360</v>
      </c>
      <c r="H419" s="111" t="s">
        <v>16</v>
      </c>
      <c r="I419" s="94">
        <v>16</v>
      </c>
      <c r="J419" s="94">
        <f>G419*I419</f>
        <v>5760</v>
      </c>
      <c r="K419" s="94"/>
      <c r="L419" s="53" t="s">
        <v>17</v>
      </c>
      <c r="M419" s="94" t="s">
        <v>18</v>
      </c>
      <c r="N419" s="94" t="s">
        <v>131</v>
      </c>
    </row>
    <row r="420" s="54" customFormat="1" spans="1:14">
      <c r="A420" s="107" t="s">
        <v>297</v>
      </c>
      <c r="B420" s="108">
        <v>46170</v>
      </c>
      <c r="C420" s="109" t="s">
        <v>298</v>
      </c>
      <c r="D420" s="53" t="s">
        <v>24</v>
      </c>
      <c r="E420" s="56">
        <v>12</v>
      </c>
      <c r="F420" s="56">
        <v>10</v>
      </c>
      <c r="G420" s="110">
        <f>E420*F420</f>
        <v>120</v>
      </c>
      <c r="H420" s="111" t="s">
        <v>16</v>
      </c>
      <c r="I420" s="94">
        <v>14.8</v>
      </c>
      <c r="J420" s="94">
        <f>G420*I420</f>
        <v>1776</v>
      </c>
      <c r="K420" s="94"/>
      <c r="L420" s="53" t="s">
        <v>17</v>
      </c>
      <c r="M420" s="94" t="s">
        <v>18</v>
      </c>
      <c r="N420" s="94"/>
    </row>
    <row r="421" s="54" customFormat="1" spans="1:14">
      <c r="A421" s="107" t="s">
        <v>297</v>
      </c>
      <c r="B421" s="108">
        <v>46170</v>
      </c>
      <c r="C421" s="109" t="s">
        <v>298</v>
      </c>
      <c r="D421" s="71" t="s">
        <v>77</v>
      </c>
      <c r="E421" s="56">
        <v>12</v>
      </c>
      <c r="F421" s="56">
        <v>10</v>
      </c>
      <c r="G421" s="110">
        <f>E421*F421</f>
        <v>120</v>
      </c>
      <c r="H421" s="111" t="s">
        <v>16</v>
      </c>
      <c r="I421" s="94">
        <v>17.5</v>
      </c>
      <c r="J421" s="94">
        <f>G421*I421</f>
        <v>2100</v>
      </c>
      <c r="K421" s="94"/>
      <c r="L421" s="53" t="s">
        <v>17</v>
      </c>
      <c r="M421" s="94" t="s">
        <v>18</v>
      </c>
      <c r="N421" s="94"/>
    </row>
    <row r="422" s="54" customFormat="1" spans="1:14">
      <c r="A422" s="107" t="s">
        <v>299</v>
      </c>
      <c r="B422" s="108">
        <v>46170</v>
      </c>
      <c r="C422" s="109" t="s">
        <v>225</v>
      </c>
      <c r="D422" s="53" t="s">
        <v>20</v>
      </c>
      <c r="E422" s="56">
        <v>12</v>
      </c>
      <c r="F422" s="56">
        <v>2</v>
      </c>
      <c r="G422" s="110">
        <f>E422*F422</f>
        <v>24</v>
      </c>
      <c r="H422" s="111" t="s">
        <v>16</v>
      </c>
      <c r="I422" s="94">
        <v>11.8</v>
      </c>
      <c r="J422" s="94">
        <f>G422*I422</f>
        <v>283.2</v>
      </c>
      <c r="K422" s="94"/>
      <c r="L422" s="53" t="s">
        <v>17</v>
      </c>
      <c r="M422" s="94" t="s">
        <v>18</v>
      </c>
      <c r="N422" s="94" t="s">
        <v>300</v>
      </c>
    </row>
    <row r="423" s="54" customFormat="1" spans="1:14">
      <c r="A423" s="107" t="s">
        <v>301</v>
      </c>
      <c r="B423" s="108">
        <v>46172</v>
      </c>
      <c r="C423" s="109" t="s">
        <v>302</v>
      </c>
      <c r="D423" s="58" t="s">
        <v>15</v>
      </c>
      <c r="E423" s="56">
        <v>12</v>
      </c>
      <c r="F423" s="56">
        <v>50</v>
      </c>
      <c r="G423" s="110">
        <f>E423*F423</f>
        <v>600</v>
      </c>
      <c r="H423" s="111" t="s">
        <v>16</v>
      </c>
      <c r="I423" s="94">
        <v>11.8</v>
      </c>
      <c r="J423" s="94">
        <f>G423*I423</f>
        <v>7080</v>
      </c>
      <c r="K423" s="94"/>
      <c r="L423" s="53" t="s">
        <v>17</v>
      </c>
      <c r="M423" s="94" t="s">
        <v>18</v>
      </c>
      <c r="N423" s="94"/>
    </row>
    <row r="424" s="54" customFormat="1" spans="1:14">
      <c r="A424" s="107" t="s">
        <v>303</v>
      </c>
      <c r="B424" s="108">
        <v>46172</v>
      </c>
      <c r="C424" s="109" t="s">
        <v>304</v>
      </c>
      <c r="D424" s="107" t="s">
        <v>287</v>
      </c>
      <c r="E424" s="56">
        <v>12</v>
      </c>
      <c r="F424" s="56">
        <v>20</v>
      </c>
      <c r="G424" s="110">
        <f>E424*F424</f>
        <v>240</v>
      </c>
      <c r="H424" s="111" t="s">
        <v>16</v>
      </c>
      <c r="I424" s="94">
        <v>7.8</v>
      </c>
      <c r="J424" s="94">
        <f>G424*I424</f>
        <v>1872</v>
      </c>
      <c r="K424" s="94"/>
      <c r="L424" s="53" t="s">
        <v>17</v>
      </c>
      <c r="M424" s="94" t="s">
        <v>18</v>
      </c>
      <c r="N424" s="94"/>
    </row>
    <row r="425" s="54" customFormat="1" spans="1:14">
      <c r="A425" s="107" t="s">
        <v>303</v>
      </c>
      <c r="B425" s="108">
        <v>46172</v>
      </c>
      <c r="C425" s="109" t="s">
        <v>304</v>
      </c>
      <c r="D425" s="53" t="s">
        <v>20</v>
      </c>
      <c r="E425" s="56">
        <v>12</v>
      </c>
      <c r="F425" s="56">
        <v>30</v>
      </c>
      <c r="G425" s="110">
        <f>E425*F425</f>
        <v>360</v>
      </c>
      <c r="H425" s="111" t="s">
        <v>16</v>
      </c>
      <c r="I425" s="94">
        <v>11.8</v>
      </c>
      <c r="J425" s="94">
        <f>G425*I425</f>
        <v>4248</v>
      </c>
      <c r="K425" s="94"/>
      <c r="L425" s="53" t="s">
        <v>17</v>
      </c>
      <c r="M425" s="94" t="s">
        <v>18</v>
      </c>
      <c r="N425" s="94"/>
    </row>
    <row r="426" s="55" customFormat="1" spans="1:14">
      <c r="A426" s="107" t="s">
        <v>305</v>
      </c>
      <c r="B426" s="108">
        <v>46172</v>
      </c>
      <c r="C426" s="109" t="s">
        <v>306</v>
      </c>
      <c r="D426" s="53" t="s">
        <v>24</v>
      </c>
      <c r="E426" s="107">
        <v>12</v>
      </c>
      <c r="F426" s="107">
        <v>25</v>
      </c>
      <c r="G426" s="119">
        <f>E426*F426</f>
        <v>300</v>
      </c>
      <c r="H426" s="119" t="s">
        <v>16</v>
      </c>
      <c r="I426" s="99">
        <v>14.8</v>
      </c>
      <c r="J426" s="99">
        <f>G426*I426</f>
        <v>4440</v>
      </c>
      <c r="K426" s="99"/>
      <c r="L426" s="53" t="s">
        <v>17</v>
      </c>
      <c r="M426" s="94" t="s">
        <v>18</v>
      </c>
      <c r="N426" s="99"/>
    </row>
    <row r="427" s="54" customFormat="1" spans="1:14">
      <c r="A427" s="107" t="s">
        <v>307</v>
      </c>
      <c r="B427" s="108">
        <v>46172</v>
      </c>
      <c r="C427" s="109" t="s">
        <v>308</v>
      </c>
      <c r="D427" s="53" t="s">
        <v>20</v>
      </c>
      <c r="E427" s="56">
        <v>12</v>
      </c>
      <c r="F427" s="56">
        <v>10</v>
      </c>
      <c r="G427" s="110">
        <f>E427*F427</f>
        <v>120</v>
      </c>
      <c r="H427" s="111" t="s">
        <v>16</v>
      </c>
      <c r="I427" s="94">
        <v>11.8</v>
      </c>
      <c r="J427" s="94">
        <f>G427*I427</f>
        <v>1416</v>
      </c>
      <c r="K427" s="94"/>
      <c r="L427" s="53" t="s">
        <v>17</v>
      </c>
      <c r="M427" s="94" t="s">
        <v>18</v>
      </c>
      <c r="N427" s="94"/>
    </row>
    <row r="428" s="54" customFormat="1" spans="1:14">
      <c r="A428" s="107" t="s">
        <v>307</v>
      </c>
      <c r="B428" s="108">
        <v>46172</v>
      </c>
      <c r="C428" s="109" t="s">
        <v>308</v>
      </c>
      <c r="D428" s="53" t="s">
        <v>21</v>
      </c>
      <c r="E428" s="56">
        <v>12</v>
      </c>
      <c r="F428" s="56">
        <v>10</v>
      </c>
      <c r="G428" s="110">
        <f>E428*F428</f>
        <v>120</v>
      </c>
      <c r="H428" s="111" t="s">
        <v>16</v>
      </c>
      <c r="I428" s="94">
        <v>14.8</v>
      </c>
      <c r="J428" s="94">
        <f>G428*I428</f>
        <v>1776</v>
      </c>
      <c r="K428" s="94"/>
      <c r="L428" s="53" t="s">
        <v>17</v>
      </c>
      <c r="M428" s="94" t="s">
        <v>18</v>
      </c>
      <c r="N428" s="94"/>
    </row>
    <row r="429" s="54" customFormat="1" spans="1:14">
      <c r="A429" s="107" t="s">
        <v>307</v>
      </c>
      <c r="B429" s="108">
        <v>46172</v>
      </c>
      <c r="C429" s="109" t="s">
        <v>308</v>
      </c>
      <c r="D429" s="53" t="s">
        <v>22</v>
      </c>
      <c r="E429" s="56">
        <v>12</v>
      </c>
      <c r="F429" s="56">
        <v>10</v>
      </c>
      <c r="G429" s="110">
        <f>E429*F429</f>
        <v>120</v>
      </c>
      <c r="H429" s="111" t="s">
        <v>16</v>
      </c>
      <c r="I429" s="94">
        <v>17.5</v>
      </c>
      <c r="J429" s="94">
        <f>G429*I429</f>
        <v>2100</v>
      </c>
      <c r="K429" s="94"/>
      <c r="L429" s="53" t="s">
        <v>17</v>
      </c>
      <c r="M429" s="94" t="s">
        <v>18</v>
      </c>
      <c r="N429" s="94"/>
    </row>
    <row r="430" s="54" customFormat="1" spans="1:14">
      <c r="A430" s="107" t="s">
        <v>309</v>
      </c>
      <c r="B430" s="108">
        <v>46172</v>
      </c>
      <c r="C430" s="109" t="s">
        <v>310</v>
      </c>
      <c r="D430" s="53" t="s">
        <v>21</v>
      </c>
      <c r="E430" s="56">
        <v>12</v>
      </c>
      <c r="F430" s="56">
        <v>30</v>
      </c>
      <c r="G430" s="110">
        <f>E430*F430</f>
        <v>360</v>
      </c>
      <c r="H430" s="111" t="s">
        <v>16</v>
      </c>
      <c r="I430" s="94">
        <v>14.5</v>
      </c>
      <c r="J430" s="94">
        <f>G430*I430</f>
        <v>5220</v>
      </c>
      <c r="K430" s="94"/>
      <c r="L430" s="53" t="s">
        <v>17</v>
      </c>
      <c r="M430" s="94" t="s">
        <v>18</v>
      </c>
      <c r="N430" s="94"/>
    </row>
    <row r="431" s="54" customFormat="1" spans="1:14">
      <c r="A431" s="107" t="s">
        <v>311</v>
      </c>
      <c r="B431" s="108">
        <v>46172</v>
      </c>
      <c r="C431" s="109" t="s">
        <v>312</v>
      </c>
      <c r="D431" s="58" t="s">
        <v>15</v>
      </c>
      <c r="E431" s="56">
        <v>12</v>
      </c>
      <c r="F431" s="56">
        <v>15</v>
      </c>
      <c r="G431" s="110">
        <f>E431*F431</f>
        <v>180</v>
      </c>
      <c r="H431" s="111" t="s">
        <v>16</v>
      </c>
      <c r="I431" s="94">
        <v>11.8</v>
      </c>
      <c r="J431" s="94">
        <f>G431*I431</f>
        <v>2124</v>
      </c>
      <c r="K431" s="94"/>
      <c r="L431" s="53" t="s">
        <v>17</v>
      </c>
      <c r="M431" s="94" t="s">
        <v>18</v>
      </c>
      <c r="N431" s="94"/>
    </row>
    <row r="432" s="54" customFormat="1" spans="1:14">
      <c r="A432" s="107" t="s">
        <v>311</v>
      </c>
      <c r="B432" s="108">
        <v>46172</v>
      </c>
      <c r="C432" s="109" t="s">
        <v>312</v>
      </c>
      <c r="D432" s="53" t="s">
        <v>24</v>
      </c>
      <c r="E432" s="56">
        <v>12</v>
      </c>
      <c r="F432" s="56">
        <v>5</v>
      </c>
      <c r="G432" s="110">
        <f>E432*F432</f>
        <v>60</v>
      </c>
      <c r="H432" s="111" t="s">
        <v>16</v>
      </c>
      <c r="I432" s="94">
        <v>14.8</v>
      </c>
      <c r="J432" s="94">
        <f>G432*I432</f>
        <v>888</v>
      </c>
      <c r="K432" s="94"/>
      <c r="L432" s="53" t="s">
        <v>17</v>
      </c>
      <c r="M432" s="94" t="s">
        <v>18</v>
      </c>
      <c r="N432" s="94"/>
    </row>
    <row r="433" s="54" customFormat="1" spans="1:14">
      <c r="A433" s="107" t="s">
        <v>313</v>
      </c>
      <c r="B433" s="108">
        <v>46172</v>
      </c>
      <c r="C433" s="109" t="s">
        <v>57</v>
      </c>
      <c r="D433" s="53" t="s">
        <v>20</v>
      </c>
      <c r="E433" s="56">
        <v>12</v>
      </c>
      <c r="F433" s="56">
        <v>50</v>
      </c>
      <c r="G433" s="110">
        <f>E433*F433</f>
        <v>600</v>
      </c>
      <c r="H433" s="111" t="s">
        <v>16</v>
      </c>
      <c r="I433" s="94">
        <v>11.8</v>
      </c>
      <c r="J433" s="94">
        <f>G433*I433</f>
        <v>7080</v>
      </c>
      <c r="K433" s="94"/>
      <c r="L433" s="53" t="s">
        <v>17</v>
      </c>
      <c r="M433" s="94" t="s">
        <v>18</v>
      </c>
      <c r="N433" s="94"/>
    </row>
    <row r="434" s="54" customFormat="1" spans="1:14">
      <c r="A434" s="122" t="s">
        <v>314</v>
      </c>
      <c r="B434" s="123">
        <v>46173</v>
      </c>
      <c r="C434" s="124" t="s">
        <v>315</v>
      </c>
      <c r="D434" s="58" t="s">
        <v>15</v>
      </c>
      <c r="E434" s="125">
        <v>12</v>
      </c>
      <c r="F434" s="125">
        <v>300</v>
      </c>
      <c r="G434" s="110">
        <f>E434*F434</f>
        <v>3600</v>
      </c>
      <c r="H434" s="126" t="s">
        <v>16</v>
      </c>
      <c r="I434" s="127">
        <v>11.8</v>
      </c>
      <c r="J434" s="127">
        <f>G434*I434+240</f>
        <v>42720</v>
      </c>
      <c r="K434" s="127"/>
      <c r="L434" s="53" t="s">
        <v>17</v>
      </c>
      <c r="M434" s="94" t="s">
        <v>18</v>
      </c>
      <c r="N434" s="127" t="s">
        <v>316</v>
      </c>
    </row>
    <row r="435" s="54" customFormat="1" spans="1:14">
      <c r="A435" s="56" t="s">
        <v>317</v>
      </c>
      <c r="B435" s="128">
        <v>46186</v>
      </c>
      <c r="C435" s="129" t="s">
        <v>318</v>
      </c>
      <c r="D435" s="53" t="s">
        <v>24</v>
      </c>
      <c r="E435" s="56">
        <v>12</v>
      </c>
      <c r="F435" s="56">
        <v>15</v>
      </c>
      <c r="G435" s="111">
        <v>180</v>
      </c>
      <c r="H435" s="111" t="s">
        <v>16</v>
      </c>
      <c r="I435" s="94">
        <v>14.8</v>
      </c>
      <c r="J435" s="94">
        <f>G435*I435+K435</f>
        <v>2664</v>
      </c>
      <c r="K435" s="94"/>
      <c r="L435" s="53" t="s">
        <v>17</v>
      </c>
      <c r="M435" s="94"/>
      <c r="N435" s="130"/>
    </row>
    <row r="436" s="54" customFormat="1" spans="1:14">
      <c r="A436" s="56" t="s">
        <v>319</v>
      </c>
      <c r="B436" s="128">
        <v>46175</v>
      </c>
      <c r="C436" s="129" t="s">
        <v>320</v>
      </c>
      <c r="D436" s="58" t="s">
        <v>15</v>
      </c>
      <c r="E436" s="56">
        <v>12</v>
      </c>
      <c r="F436" s="56">
        <v>50</v>
      </c>
      <c r="G436" s="111">
        <v>600</v>
      </c>
      <c r="H436" s="111" t="s">
        <v>16</v>
      </c>
      <c r="I436" s="94">
        <v>11.8</v>
      </c>
      <c r="J436" s="94">
        <f>G436*I436+K436</f>
        <v>7080</v>
      </c>
      <c r="K436" s="94"/>
      <c r="L436" s="53" t="s">
        <v>17</v>
      </c>
      <c r="M436" s="94"/>
      <c r="N436" s="130"/>
    </row>
    <row r="437" s="54" customFormat="1" spans="1:14">
      <c r="A437" s="107" t="s">
        <v>321</v>
      </c>
      <c r="B437" s="108">
        <v>46189</v>
      </c>
      <c r="C437" s="109" t="s">
        <v>322</v>
      </c>
      <c r="D437" s="58" t="s">
        <v>15</v>
      </c>
      <c r="E437" s="107">
        <v>12</v>
      </c>
      <c r="F437" s="107">
        <v>150</v>
      </c>
      <c r="G437" s="119">
        <v>1800</v>
      </c>
      <c r="H437" s="119" t="s">
        <v>16</v>
      </c>
      <c r="I437" s="94">
        <v>12.3</v>
      </c>
      <c r="J437" s="94">
        <f>G437*I437+K437</f>
        <v>22140</v>
      </c>
      <c r="K437" s="94"/>
      <c r="L437" s="53" t="s">
        <v>17</v>
      </c>
      <c r="M437" s="94" t="s">
        <v>18</v>
      </c>
      <c r="N437" s="130" t="s">
        <v>323</v>
      </c>
    </row>
    <row r="438" s="54" customFormat="1" spans="1:14">
      <c r="A438" s="56" t="s">
        <v>324</v>
      </c>
      <c r="B438" s="128">
        <v>46175</v>
      </c>
      <c r="C438" s="129" t="s">
        <v>325</v>
      </c>
      <c r="D438" s="53" t="s">
        <v>24</v>
      </c>
      <c r="E438" s="56">
        <v>12</v>
      </c>
      <c r="F438" s="56">
        <v>16</v>
      </c>
      <c r="G438" s="111">
        <v>192</v>
      </c>
      <c r="H438" s="111" t="s">
        <v>16</v>
      </c>
      <c r="I438" s="94">
        <v>14.8</v>
      </c>
      <c r="J438" s="94">
        <f>G438*I438+K438</f>
        <v>2841.6</v>
      </c>
      <c r="K438" s="94"/>
      <c r="L438" s="53" t="s">
        <v>17</v>
      </c>
      <c r="M438" s="94"/>
      <c r="N438" s="130"/>
    </row>
    <row r="439" s="54" customFormat="1" spans="1:14">
      <c r="A439" s="56" t="s">
        <v>324</v>
      </c>
      <c r="B439" s="128">
        <v>46175</v>
      </c>
      <c r="C439" s="129" t="s">
        <v>325</v>
      </c>
      <c r="D439" s="58" t="s">
        <v>110</v>
      </c>
      <c r="E439" s="56">
        <v>12</v>
      </c>
      <c r="F439" s="56">
        <v>15</v>
      </c>
      <c r="G439" s="111">
        <v>180</v>
      </c>
      <c r="H439" s="111" t="s">
        <v>16</v>
      </c>
      <c r="I439" s="94">
        <v>17.3</v>
      </c>
      <c r="J439" s="94">
        <f>G439*I439+K439</f>
        <v>3114</v>
      </c>
      <c r="K439" s="94"/>
      <c r="L439" s="53" t="s">
        <v>17</v>
      </c>
      <c r="M439" s="94"/>
      <c r="N439" s="130"/>
    </row>
    <row r="440" s="54" customFormat="1" spans="1:14">
      <c r="A440" s="56" t="s">
        <v>326</v>
      </c>
      <c r="B440" s="128">
        <v>46183</v>
      </c>
      <c r="C440" s="129" t="s">
        <v>327</v>
      </c>
      <c r="D440" s="53" t="s">
        <v>19</v>
      </c>
      <c r="E440" s="56">
        <v>12</v>
      </c>
      <c r="F440" s="56">
        <v>20</v>
      </c>
      <c r="G440" s="111">
        <v>240</v>
      </c>
      <c r="H440" s="111" t="s">
        <v>16</v>
      </c>
      <c r="I440" s="94">
        <v>9.8</v>
      </c>
      <c r="J440" s="94">
        <f>G440*I440+K440</f>
        <v>2352</v>
      </c>
      <c r="K440" s="94"/>
      <c r="L440" s="53" t="s">
        <v>17</v>
      </c>
      <c r="M440" s="94"/>
      <c r="N440" s="130"/>
    </row>
    <row r="441" s="54" customFormat="1" spans="1:14">
      <c r="A441" s="56" t="s">
        <v>326</v>
      </c>
      <c r="B441" s="128">
        <v>46183</v>
      </c>
      <c r="C441" s="129" t="s">
        <v>327</v>
      </c>
      <c r="D441" s="58" t="s">
        <v>15</v>
      </c>
      <c r="E441" s="56">
        <v>12</v>
      </c>
      <c r="F441" s="56">
        <v>15</v>
      </c>
      <c r="G441" s="111">
        <v>180</v>
      </c>
      <c r="H441" s="111" t="s">
        <v>16</v>
      </c>
      <c r="I441" s="94">
        <v>11.8</v>
      </c>
      <c r="J441" s="94">
        <f>G441*I441+K441</f>
        <v>2124</v>
      </c>
      <c r="K441" s="94"/>
      <c r="L441" s="53" t="s">
        <v>17</v>
      </c>
      <c r="M441" s="94"/>
      <c r="N441" s="130"/>
    </row>
    <row r="442" s="54" customFormat="1" spans="1:14">
      <c r="A442" s="56" t="s">
        <v>328</v>
      </c>
      <c r="B442" s="128">
        <v>46180</v>
      </c>
      <c r="C442" s="129" t="s">
        <v>329</v>
      </c>
      <c r="D442" s="53" t="s">
        <v>22</v>
      </c>
      <c r="E442" s="56">
        <v>12</v>
      </c>
      <c r="F442" s="56">
        <v>40</v>
      </c>
      <c r="G442" s="111">
        <v>480</v>
      </c>
      <c r="H442" s="111" t="s">
        <v>16</v>
      </c>
      <c r="I442" s="94">
        <v>17.5</v>
      </c>
      <c r="J442" s="94">
        <f>G442*I442+K442</f>
        <v>8400</v>
      </c>
      <c r="K442" s="94"/>
      <c r="L442" s="53" t="s">
        <v>17</v>
      </c>
      <c r="M442" s="94"/>
      <c r="N442" s="130"/>
    </row>
    <row r="443" s="54" customFormat="1" spans="1:14">
      <c r="A443" s="56" t="s">
        <v>330</v>
      </c>
      <c r="B443" s="128">
        <v>46190</v>
      </c>
      <c r="C443" s="129" t="s">
        <v>331</v>
      </c>
      <c r="D443" s="107" t="s">
        <v>287</v>
      </c>
      <c r="E443" s="56">
        <v>12</v>
      </c>
      <c r="F443" s="56">
        <v>5</v>
      </c>
      <c r="G443" s="111">
        <v>60</v>
      </c>
      <c r="H443" s="111" t="s">
        <v>16</v>
      </c>
      <c r="I443" s="94">
        <v>7.8</v>
      </c>
      <c r="J443" s="94">
        <f>G443*I443+K443</f>
        <v>468</v>
      </c>
      <c r="K443" s="94"/>
      <c r="L443" s="53" t="s">
        <v>17</v>
      </c>
      <c r="M443" s="94"/>
      <c r="N443" s="130"/>
    </row>
    <row r="444" s="54" customFormat="1" spans="1:14">
      <c r="A444" s="56" t="s">
        <v>332</v>
      </c>
      <c r="B444" s="128">
        <v>46196</v>
      </c>
      <c r="C444" s="129" t="s">
        <v>333</v>
      </c>
      <c r="D444" s="53" t="s">
        <v>24</v>
      </c>
      <c r="E444" s="56">
        <v>12</v>
      </c>
      <c r="F444" s="56">
        <v>10</v>
      </c>
      <c r="G444" s="111">
        <v>120</v>
      </c>
      <c r="H444" s="111" t="s">
        <v>16</v>
      </c>
      <c r="I444" s="94">
        <v>14.8</v>
      </c>
      <c r="J444" s="94">
        <f>G444*I444+K444</f>
        <v>1776</v>
      </c>
      <c r="K444" s="94"/>
      <c r="L444" s="53" t="s">
        <v>17</v>
      </c>
      <c r="M444" s="94"/>
      <c r="N444" s="130"/>
    </row>
    <row r="445" s="54" customFormat="1" spans="1:14">
      <c r="A445" s="56" t="s">
        <v>334</v>
      </c>
      <c r="B445" s="128">
        <v>46175</v>
      </c>
      <c r="C445" s="129" t="s">
        <v>204</v>
      </c>
      <c r="D445" s="53" t="s">
        <v>35</v>
      </c>
      <c r="E445" s="56">
        <v>12</v>
      </c>
      <c r="F445" s="56">
        <v>3</v>
      </c>
      <c r="G445" s="111">
        <v>36</v>
      </c>
      <c r="H445" s="111" t="s">
        <v>16</v>
      </c>
      <c r="I445" s="94">
        <v>12.8</v>
      </c>
      <c r="J445" s="94">
        <f>G445*I445+K445</f>
        <v>460.8</v>
      </c>
      <c r="K445" s="94"/>
      <c r="L445" s="53" t="s">
        <v>17</v>
      </c>
      <c r="M445" s="94"/>
      <c r="N445" s="130"/>
    </row>
    <row r="446" s="54" customFormat="1" spans="1:14">
      <c r="A446" s="56" t="s">
        <v>335</v>
      </c>
      <c r="B446" s="128">
        <v>46175</v>
      </c>
      <c r="C446" s="129" t="s">
        <v>57</v>
      </c>
      <c r="D446" s="58" t="s">
        <v>15</v>
      </c>
      <c r="E446" s="56">
        <v>12</v>
      </c>
      <c r="F446" s="56">
        <v>25</v>
      </c>
      <c r="G446" s="111">
        <v>300</v>
      </c>
      <c r="H446" s="111" t="s">
        <v>16</v>
      </c>
      <c r="I446" s="94">
        <v>11.8</v>
      </c>
      <c r="J446" s="94">
        <f>G446*I446+K446</f>
        <v>3540</v>
      </c>
      <c r="K446" s="94"/>
      <c r="L446" s="53" t="s">
        <v>17</v>
      </c>
      <c r="M446" s="94"/>
      <c r="N446" s="130"/>
    </row>
    <row r="447" s="55" customFormat="1" spans="1:14">
      <c r="A447" s="107" t="s">
        <v>336</v>
      </c>
      <c r="B447" s="108">
        <v>46189</v>
      </c>
      <c r="C447" s="109" t="s">
        <v>337</v>
      </c>
      <c r="D447" s="53" t="s">
        <v>19</v>
      </c>
      <c r="E447" s="107">
        <v>12</v>
      </c>
      <c r="F447" s="107">
        <v>35</v>
      </c>
      <c r="G447" s="119">
        <v>420</v>
      </c>
      <c r="H447" s="119" t="s">
        <v>16</v>
      </c>
      <c r="I447" s="99">
        <v>10.8</v>
      </c>
      <c r="J447" s="99">
        <f>G447*I447+K447</f>
        <v>4536</v>
      </c>
      <c r="K447" s="99"/>
      <c r="L447" s="53" t="s">
        <v>17</v>
      </c>
      <c r="M447" s="99" t="s">
        <v>18</v>
      </c>
      <c r="N447" s="131"/>
    </row>
    <row r="448" s="55" customFormat="1" spans="1:14">
      <c r="A448" s="107" t="s">
        <v>336</v>
      </c>
      <c r="B448" s="108">
        <v>46189</v>
      </c>
      <c r="C448" s="109" t="s">
        <v>337</v>
      </c>
      <c r="D448" s="58" t="s">
        <v>15</v>
      </c>
      <c r="E448" s="107">
        <v>12</v>
      </c>
      <c r="F448" s="107">
        <v>68</v>
      </c>
      <c r="G448" s="119">
        <v>816</v>
      </c>
      <c r="H448" s="119" t="s">
        <v>16</v>
      </c>
      <c r="I448" s="99">
        <v>12.6</v>
      </c>
      <c r="J448" s="99">
        <f>G448*I448+K448</f>
        <v>10281.6</v>
      </c>
      <c r="K448" s="99"/>
      <c r="L448" s="53" t="s">
        <v>17</v>
      </c>
      <c r="M448" s="99" t="s">
        <v>18</v>
      </c>
      <c r="N448" s="131"/>
    </row>
    <row r="449" s="55" customFormat="1" spans="1:14">
      <c r="A449" s="107" t="s">
        <v>336</v>
      </c>
      <c r="B449" s="108">
        <v>46189</v>
      </c>
      <c r="C449" s="109" t="s">
        <v>337</v>
      </c>
      <c r="D449" s="71" t="s">
        <v>27</v>
      </c>
      <c r="E449" s="107">
        <v>12</v>
      </c>
      <c r="F449" s="107">
        <v>16</v>
      </c>
      <c r="G449" s="119">
        <v>192</v>
      </c>
      <c r="H449" s="119" t="s">
        <v>16</v>
      </c>
      <c r="I449" s="99">
        <v>16.2</v>
      </c>
      <c r="J449" s="99">
        <f>G449*I449+K449</f>
        <v>3110.4</v>
      </c>
      <c r="K449" s="99"/>
      <c r="L449" s="53" t="s">
        <v>17</v>
      </c>
      <c r="M449" s="99" t="s">
        <v>18</v>
      </c>
      <c r="N449" s="131"/>
    </row>
    <row r="450" s="54" customFormat="1" spans="1:14">
      <c r="A450" s="56" t="s">
        <v>338</v>
      </c>
      <c r="B450" s="128">
        <v>46189</v>
      </c>
      <c r="C450" s="129" t="s">
        <v>339</v>
      </c>
      <c r="D450" s="53" t="s">
        <v>20</v>
      </c>
      <c r="E450" s="56">
        <v>12</v>
      </c>
      <c r="F450" s="56">
        <v>5</v>
      </c>
      <c r="G450" s="111">
        <v>60</v>
      </c>
      <c r="H450" s="111" t="s">
        <v>16</v>
      </c>
      <c r="I450" s="94">
        <v>13</v>
      </c>
      <c r="J450" s="94">
        <f>G450*I450+K450</f>
        <v>780</v>
      </c>
      <c r="K450" s="94"/>
      <c r="L450" s="53" t="s">
        <v>17</v>
      </c>
      <c r="M450" s="94"/>
      <c r="N450" s="130"/>
    </row>
    <row r="451" s="54" customFormat="1" spans="1:14">
      <c r="A451" s="56" t="s">
        <v>340</v>
      </c>
      <c r="B451" s="128">
        <v>46191</v>
      </c>
      <c r="C451" s="129" t="s">
        <v>341</v>
      </c>
      <c r="D451" s="53" t="s">
        <v>19</v>
      </c>
      <c r="E451" s="56">
        <v>12</v>
      </c>
      <c r="F451" s="56">
        <v>5</v>
      </c>
      <c r="G451" s="111">
        <v>60</v>
      </c>
      <c r="H451" s="111" t="s">
        <v>16</v>
      </c>
      <c r="I451" s="94">
        <v>9.8</v>
      </c>
      <c r="J451" s="94">
        <f>G451*I451+K451</f>
        <v>588</v>
      </c>
      <c r="K451" s="94"/>
      <c r="L451" s="53" t="s">
        <v>17</v>
      </c>
      <c r="M451" s="94"/>
      <c r="N451" s="130"/>
    </row>
    <row r="452" s="54" customFormat="1" spans="1:14">
      <c r="A452" s="56" t="s">
        <v>340</v>
      </c>
      <c r="B452" s="128">
        <v>46191</v>
      </c>
      <c r="C452" s="129" t="s">
        <v>341</v>
      </c>
      <c r="D452" s="58" t="s">
        <v>15</v>
      </c>
      <c r="E452" s="56">
        <v>12</v>
      </c>
      <c r="F452" s="56">
        <v>5</v>
      </c>
      <c r="G452" s="111">
        <v>60</v>
      </c>
      <c r="H452" s="111" t="s">
        <v>16</v>
      </c>
      <c r="I452" s="94">
        <v>11.8</v>
      </c>
      <c r="J452" s="94">
        <f>G452*I452+K452</f>
        <v>708</v>
      </c>
      <c r="K452" s="94"/>
      <c r="L452" s="53" t="s">
        <v>17</v>
      </c>
      <c r="M452" s="94"/>
      <c r="N452" s="130"/>
    </row>
    <row r="453" s="54" customFormat="1" spans="1:14">
      <c r="A453" s="56" t="s">
        <v>342</v>
      </c>
      <c r="B453" s="128">
        <v>46190</v>
      </c>
      <c r="C453" s="129" t="s">
        <v>260</v>
      </c>
      <c r="D453" s="53" t="s">
        <v>32</v>
      </c>
      <c r="E453" s="56">
        <v>12</v>
      </c>
      <c r="F453" s="56">
        <v>15</v>
      </c>
      <c r="G453" s="111">
        <v>180</v>
      </c>
      <c r="H453" s="111" t="s">
        <v>16</v>
      </c>
      <c r="I453" s="94">
        <v>9</v>
      </c>
      <c r="J453" s="94">
        <f>G453*I453+K453</f>
        <v>1620</v>
      </c>
      <c r="K453" s="94"/>
      <c r="L453" s="53" t="s">
        <v>17</v>
      </c>
      <c r="M453" s="94"/>
      <c r="N453" s="130"/>
    </row>
    <row r="454" s="54" customFormat="1" spans="1:14">
      <c r="A454" s="56" t="s">
        <v>340</v>
      </c>
      <c r="B454" s="128">
        <v>46191</v>
      </c>
      <c r="C454" s="129" t="s">
        <v>341</v>
      </c>
      <c r="D454" s="53" t="s">
        <v>20</v>
      </c>
      <c r="E454" s="56">
        <v>12</v>
      </c>
      <c r="F454" s="56">
        <v>5</v>
      </c>
      <c r="G454" s="111">
        <v>60</v>
      </c>
      <c r="H454" s="111" t="s">
        <v>16</v>
      </c>
      <c r="I454" s="94">
        <v>12</v>
      </c>
      <c r="J454" s="94">
        <f>G454*I454+K454</f>
        <v>720</v>
      </c>
      <c r="K454" s="94"/>
      <c r="L454" s="53" t="s">
        <v>17</v>
      </c>
      <c r="M454" s="94"/>
      <c r="N454" s="130"/>
    </row>
    <row r="455" s="54" customFormat="1" spans="1:14">
      <c r="A455" s="56" t="s">
        <v>340</v>
      </c>
      <c r="B455" s="128">
        <v>46191</v>
      </c>
      <c r="C455" s="129" t="s">
        <v>341</v>
      </c>
      <c r="D455" s="53" t="s">
        <v>21</v>
      </c>
      <c r="E455" s="56">
        <v>12</v>
      </c>
      <c r="F455" s="56">
        <v>5</v>
      </c>
      <c r="G455" s="111">
        <v>60</v>
      </c>
      <c r="H455" s="111" t="s">
        <v>16</v>
      </c>
      <c r="I455" s="94">
        <v>15</v>
      </c>
      <c r="J455" s="94">
        <f>G455*I455+K455</f>
        <v>900</v>
      </c>
      <c r="K455" s="94"/>
      <c r="L455" s="53" t="s">
        <v>17</v>
      </c>
      <c r="M455" s="94"/>
      <c r="N455" s="130"/>
    </row>
    <row r="456" s="54" customFormat="1" spans="1:14">
      <c r="A456" s="56" t="s">
        <v>343</v>
      </c>
      <c r="B456" s="128">
        <v>46196</v>
      </c>
      <c r="C456" s="129" t="s">
        <v>344</v>
      </c>
      <c r="D456" s="58" t="s">
        <v>15</v>
      </c>
      <c r="E456" s="56">
        <v>12</v>
      </c>
      <c r="F456" s="56">
        <v>42</v>
      </c>
      <c r="G456" s="111">
        <v>504</v>
      </c>
      <c r="H456" s="111" t="s">
        <v>16</v>
      </c>
      <c r="I456" s="94">
        <v>11.8</v>
      </c>
      <c r="J456" s="94">
        <f>G456*I456+K456</f>
        <v>5947.2</v>
      </c>
      <c r="K456" s="94"/>
      <c r="L456" s="53" t="s">
        <v>17</v>
      </c>
      <c r="M456" s="94"/>
      <c r="N456" s="130"/>
    </row>
    <row r="457" s="54" customFormat="1" spans="1:14">
      <c r="A457" s="56" t="s">
        <v>345</v>
      </c>
      <c r="B457" s="128">
        <v>46179</v>
      </c>
      <c r="C457" s="129" t="s">
        <v>346</v>
      </c>
      <c r="D457" s="53" t="s">
        <v>24</v>
      </c>
      <c r="E457" s="56">
        <v>12</v>
      </c>
      <c r="F457" s="56">
        <v>5</v>
      </c>
      <c r="G457" s="111">
        <v>60</v>
      </c>
      <c r="H457" s="111" t="s">
        <v>16</v>
      </c>
      <c r="I457" s="94">
        <v>14.8</v>
      </c>
      <c r="J457" s="94">
        <f>G457*I457+K457</f>
        <v>888</v>
      </c>
      <c r="K457" s="94"/>
      <c r="L457" s="53" t="s">
        <v>17</v>
      </c>
      <c r="M457" s="94"/>
      <c r="N457" s="130"/>
    </row>
    <row r="458" s="54" customFormat="1" spans="1:14">
      <c r="A458" s="56" t="s">
        <v>345</v>
      </c>
      <c r="B458" s="128">
        <v>46179</v>
      </c>
      <c r="C458" s="129" t="s">
        <v>346</v>
      </c>
      <c r="D458" s="59" t="s">
        <v>30</v>
      </c>
      <c r="E458" s="56">
        <v>12</v>
      </c>
      <c r="F458" s="56">
        <v>5</v>
      </c>
      <c r="G458" s="111">
        <v>60</v>
      </c>
      <c r="H458" s="111" t="s">
        <v>16</v>
      </c>
      <c r="I458" s="94">
        <v>15</v>
      </c>
      <c r="J458" s="94">
        <f>G458*I458+K458</f>
        <v>900</v>
      </c>
      <c r="K458" s="94"/>
      <c r="L458" s="53" t="s">
        <v>17</v>
      </c>
      <c r="M458" s="94"/>
      <c r="N458" s="130"/>
    </row>
    <row r="459" s="54" customFormat="1" spans="1:14">
      <c r="A459" s="56" t="s">
        <v>345</v>
      </c>
      <c r="B459" s="128">
        <v>46179</v>
      </c>
      <c r="C459" s="129" t="s">
        <v>346</v>
      </c>
      <c r="D459" s="71" t="s">
        <v>77</v>
      </c>
      <c r="E459" s="56">
        <v>12</v>
      </c>
      <c r="F459" s="56">
        <v>5</v>
      </c>
      <c r="G459" s="111">
        <v>60</v>
      </c>
      <c r="H459" s="111" t="s">
        <v>16</v>
      </c>
      <c r="I459" s="94">
        <v>17.5</v>
      </c>
      <c r="J459" s="94">
        <f>G459*I459+K459</f>
        <v>1050</v>
      </c>
      <c r="K459" s="94"/>
      <c r="L459" s="53" t="s">
        <v>17</v>
      </c>
      <c r="M459" s="94"/>
      <c r="N459" s="130"/>
    </row>
    <row r="460" s="54" customFormat="1" spans="1:14">
      <c r="A460" s="56" t="s">
        <v>347</v>
      </c>
      <c r="B460" s="128">
        <v>46194</v>
      </c>
      <c r="C460" s="129" t="s">
        <v>34</v>
      </c>
      <c r="D460" s="58" t="s">
        <v>15</v>
      </c>
      <c r="E460" s="56">
        <v>12</v>
      </c>
      <c r="F460" s="56">
        <v>100</v>
      </c>
      <c r="G460" s="111">
        <f>E460*F460</f>
        <v>1200</v>
      </c>
      <c r="H460" s="111" t="s">
        <v>16</v>
      </c>
      <c r="I460" s="94">
        <v>12.5</v>
      </c>
      <c r="J460" s="94">
        <f>G460*I460+K460</f>
        <v>15000</v>
      </c>
      <c r="K460" s="94"/>
      <c r="L460" s="53" t="s">
        <v>17</v>
      </c>
      <c r="M460" s="94"/>
      <c r="N460" s="130"/>
    </row>
    <row r="461" s="54" customFormat="1" spans="1:14">
      <c r="A461" s="56" t="s">
        <v>348</v>
      </c>
      <c r="B461" s="128">
        <v>46179</v>
      </c>
      <c r="C461" s="129" t="s">
        <v>349</v>
      </c>
      <c r="D461" s="58" t="s">
        <v>15</v>
      </c>
      <c r="E461" s="56">
        <v>12</v>
      </c>
      <c r="F461" s="56">
        <v>15</v>
      </c>
      <c r="G461" s="111">
        <v>180</v>
      </c>
      <c r="H461" s="111" t="s">
        <v>16</v>
      </c>
      <c r="I461" s="94">
        <v>11.8</v>
      </c>
      <c r="J461" s="94">
        <f>G461*I461+K461</f>
        <v>2124</v>
      </c>
      <c r="K461" s="94"/>
      <c r="L461" s="53" t="s">
        <v>17</v>
      </c>
      <c r="M461" s="94"/>
      <c r="N461" s="130"/>
    </row>
    <row r="462" s="54" customFormat="1" spans="1:14">
      <c r="A462" s="56" t="s">
        <v>350</v>
      </c>
      <c r="B462" s="128">
        <v>46179</v>
      </c>
      <c r="C462" s="129" t="s">
        <v>57</v>
      </c>
      <c r="D462" s="58" t="s">
        <v>15</v>
      </c>
      <c r="E462" s="56">
        <v>12</v>
      </c>
      <c r="F462" s="56">
        <v>175</v>
      </c>
      <c r="G462" s="111">
        <v>2100</v>
      </c>
      <c r="H462" s="111" t="s">
        <v>16</v>
      </c>
      <c r="I462" s="94">
        <v>11.8</v>
      </c>
      <c r="J462" s="94">
        <f>G462*I462+K462</f>
        <v>24780</v>
      </c>
      <c r="K462" s="94"/>
      <c r="L462" s="53" t="s">
        <v>17</v>
      </c>
      <c r="M462" s="94"/>
      <c r="N462" s="130"/>
    </row>
    <row r="463" s="54" customFormat="1" spans="1:14">
      <c r="A463" s="56" t="s">
        <v>351</v>
      </c>
      <c r="B463" s="128">
        <v>46196</v>
      </c>
      <c r="C463" s="129" t="s">
        <v>352</v>
      </c>
      <c r="D463" s="58" t="s">
        <v>15</v>
      </c>
      <c r="E463" s="56">
        <v>12</v>
      </c>
      <c r="F463" s="56">
        <v>20</v>
      </c>
      <c r="G463" s="111">
        <v>240</v>
      </c>
      <c r="H463" s="111" t="s">
        <v>16</v>
      </c>
      <c r="I463" s="94">
        <v>11.8</v>
      </c>
      <c r="J463" s="94">
        <f>G463*I463+K463</f>
        <v>2832</v>
      </c>
      <c r="K463" s="94"/>
      <c r="L463" s="53" t="s">
        <v>17</v>
      </c>
      <c r="M463" s="94"/>
      <c r="N463" s="130"/>
    </row>
    <row r="464" s="54" customFormat="1" spans="1:14">
      <c r="A464" s="56" t="s">
        <v>351</v>
      </c>
      <c r="B464" s="128">
        <v>46196</v>
      </c>
      <c r="C464" s="129" t="s">
        <v>352</v>
      </c>
      <c r="D464" s="53" t="s">
        <v>19</v>
      </c>
      <c r="E464" s="56">
        <v>12</v>
      </c>
      <c r="F464" s="56">
        <v>10</v>
      </c>
      <c r="G464" s="111">
        <v>120</v>
      </c>
      <c r="H464" s="111" t="s">
        <v>16</v>
      </c>
      <c r="I464" s="94">
        <v>9.8</v>
      </c>
      <c r="J464" s="94">
        <f>G464*I464+K464</f>
        <v>1176</v>
      </c>
      <c r="K464" s="94"/>
      <c r="L464" s="53" t="s">
        <v>17</v>
      </c>
      <c r="M464" s="94"/>
      <c r="N464" s="130"/>
    </row>
    <row r="465" s="54" customFormat="1" spans="1:14">
      <c r="A465" s="56" t="s">
        <v>353</v>
      </c>
      <c r="B465" s="128">
        <v>46185</v>
      </c>
      <c r="C465" s="129" t="s">
        <v>57</v>
      </c>
      <c r="D465" s="53" t="s">
        <v>32</v>
      </c>
      <c r="E465" s="56">
        <v>12</v>
      </c>
      <c r="F465" s="56">
        <v>10</v>
      </c>
      <c r="G465" s="111">
        <v>120</v>
      </c>
      <c r="H465" s="111" t="s">
        <v>16</v>
      </c>
      <c r="I465" s="94">
        <v>17.3</v>
      </c>
      <c r="J465" s="94">
        <f>G465*I465+K465</f>
        <v>2076</v>
      </c>
      <c r="K465" s="94"/>
      <c r="L465" s="53" t="s">
        <v>17</v>
      </c>
      <c r="M465" s="94"/>
      <c r="N465" s="130"/>
    </row>
    <row r="466" s="54" customFormat="1" spans="1:14">
      <c r="A466" s="56" t="s">
        <v>354</v>
      </c>
      <c r="B466" s="128">
        <v>46185</v>
      </c>
      <c r="C466" s="129" t="s">
        <v>72</v>
      </c>
      <c r="D466" s="53" t="s">
        <v>22</v>
      </c>
      <c r="E466" s="56">
        <v>12</v>
      </c>
      <c r="F466" s="56">
        <v>40</v>
      </c>
      <c r="G466" s="111">
        <v>480</v>
      </c>
      <c r="H466" s="111" t="s">
        <v>16</v>
      </c>
      <c r="I466" s="94">
        <v>17.5</v>
      </c>
      <c r="J466" s="94">
        <f>G466*I466+K466</f>
        <v>8400</v>
      </c>
      <c r="K466" s="94"/>
      <c r="L466" s="53" t="s">
        <v>17</v>
      </c>
      <c r="M466" s="94"/>
      <c r="N466" s="130"/>
    </row>
    <row r="467" s="54" customFormat="1" spans="1:14">
      <c r="A467" s="56" t="s">
        <v>355</v>
      </c>
      <c r="B467" s="128">
        <v>46185</v>
      </c>
      <c r="C467" s="129" t="s">
        <v>356</v>
      </c>
      <c r="D467" s="56" t="s">
        <v>357</v>
      </c>
      <c r="E467" s="56">
        <v>12</v>
      </c>
      <c r="F467" s="56">
        <v>49</v>
      </c>
      <c r="G467" s="111">
        <v>588</v>
      </c>
      <c r="H467" s="111" t="s">
        <v>16</v>
      </c>
      <c r="I467" s="94">
        <v>35</v>
      </c>
      <c r="J467" s="94">
        <f>G467*I467+K467</f>
        <v>20580</v>
      </c>
      <c r="K467" s="94"/>
      <c r="L467" s="53" t="s">
        <v>17</v>
      </c>
      <c r="M467" s="94"/>
      <c r="N467" s="130"/>
    </row>
    <row r="468" s="54" customFormat="1" spans="1:14">
      <c r="A468" s="56" t="s">
        <v>358</v>
      </c>
      <c r="B468" s="128">
        <v>46198</v>
      </c>
      <c r="C468" s="129" t="s">
        <v>359</v>
      </c>
      <c r="D468" s="53" t="s">
        <v>22</v>
      </c>
      <c r="E468" s="56">
        <v>12</v>
      </c>
      <c r="F468" s="56">
        <v>40</v>
      </c>
      <c r="G468" s="111">
        <v>480</v>
      </c>
      <c r="H468" s="111" t="s">
        <v>16</v>
      </c>
      <c r="I468" s="94">
        <v>17.5</v>
      </c>
      <c r="J468" s="94">
        <f>G468*I468+K468</f>
        <v>8400</v>
      </c>
      <c r="K468" s="94"/>
      <c r="L468" s="53" t="s">
        <v>17</v>
      </c>
      <c r="M468" s="94"/>
      <c r="N468" s="130"/>
    </row>
    <row r="469" s="54" customFormat="1" ht="30" spans="1:14">
      <c r="A469" s="56" t="s">
        <v>360</v>
      </c>
      <c r="B469" s="128">
        <v>46196</v>
      </c>
      <c r="C469" s="129" t="s">
        <v>361</v>
      </c>
      <c r="D469" s="71" t="s">
        <v>27</v>
      </c>
      <c r="E469" s="56">
        <v>8</v>
      </c>
      <c r="F469" s="56">
        <v>75</v>
      </c>
      <c r="G469" s="111">
        <v>600</v>
      </c>
      <c r="H469" s="111" t="s">
        <v>16</v>
      </c>
      <c r="I469" s="94">
        <v>17.82</v>
      </c>
      <c r="J469" s="94">
        <f>G469*I469+K469</f>
        <v>10692</v>
      </c>
      <c r="K469" s="94"/>
      <c r="L469" s="94" t="s">
        <v>18</v>
      </c>
      <c r="M469" s="94" t="s">
        <v>18</v>
      </c>
      <c r="N469" s="132" t="s">
        <v>362</v>
      </c>
    </row>
    <row r="470" s="54" customFormat="1" spans="1:14">
      <c r="A470" s="56" t="s">
        <v>363</v>
      </c>
      <c r="B470" s="128">
        <v>46195</v>
      </c>
      <c r="C470" s="129" t="s">
        <v>364</v>
      </c>
      <c r="D470" s="53" t="s">
        <v>24</v>
      </c>
      <c r="E470" s="56">
        <v>12</v>
      </c>
      <c r="F470" s="56">
        <v>5</v>
      </c>
      <c r="G470" s="111">
        <v>60</v>
      </c>
      <c r="H470" s="111" t="s">
        <v>16</v>
      </c>
      <c r="I470" s="94">
        <v>14.6</v>
      </c>
      <c r="J470" s="94">
        <f>G470*I470+K470</f>
        <v>876</v>
      </c>
      <c r="K470" s="94"/>
      <c r="L470" s="53" t="s">
        <v>17</v>
      </c>
      <c r="M470" s="94"/>
      <c r="N470" s="130"/>
    </row>
    <row r="471" s="54" customFormat="1" spans="1:14">
      <c r="A471" s="56" t="s">
        <v>363</v>
      </c>
      <c r="B471" s="128">
        <v>46195</v>
      </c>
      <c r="C471" s="129" t="s">
        <v>364</v>
      </c>
      <c r="D471" s="107" t="s">
        <v>287</v>
      </c>
      <c r="E471" s="56">
        <v>12</v>
      </c>
      <c r="F471" s="56">
        <v>3</v>
      </c>
      <c r="G471" s="111">
        <v>36</v>
      </c>
      <c r="H471" s="111" t="s">
        <v>16</v>
      </c>
      <c r="I471" s="94">
        <v>7.8</v>
      </c>
      <c r="J471" s="94">
        <f>G471*I471+K471</f>
        <v>280.8</v>
      </c>
      <c r="K471" s="94"/>
      <c r="L471" s="53" t="s">
        <v>17</v>
      </c>
      <c r="M471" s="94"/>
      <c r="N471" s="130"/>
    </row>
    <row r="472" s="54" customFormat="1" spans="1:14">
      <c r="A472" s="56" t="s">
        <v>363</v>
      </c>
      <c r="B472" s="128">
        <v>46195</v>
      </c>
      <c r="C472" s="129" t="s">
        <v>364</v>
      </c>
      <c r="D472" s="53" t="s">
        <v>19</v>
      </c>
      <c r="E472" s="56">
        <v>12</v>
      </c>
      <c r="F472" s="56">
        <v>5</v>
      </c>
      <c r="G472" s="111">
        <v>60</v>
      </c>
      <c r="H472" s="111" t="s">
        <v>16</v>
      </c>
      <c r="I472" s="94">
        <v>9.6</v>
      </c>
      <c r="J472" s="94">
        <f>G472*I472+K472</f>
        <v>576</v>
      </c>
      <c r="K472" s="94"/>
      <c r="L472" s="53" t="s">
        <v>17</v>
      </c>
      <c r="M472" s="94"/>
      <c r="N472" s="130"/>
    </row>
    <row r="473" s="54" customFormat="1" spans="1:14">
      <c r="A473" s="56" t="s">
        <v>365</v>
      </c>
      <c r="B473" s="128">
        <v>46195</v>
      </c>
      <c r="C473" s="129" t="s">
        <v>366</v>
      </c>
      <c r="D473" s="107" t="s">
        <v>287</v>
      </c>
      <c r="E473" s="56">
        <v>12</v>
      </c>
      <c r="F473" s="56">
        <v>6</v>
      </c>
      <c r="G473" s="111">
        <v>72</v>
      </c>
      <c r="H473" s="111" t="s">
        <v>16</v>
      </c>
      <c r="I473" s="94">
        <v>7.8</v>
      </c>
      <c r="J473" s="94">
        <f>G473*I473+K473</f>
        <v>561.6</v>
      </c>
      <c r="K473" s="94"/>
      <c r="L473" s="53" t="s">
        <v>17</v>
      </c>
      <c r="M473" s="94"/>
      <c r="N473" s="130"/>
    </row>
    <row r="474" s="54" customFormat="1" spans="1:14">
      <c r="A474" s="56" t="s">
        <v>365</v>
      </c>
      <c r="B474" s="128">
        <v>46195</v>
      </c>
      <c r="C474" s="129" t="s">
        <v>366</v>
      </c>
      <c r="D474" s="53" t="s">
        <v>19</v>
      </c>
      <c r="E474" s="56">
        <v>12</v>
      </c>
      <c r="F474" s="56">
        <v>10</v>
      </c>
      <c r="G474" s="111">
        <v>120</v>
      </c>
      <c r="H474" s="111" t="s">
        <v>16</v>
      </c>
      <c r="I474" s="94">
        <v>9.6</v>
      </c>
      <c r="J474" s="94">
        <f>G474*I474+K474</f>
        <v>1152</v>
      </c>
      <c r="K474" s="94"/>
      <c r="L474" s="53" t="s">
        <v>17</v>
      </c>
      <c r="M474" s="94"/>
      <c r="N474" s="130"/>
    </row>
    <row r="475" s="54" customFormat="1" spans="1:14">
      <c r="A475" s="56" t="s">
        <v>367</v>
      </c>
      <c r="B475" s="128">
        <v>46196</v>
      </c>
      <c r="C475" s="129" t="s">
        <v>368</v>
      </c>
      <c r="D475" s="58" t="s">
        <v>110</v>
      </c>
      <c r="E475" s="56">
        <v>12</v>
      </c>
      <c r="F475" s="56">
        <v>20</v>
      </c>
      <c r="G475" s="111">
        <v>240</v>
      </c>
      <c r="H475" s="111" t="s">
        <v>16</v>
      </c>
      <c r="I475" s="94">
        <v>17.1</v>
      </c>
      <c r="J475" s="94">
        <f>G475*I475+K475</f>
        <v>4104</v>
      </c>
      <c r="K475" s="94"/>
      <c r="L475" s="53" t="s">
        <v>17</v>
      </c>
      <c r="M475" s="94"/>
      <c r="N475" s="130"/>
    </row>
    <row r="476" s="54" customFormat="1" spans="1:14">
      <c r="A476" s="56" t="s">
        <v>367</v>
      </c>
      <c r="B476" s="128">
        <v>46196</v>
      </c>
      <c r="C476" s="129" t="s">
        <v>368</v>
      </c>
      <c r="D476" s="71" t="s">
        <v>27</v>
      </c>
      <c r="E476" s="56">
        <v>12</v>
      </c>
      <c r="F476" s="56">
        <v>10</v>
      </c>
      <c r="G476" s="111">
        <v>120</v>
      </c>
      <c r="H476" s="111" t="s">
        <v>16</v>
      </c>
      <c r="I476" s="94">
        <v>14.6</v>
      </c>
      <c r="J476" s="94">
        <f>G476*I476+K476</f>
        <v>1752</v>
      </c>
      <c r="K476" s="94"/>
      <c r="L476" s="53" t="s">
        <v>17</v>
      </c>
      <c r="M476" s="94"/>
      <c r="N476" s="130"/>
    </row>
    <row r="477" s="54" customFormat="1" spans="1:14">
      <c r="A477" s="56" t="s">
        <v>369</v>
      </c>
      <c r="B477" s="128">
        <v>46191</v>
      </c>
      <c r="C477" s="129" t="s">
        <v>57</v>
      </c>
      <c r="D477" s="58" t="s">
        <v>15</v>
      </c>
      <c r="E477" s="56">
        <v>12</v>
      </c>
      <c r="F477" s="56">
        <v>100</v>
      </c>
      <c r="G477" s="111">
        <v>1200</v>
      </c>
      <c r="H477" s="111" t="s">
        <v>16</v>
      </c>
      <c r="I477" s="94">
        <v>11.6</v>
      </c>
      <c r="J477" s="94">
        <f>G477*I477+K477</f>
        <v>13920</v>
      </c>
      <c r="K477" s="94"/>
      <c r="L477" s="53" t="s">
        <v>17</v>
      </c>
      <c r="M477" s="94"/>
      <c r="N477" s="130"/>
    </row>
    <row r="478" s="55" customFormat="1" spans="1:14">
      <c r="A478" s="56" t="s">
        <v>370</v>
      </c>
      <c r="B478" s="128">
        <v>46195</v>
      </c>
      <c r="C478" s="129" t="s">
        <v>57</v>
      </c>
      <c r="D478" s="53" t="s">
        <v>32</v>
      </c>
      <c r="E478" s="56">
        <v>12</v>
      </c>
      <c r="F478" s="56">
        <v>10</v>
      </c>
      <c r="G478" s="111">
        <v>120</v>
      </c>
      <c r="H478" s="111" t="s">
        <v>16</v>
      </c>
      <c r="I478" s="94">
        <v>17.1</v>
      </c>
      <c r="J478" s="94">
        <f>G478*I478+K478</f>
        <v>2052</v>
      </c>
      <c r="K478" s="94"/>
      <c r="L478" s="53" t="s">
        <v>17</v>
      </c>
      <c r="M478" s="94"/>
      <c r="N478" s="130"/>
    </row>
    <row r="479" s="54" customFormat="1" spans="1:14">
      <c r="A479" s="56" t="s">
        <v>371</v>
      </c>
      <c r="B479" s="128">
        <v>46196</v>
      </c>
      <c r="C479" s="129" t="s">
        <v>372</v>
      </c>
      <c r="D479" s="58" t="s">
        <v>15</v>
      </c>
      <c r="E479" s="56">
        <v>12</v>
      </c>
      <c r="F479" s="56">
        <v>4</v>
      </c>
      <c r="G479" s="111">
        <v>48</v>
      </c>
      <c r="H479" s="111" t="s">
        <v>16</v>
      </c>
      <c r="I479" s="94">
        <v>11.6</v>
      </c>
      <c r="J479" s="94">
        <f>G479*I479+K479</f>
        <v>556.8</v>
      </c>
      <c r="K479" s="94"/>
      <c r="L479" s="53" t="s">
        <v>17</v>
      </c>
      <c r="M479" s="94"/>
      <c r="N479" s="130"/>
    </row>
    <row r="480" s="54" customFormat="1" spans="1:14">
      <c r="A480" s="56" t="s">
        <v>373</v>
      </c>
      <c r="B480" s="128">
        <v>46196</v>
      </c>
      <c r="C480" s="129" t="s">
        <v>57</v>
      </c>
      <c r="D480" s="53" t="s">
        <v>22</v>
      </c>
      <c r="E480" s="56">
        <v>12</v>
      </c>
      <c r="F480" s="56">
        <v>20</v>
      </c>
      <c r="G480" s="111">
        <v>240</v>
      </c>
      <c r="H480" s="111" t="s">
        <v>16</v>
      </c>
      <c r="I480" s="94">
        <v>17.5</v>
      </c>
      <c r="J480" s="94">
        <f>G480*I480+K480</f>
        <v>4200</v>
      </c>
      <c r="K480" s="94"/>
      <c r="L480" s="53" t="s">
        <v>17</v>
      </c>
      <c r="M480" s="94"/>
      <c r="N480" s="130"/>
    </row>
    <row r="481" s="54" customFormat="1" spans="1:14">
      <c r="A481" s="56" t="s">
        <v>374</v>
      </c>
      <c r="B481" s="128">
        <v>46200</v>
      </c>
      <c r="C481" s="129" t="s">
        <v>375</v>
      </c>
      <c r="D481" s="58" t="s">
        <v>15</v>
      </c>
      <c r="E481" s="56">
        <v>12</v>
      </c>
      <c r="F481" s="56">
        <v>10</v>
      </c>
      <c r="G481" s="111">
        <v>120</v>
      </c>
      <c r="H481" s="111" t="s">
        <v>16</v>
      </c>
      <c r="I481" s="94">
        <v>18</v>
      </c>
      <c r="J481" s="94">
        <f>G481*I481-K481</f>
        <v>2070</v>
      </c>
      <c r="K481" s="94">
        <v>90</v>
      </c>
      <c r="L481" s="94" t="s">
        <v>17</v>
      </c>
      <c r="M481" s="94" t="s">
        <v>18</v>
      </c>
      <c r="N481" s="130"/>
    </row>
    <row r="482" s="54" customFormat="1" spans="1:14">
      <c r="A482" s="107" t="s">
        <v>373</v>
      </c>
      <c r="B482" s="108">
        <v>46196</v>
      </c>
      <c r="C482" s="109" t="s">
        <v>57</v>
      </c>
      <c r="D482" s="53" t="s">
        <v>24</v>
      </c>
      <c r="E482" s="107">
        <v>12</v>
      </c>
      <c r="F482" s="107">
        <v>50</v>
      </c>
      <c r="G482" s="119">
        <v>600</v>
      </c>
      <c r="H482" s="119" t="s">
        <v>16</v>
      </c>
      <c r="I482" s="94">
        <v>14.6</v>
      </c>
      <c r="J482" s="99">
        <f>G482*I482+K482</f>
        <v>8760</v>
      </c>
      <c r="K482" s="99"/>
      <c r="L482" s="53" t="s">
        <v>17</v>
      </c>
      <c r="M482" s="99"/>
      <c r="N482" s="131"/>
    </row>
    <row r="483" s="54" customFormat="1" spans="1:14">
      <c r="A483" s="56" t="s">
        <v>376</v>
      </c>
      <c r="B483" s="128">
        <v>46202</v>
      </c>
      <c r="C483" s="129" t="s">
        <v>166</v>
      </c>
      <c r="D483" s="71" t="s">
        <v>27</v>
      </c>
      <c r="E483" s="56">
        <v>12</v>
      </c>
      <c r="F483" s="56">
        <v>10</v>
      </c>
      <c r="G483" s="111">
        <v>120</v>
      </c>
      <c r="H483" s="111" t="s">
        <v>16</v>
      </c>
      <c r="I483" s="94">
        <v>18.315</v>
      </c>
      <c r="J483" s="94">
        <f>G483*I483+K483</f>
        <v>2197.8</v>
      </c>
      <c r="K483" s="94"/>
      <c r="L483" s="94" t="s">
        <v>18</v>
      </c>
      <c r="M483" s="94" t="s">
        <v>18</v>
      </c>
      <c r="N483" s="130"/>
    </row>
    <row r="484" s="54" customFormat="1" spans="1:14">
      <c r="A484" s="56" t="s">
        <v>377</v>
      </c>
      <c r="B484" s="128">
        <v>46197</v>
      </c>
      <c r="C484" s="129" t="s">
        <v>177</v>
      </c>
      <c r="D484" s="58" t="s">
        <v>15</v>
      </c>
      <c r="E484" s="56">
        <v>12</v>
      </c>
      <c r="F484" s="56">
        <v>20</v>
      </c>
      <c r="G484" s="111">
        <v>240</v>
      </c>
      <c r="H484" s="111" t="s">
        <v>16</v>
      </c>
      <c r="I484" s="94">
        <v>11.6</v>
      </c>
      <c r="J484" s="94">
        <f>G484*I484+K484</f>
        <v>2784</v>
      </c>
      <c r="K484" s="94"/>
      <c r="L484" s="53" t="s">
        <v>17</v>
      </c>
      <c r="M484" s="94"/>
      <c r="N484" s="130"/>
    </row>
    <row r="485" s="54" customFormat="1" spans="1:14">
      <c r="A485" s="56" t="s">
        <v>378</v>
      </c>
      <c r="B485" s="128">
        <v>46203</v>
      </c>
      <c r="C485" s="129" t="s">
        <v>291</v>
      </c>
      <c r="D485" s="53" t="s">
        <v>35</v>
      </c>
      <c r="E485" s="56">
        <v>12</v>
      </c>
      <c r="F485" s="56">
        <v>5</v>
      </c>
      <c r="G485" s="111">
        <v>60</v>
      </c>
      <c r="H485" s="111" t="s">
        <v>16</v>
      </c>
      <c r="I485" s="127">
        <v>12.5</v>
      </c>
      <c r="J485" s="94">
        <f>G485*I485-K485</f>
        <v>740</v>
      </c>
      <c r="K485" s="127">
        <v>10</v>
      </c>
      <c r="L485" s="53" t="s">
        <v>17</v>
      </c>
      <c r="M485" s="127" t="s">
        <v>18</v>
      </c>
      <c r="N485" s="133"/>
    </row>
    <row r="486" s="54" customFormat="1" spans="1:14">
      <c r="A486" s="134" t="s">
        <v>379</v>
      </c>
      <c r="B486" s="135">
        <v>46204</v>
      </c>
      <c r="C486" s="136" t="s">
        <v>380</v>
      </c>
      <c r="D486" s="58" t="s">
        <v>15</v>
      </c>
      <c r="E486" s="56">
        <v>12</v>
      </c>
      <c r="F486" s="56">
        <v>5</v>
      </c>
      <c r="G486" s="111">
        <f>E486*F486</f>
        <v>60</v>
      </c>
      <c r="H486" s="111" t="s">
        <v>16</v>
      </c>
      <c r="I486" s="94">
        <v>11.6</v>
      </c>
      <c r="J486" s="94">
        <f>G486*I486</f>
        <v>696</v>
      </c>
      <c r="K486" s="94"/>
      <c r="L486" s="53" t="s">
        <v>17</v>
      </c>
      <c r="M486" s="94"/>
    </row>
    <row r="487" s="54" customFormat="1" spans="1:14">
      <c r="A487" s="134" t="s">
        <v>381</v>
      </c>
      <c r="B487" s="135">
        <v>46204</v>
      </c>
      <c r="C487" s="136" t="s">
        <v>382</v>
      </c>
      <c r="D487" s="53" t="s">
        <v>19</v>
      </c>
      <c r="E487" s="56">
        <v>12</v>
      </c>
      <c r="F487" s="56">
        <v>15</v>
      </c>
      <c r="G487" s="111">
        <f>E487*F487</f>
        <v>180</v>
      </c>
      <c r="H487" s="111" t="s">
        <v>16</v>
      </c>
      <c r="I487" s="94">
        <v>9.6</v>
      </c>
      <c r="J487" s="94">
        <f>G487*I487</f>
        <v>1728</v>
      </c>
      <c r="K487" s="94"/>
      <c r="L487" s="53" t="s">
        <v>17</v>
      </c>
      <c r="M487" s="94"/>
    </row>
    <row r="488" s="54" customFormat="1" spans="1:14">
      <c r="A488" s="134" t="s">
        <v>381</v>
      </c>
      <c r="B488" s="135">
        <v>46204</v>
      </c>
      <c r="C488" s="136" t="s">
        <v>382</v>
      </c>
      <c r="D488" s="58" t="s">
        <v>15</v>
      </c>
      <c r="E488" s="56">
        <v>12</v>
      </c>
      <c r="F488" s="56">
        <v>30</v>
      </c>
      <c r="G488" s="111">
        <f>E488*F488</f>
        <v>360</v>
      </c>
      <c r="H488" s="111" t="s">
        <v>16</v>
      </c>
      <c r="I488" s="94">
        <v>11.6</v>
      </c>
      <c r="J488" s="94">
        <f>G488*I488</f>
        <v>4176</v>
      </c>
      <c r="K488" s="94"/>
      <c r="L488" s="53" t="s">
        <v>17</v>
      </c>
      <c r="M488" s="94"/>
    </row>
    <row r="489" s="54" customFormat="1" spans="1:14">
      <c r="A489" s="134" t="s">
        <v>383</v>
      </c>
      <c r="B489" s="135">
        <v>46204</v>
      </c>
      <c r="C489" s="136" t="s">
        <v>384</v>
      </c>
      <c r="D489" s="53" t="s">
        <v>32</v>
      </c>
      <c r="E489" s="56">
        <v>12</v>
      </c>
      <c r="F489" s="56">
        <v>10</v>
      </c>
      <c r="G489" s="111">
        <f>E489*F489</f>
        <v>120</v>
      </c>
      <c r="H489" s="111" t="s">
        <v>16</v>
      </c>
      <c r="I489" s="94">
        <v>17.1</v>
      </c>
      <c r="J489" s="94">
        <f>G489*I489</f>
        <v>2052</v>
      </c>
      <c r="K489" s="94"/>
      <c r="L489" s="53" t="s">
        <v>17</v>
      </c>
      <c r="M489" s="94"/>
    </row>
    <row r="490" s="54" customFormat="1" spans="1:14">
      <c r="A490" s="134" t="s">
        <v>385</v>
      </c>
      <c r="B490" s="135">
        <v>46204</v>
      </c>
      <c r="C490" s="136" t="s">
        <v>386</v>
      </c>
      <c r="D490" s="53" t="s">
        <v>24</v>
      </c>
      <c r="E490" s="56">
        <v>12</v>
      </c>
      <c r="F490" s="56">
        <v>15</v>
      </c>
      <c r="G490" s="111">
        <f>E490*F490</f>
        <v>180</v>
      </c>
      <c r="H490" s="111" t="s">
        <v>16</v>
      </c>
      <c r="I490" s="94">
        <v>14.6</v>
      </c>
      <c r="J490" s="94">
        <f>G490*I490</f>
        <v>2628</v>
      </c>
      <c r="K490" s="94"/>
      <c r="L490" s="53" t="s">
        <v>17</v>
      </c>
      <c r="M490" s="94"/>
    </row>
    <row r="491" s="54" customFormat="1" spans="1:14">
      <c r="A491" s="134" t="s">
        <v>385</v>
      </c>
      <c r="B491" s="135">
        <v>46204</v>
      </c>
      <c r="C491" s="136" t="s">
        <v>386</v>
      </c>
      <c r="D491" s="58" t="s">
        <v>15</v>
      </c>
      <c r="E491" s="56">
        <v>12</v>
      </c>
      <c r="F491" s="56">
        <v>10</v>
      </c>
      <c r="G491" s="111">
        <f>E491*F491</f>
        <v>120</v>
      </c>
      <c r="H491" s="111" t="s">
        <v>16</v>
      </c>
      <c r="I491" s="94">
        <v>11.6</v>
      </c>
      <c r="J491" s="94">
        <f>G491*I491</f>
        <v>1392</v>
      </c>
      <c r="K491" s="94"/>
      <c r="L491" s="53" t="s">
        <v>17</v>
      </c>
      <c r="M491" s="94"/>
    </row>
    <row r="492" s="54" customFormat="1" spans="1:14">
      <c r="A492" s="134" t="s">
        <v>385</v>
      </c>
      <c r="B492" s="135">
        <v>46204</v>
      </c>
      <c r="C492" s="136" t="s">
        <v>386</v>
      </c>
      <c r="D492" s="53" t="s">
        <v>32</v>
      </c>
      <c r="E492" s="56">
        <v>12</v>
      </c>
      <c r="F492" s="56">
        <v>10</v>
      </c>
      <c r="G492" s="111">
        <f>E492*F492</f>
        <v>120</v>
      </c>
      <c r="H492" s="111" t="s">
        <v>16</v>
      </c>
      <c r="I492" s="94">
        <v>17.1</v>
      </c>
      <c r="J492" s="94">
        <f>G492*I492</f>
        <v>2052</v>
      </c>
      <c r="K492" s="94"/>
      <c r="L492" s="53" t="s">
        <v>17</v>
      </c>
      <c r="M492" s="94"/>
    </row>
    <row r="493" s="54" customFormat="1" spans="1:14">
      <c r="A493" s="134" t="s">
        <v>387</v>
      </c>
      <c r="B493" s="135">
        <v>46204</v>
      </c>
      <c r="C493" s="136" t="s">
        <v>388</v>
      </c>
      <c r="D493" s="53" t="s">
        <v>19</v>
      </c>
      <c r="E493" s="56">
        <v>12</v>
      </c>
      <c r="F493" s="56">
        <v>8</v>
      </c>
      <c r="G493" s="111">
        <f>E493*F493</f>
        <v>96</v>
      </c>
      <c r="H493" s="111" t="s">
        <v>16</v>
      </c>
      <c r="I493" s="94">
        <v>9.6</v>
      </c>
      <c r="J493" s="94">
        <f>G493*I493</f>
        <v>921.6</v>
      </c>
      <c r="K493" s="94"/>
      <c r="L493" s="53" t="s">
        <v>17</v>
      </c>
      <c r="M493" s="94"/>
    </row>
    <row r="494" s="54" customFormat="1" spans="1:14">
      <c r="A494" s="134" t="s">
        <v>387</v>
      </c>
      <c r="B494" s="135">
        <v>46204</v>
      </c>
      <c r="C494" s="136" t="s">
        <v>388</v>
      </c>
      <c r="D494" s="53" t="s">
        <v>19</v>
      </c>
      <c r="E494" s="56">
        <v>12</v>
      </c>
      <c r="F494" s="56">
        <v>3</v>
      </c>
      <c r="G494" s="111">
        <f>E494*F494</f>
        <v>36</v>
      </c>
      <c r="H494" s="111" t="s">
        <v>16</v>
      </c>
      <c r="I494" s="94">
        <v>9.6</v>
      </c>
      <c r="J494" s="94">
        <f>G494*I494</f>
        <v>345.6</v>
      </c>
      <c r="K494" s="94"/>
      <c r="L494" s="53" t="s">
        <v>17</v>
      </c>
      <c r="M494" s="94"/>
    </row>
    <row r="495" s="54" customFormat="1" spans="1:14">
      <c r="A495" s="134" t="s">
        <v>389</v>
      </c>
      <c r="B495" s="135">
        <v>46204</v>
      </c>
      <c r="C495" s="136" t="s">
        <v>278</v>
      </c>
      <c r="D495" s="53" t="s">
        <v>24</v>
      </c>
      <c r="E495" s="56">
        <v>12</v>
      </c>
      <c r="F495" s="56">
        <v>2</v>
      </c>
      <c r="G495" s="111">
        <f>E495*F495</f>
        <v>24</v>
      </c>
      <c r="H495" s="111" t="s">
        <v>16</v>
      </c>
      <c r="I495" s="94">
        <v>14.6</v>
      </c>
      <c r="J495" s="94">
        <f>G495*I495</f>
        <v>350.4</v>
      </c>
      <c r="K495" s="94"/>
      <c r="L495" s="53" t="s">
        <v>17</v>
      </c>
      <c r="M495" s="94"/>
    </row>
    <row r="496" s="54" customFormat="1" spans="1:14">
      <c r="A496" s="134" t="s">
        <v>390</v>
      </c>
      <c r="B496" s="135">
        <v>46204</v>
      </c>
      <c r="C496" s="136" t="s">
        <v>57</v>
      </c>
      <c r="D496" s="53" t="s">
        <v>24</v>
      </c>
      <c r="E496" s="56">
        <v>12</v>
      </c>
      <c r="F496" s="56">
        <v>50</v>
      </c>
      <c r="G496" s="111">
        <f>E496*F496</f>
        <v>600</v>
      </c>
      <c r="H496" s="111" t="s">
        <v>16</v>
      </c>
      <c r="I496" s="94">
        <v>14.6</v>
      </c>
      <c r="J496" s="94">
        <f>G496*I496</f>
        <v>8760</v>
      </c>
      <c r="K496" s="94"/>
      <c r="L496" s="53" t="s">
        <v>17</v>
      </c>
      <c r="M496" s="94"/>
    </row>
    <row r="497" s="54" customFormat="1" spans="1:13">
      <c r="A497" s="134" t="s">
        <v>390</v>
      </c>
      <c r="B497" s="135">
        <v>46204</v>
      </c>
      <c r="C497" s="136" t="s">
        <v>57</v>
      </c>
      <c r="D497" s="53" t="s">
        <v>19</v>
      </c>
      <c r="E497" s="56">
        <v>12</v>
      </c>
      <c r="F497" s="56">
        <v>100</v>
      </c>
      <c r="G497" s="111">
        <f>E497*F497</f>
        <v>1200</v>
      </c>
      <c r="H497" s="111" t="s">
        <v>16</v>
      </c>
      <c r="I497" s="94">
        <v>9.6</v>
      </c>
      <c r="J497" s="94">
        <f>G497*I497</f>
        <v>11520</v>
      </c>
      <c r="K497" s="94"/>
      <c r="L497" s="53" t="s">
        <v>17</v>
      </c>
      <c r="M497" s="94"/>
    </row>
    <row r="498" s="54" customFormat="1" spans="1:13">
      <c r="A498" s="134" t="s">
        <v>390</v>
      </c>
      <c r="B498" s="135">
        <v>46204</v>
      </c>
      <c r="C498" s="136" t="s">
        <v>57</v>
      </c>
      <c r="D498" s="53" t="s">
        <v>22</v>
      </c>
      <c r="E498" s="56">
        <v>12</v>
      </c>
      <c r="F498" s="56">
        <v>28</v>
      </c>
      <c r="G498" s="111">
        <f>E498*F498</f>
        <v>336</v>
      </c>
      <c r="H498" s="111" t="s">
        <v>16</v>
      </c>
      <c r="I498" s="94">
        <v>17.5</v>
      </c>
      <c r="J498" s="94">
        <f>G498*I498</f>
        <v>5880</v>
      </c>
      <c r="K498" s="94"/>
      <c r="L498" s="53" t="s">
        <v>17</v>
      </c>
      <c r="M498" s="94"/>
    </row>
    <row r="499" s="54" customFormat="1" spans="1:13">
      <c r="A499" s="134" t="s">
        <v>391</v>
      </c>
      <c r="B499" s="135">
        <v>46205</v>
      </c>
      <c r="C499" s="136" t="s">
        <v>392</v>
      </c>
      <c r="D499" s="58" t="s">
        <v>15</v>
      </c>
      <c r="E499" s="56">
        <v>12</v>
      </c>
      <c r="F499" s="56">
        <v>50</v>
      </c>
      <c r="G499" s="111">
        <f>E499*F499</f>
        <v>600</v>
      </c>
      <c r="H499" s="111" t="s">
        <v>16</v>
      </c>
      <c r="I499" s="94">
        <v>11.6</v>
      </c>
      <c r="J499" s="94">
        <f>G499*I499</f>
        <v>6960</v>
      </c>
      <c r="K499" s="94"/>
      <c r="L499" s="53" t="s">
        <v>17</v>
      </c>
      <c r="M499" s="94"/>
    </row>
    <row r="500" s="54" customFormat="1" spans="1:13">
      <c r="A500" s="134" t="s">
        <v>393</v>
      </c>
      <c r="B500" s="135">
        <v>46205</v>
      </c>
      <c r="C500" s="136" t="s">
        <v>394</v>
      </c>
      <c r="D500" s="53" t="s">
        <v>19</v>
      </c>
      <c r="E500" s="56">
        <v>12</v>
      </c>
      <c r="F500" s="56">
        <v>30</v>
      </c>
      <c r="G500" s="111">
        <f>E500*F500</f>
        <v>360</v>
      </c>
      <c r="H500" s="111" t="s">
        <v>16</v>
      </c>
      <c r="I500" s="94">
        <v>9.6</v>
      </c>
      <c r="J500" s="94">
        <f>G500*I500</f>
        <v>3456</v>
      </c>
      <c r="K500" s="94"/>
      <c r="L500" s="53" t="s">
        <v>17</v>
      </c>
      <c r="M500" s="94"/>
    </row>
    <row r="501" s="54" customFormat="1" spans="1:13">
      <c r="A501" s="134" t="s">
        <v>395</v>
      </c>
      <c r="B501" s="135">
        <v>46205</v>
      </c>
      <c r="C501" s="136" t="s">
        <v>396</v>
      </c>
      <c r="D501" s="58" t="s">
        <v>15</v>
      </c>
      <c r="E501" s="56">
        <v>12</v>
      </c>
      <c r="F501" s="56">
        <v>150</v>
      </c>
      <c r="G501" s="111">
        <f>E501*F501</f>
        <v>1800</v>
      </c>
      <c r="H501" s="111" t="s">
        <v>16</v>
      </c>
      <c r="I501" s="94">
        <v>11.6</v>
      </c>
      <c r="J501" s="94">
        <f>G501*I501</f>
        <v>20880</v>
      </c>
      <c r="K501" s="94"/>
      <c r="L501" s="53" t="s">
        <v>17</v>
      </c>
      <c r="M501" s="94"/>
    </row>
    <row r="502" s="54" customFormat="1" spans="1:13">
      <c r="A502" s="134" t="s">
        <v>397</v>
      </c>
      <c r="B502" s="135">
        <v>46205</v>
      </c>
      <c r="C502" s="136" t="s">
        <v>398</v>
      </c>
      <c r="D502" s="53" t="s">
        <v>24</v>
      </c>
      <c r="E502" s="56">
        <v>12</v>
      </c>
      <c r="F502" s="56">
        <v>50</v>
      </c>
      <c r="G502" s="111">
        <f>E502*F502</f>
        <v>600</v>
      </c>
      <c r="H502" s="111" t="s">
        <v>16</v>
      </c>
      <c r="I502" s="94">
        <v>14.6</v>
      </c>
      <c r="J502" s="94">
        <f>G502*I502</f>
        <v>8760</v>
      </c>
      <c r="K502" s="94"/>
      <c r="L502" s="53" t="s">
        <v>17</v>
      </c>
      <c r="M502" s="94"/>
    </row>
    <row r="503" s="54" customFormat="1" spans="1:13">
      <c r="A503" s="134" t="s">
        <v>358</v>
      </c>
      <c r="B503" s="135">
        <v>46206</v>
      </c>
      <c r="C503" s="136" t="s">
        <v>359</v>
      </c>
      <c r="D503" s="134" t="s">
        <v>82</v>
      </c>
      <c r="E503" s="56">
        <v>12</v>
      </c>
      <c r="F503" s="56">
        <v>7</v>
      </c>
      <c r="G503" s="111">
        <f>E503*F503</f>
        <v>84</v>
      </c>
      <c r="H503" s="111" t="s">
        <v>16</v>
      </c>
      <c r="I503" s="94">
        <v>35</v>
      </c>
      <c r="J503" s="94">
        <f>G503*I503</f>
        <v>2940</v>
      </c>
      <c r="K503" s="94"/>
      <c r="L503" s="53" t="s">
        <v>17</v>
      </c>
      <c r="M503" s="94"/>
    </row>
    <row r="504" s="54" customFormat="1" spans="1:13">
      <c r="A504" s="134" t="s">
        <v>399</v>
      </c>
      <c r="B504" s="135">
        <v>46206</v>
      </c>
      <c r="C504" s="136" t="s">
        <v>34</v>
      </c>
      <c r="D504" s="53" t="s">
        <v>19</v>
      </c>
      <c r="E504" s="56">
        <v>12</v>
      </c>
      <c r="F504" s="56">
        <v>5</v>
      </c>
      <c r="G504" s="111">
        <f>E504*F504</f>
        <v>60</v>
      </c>
      <c r="H504" s="111" t="s">
        <v>16</v>
      </c>
      <c r="I504" s="94">
        <v>10.8</v>
      </c>
      <c r="J504" s="94">
        <f>G504*I504</f>
        <v>648</v>
      </c>
      <c r="K504" s="94"/>
      <c r="L504" s="53" t="s">
        <v>17</v>
      </c>
      <c r="M504" s="94"/>
    </row>
    <row r="505" s="54" customFormat="1" spans="1:13">
      <c r="A505" s="134" t="s">
        <v>399</v>
      </c>
      <c r="B505" s="135">
        <v>46206</v>
      </c>
      <c r="C505" s="136" t="s">
        <v>34</v>
      </c>
      <c r="D505" s="58" t="s">
        <v>15</v>
      </c>
      <c r="E505" s="56">
        <v>12</v>
      </c>
      <c r="F505" s="56">
        <v>10</v>
      </c>
      <c r="G505" s="111">
        <f>E505*F505</f>
        <v>120</v>
      </c>
      <c r="H505" s="111" t="s">
        <v>16</v>
      </c>
      <c r="I505" s="94">
        <v>12.5</v>
      </c>
      <c r="J505" s="94">
        <f>G505*I505</f>
        <v>1500</v>
      </c>
      <c r="K505" s="94"/>
      <c r="L505" s="53" t="s">
        <v>17</v>
      </c>
      <c r="M505" s="94"/>
    </row>
    <row r="506" s="54" customFormat="1" spans="1:13">
      <c r="A506" s="134" t="s">
        <v>399</v>
      </c>
      <c r="B506" s="135">
        <v>46206</v>
      </c>
      <c r="C506" s="136" t="s">
        <v>34</v>
      </c>
      <c r="D506" s="53" t="s">
        <v>20</v>
      </c>
      <c r="E506" s="56">
        <v>12</v>
      </c>
      <c r="F506" s="56">
        <v>2</v>
      </c>
      <c r="G506" s="111">
        <f>E506*F506</f>
        <v>24</v>
      </c>
      <c r="H506" s="111" t="s">
        <v>16</v>
      </c>
      <c r="I506" s="94">
        <v>13</v>
      </c>
      <c r="J506" s="94">
        <f>G506*I506</f>
        <v>312</v>
      </c>
      <c r="K506" s="94"/>
      <c r="L506" s="53" t="s">
        <v>17</v>
      </c>
      <c r="M506" s="94"/>
    </row>
    <row r="507" s="54" customFormat="1" spans="1:13">
      <c r="A507" s="134" t="s">
        <v>399</v>
      </c>
      <c r="B507" s="135">
        <v>46206</v>
      </c>
      <c r="C507" s="136" t="s">
        <v>34</v>
      </c>
      <c r="D507" s="53" t="s">
        <v>21</v>
      </c>
      <c r="E507" s="56">
        <v>12</v>
      </c>
      <c r="F507" s="56">
        <v>3</v>
      </c>
      <c r="G507" s="111">
        <f>E507*F507</f>
        <v>36</v>
      </c>
      <c r="H507" s="111" t="s">
        <v>16</v>
      </c>
      <c r="I507" s="94">
        <v>16</v>
      </c>
      <c r="J507" s="94">
        <f>G507*I507</f>
        <v>576</v>
      </c>
      <c r="K507" s="94"/>
      <c r="L507" s="53" t="s">
        <v>17</v>
      </c>
      <c r="M507" s="94"/>
    </row>
    <row r="508" s="54" customFormat="1" spans="1:13">
      <c r="A508" s="134" t="s">
        <v>399</v>
      </c>
      <c r="B508" s="135">
        <v>46206</v>
      </c>
      <c r="C508" s="136" t="s">
        <v>34</v>
      </c>
      <c r="D508" s="53" t="s">
        <v>22</v>
      </c>
      <c r="E508" s="56">
        <v>12</v>
      </c>
      <c r="F508" s="56">
        <v>2</v>
      </c>
      <c r="G508" s="111">
        <f>E508*F508</f>
        <v>24</v>
      </c>
      <c r="H508" s="111" t="s">
        <v>16</v>
      </c>
      <c r="I508" s="94">
        <v>20</v>
      </c>
      <c r="J508" s="94">
        <f>G508*I508</f>
        <v>480</v>
      </c>
      <c r="K508" s="94"/>
      <c r="L508" s="53" t="s">
        <v>17</v>
      </c>
      <c r="M508" s="94"/>
    </row>
    <row r="509" s="54" customFormat="1" spans="1:13">
      <c r="A509" s="134" t="s">
        <v>400</v>
      </c>
      <c r="B509" s="135">
        <v>46206</v>
      </c>
      <c r="C509" s="136" t="s">
        <v>34</v>
      </c>
      <c r="D509" s="58" t="s">
        <v>15</v>
      </c>
      <c r="E509" s="56">
        <v>12</v>
      </c>
      <c r="F509" s="56">
        <v>2</v>
      </c>
      <c r="G509" s="111">
        <f>E509*F509</f>
        <v>24</v>
      </c>
      <c r="H509" s="111" t="s">
        <v>16</v>
      </c>
      <c r="I509" s="94">
        <v>12.5</v>
      </c>
      <c r="J509" s="94">
        <f>G509*I509</f>
        <v>300</v>
      </c>
      <c r="K509" s="94"/>
      <c r="L509" s="53" t="s">
        <v>17</v>
      </c>
      <c r="M509" s="94"/>
    </row>
    <row r="510" s="54" customFormat="1" spans="1:13">
      <c r="A510" s="134" t="s">
        <v>400</v>
      </c>
      <c r="B510" s="135">
        <v>46206</v>
      </c>
      <c r="C510" s="136" t="s">
        <v>34</v>
      </c>
      <c r="D510" s="53" t="s">
        <v>21</v>
      </c>
      <c r="E510" s="56">
        <v>12</v>
      </c>
      <c r="F510" s="56">
        <v>4</v>
      </c>
      <c r="G510" s="111">
        <f>E510*F510</f>
        <v>48</v>
      </c>
      <c r="H510" s="111" t="s">
        <v>16</v>
      </c>
      <c r="I510" s="94">
        <v>16</v>
      </c>
      <c r="J510" s="94">
        <f>G510*I510</f>
        <v>768</v>
      </c>
      <c r="K510" s="94"/>
      <c r="L510" s="53" t="s">
        <v>17</v>
      </c>
      <c r="M510" s="94"/>
    </row>
    <row r="511" s="54" customFormat="1" spans="1:13">
      <c r="A511" s="134" t="s">
        <v>400</v>
      </c>
      <c r="B511" s="135">
        <v>46206</v>
      </c>
      <c r="C511" s="136" t="s">
        <v>34</v>
      </c>
      <c r="D511" s="58" t="s">
        <v>15</v>
      </c>
      <c r="E511" s="56">
        <v>12</v>
      </c>
      <c r="F511" s="56">
        <v>30</v>
      </c>
      <c r="G511" s="111">
        <f>E511*F511</f>
        <v>360</v>
      </c>
      <c r="H511" s="111" t="s">
        <v>16</v>
      </c>
      <c r="I511" s="94">
        <v>12.5</v>
      </c>
      <c r="J511" s="94">
        <f>G511*I511</f>
        <v>4500</v>
      </c>
      <c r="K511" s="94"/>
      <c r="L511" s="53" t="s">
        <v>17</v>
      </c>
      <c r="M511" s="94"/>
    </row>
    <row r="512" s="54" customFormat="1" spans="1:13">
      <c r="A512" s="137" t="s">
        <v>401</v>
      </c>
      <c r="B512" s="138">
        <v>46207</v>
      </c>
      <c r="C512" s="137" t="s">
        <v>402</v>
      </c>
      <c r="D512" s="58" t="s">
        <v>15</v>
      </c>
      <c r="E512" s="139">
        <v>12</v>
      </c>
      <c r="F512" s="139">
        <v>50</v>
      </c>
      <c r="G512" s="111">
        <f>E512*F512</f>
        <v>600</v>
      </c>
      <c r="H512" s="111" t="s">
        <v>16</v>
      </c>
      <c r="I512" s="94">
        <v>11.6</v>
      </c>
      <c r="J512" s="94">
        <f>G512*I512</f>
        <v>6960</v>
      </c>
      <c r="K512" s="94"/>
      <c r="L512" s="53" t="s">
        <v>17</v>
      </c>
      <c r="M512" s="94"/>
    </row>
    <row r="513" s="54" customFormat="1" spans="1:14">
      <c r="A513" s="137" t="s">
        <v>401</v>
      </c>
      <c r="B513" s="138">
        <v>46207</v>
      </c>
      <c r="C513" s="137" t="s">
        <v>402</v>
      </c>
      <c r="D513" s="53" t="s">
        <v>19</v>
      </c>
      <c r="E513" s="139">
        <v>12</v>
      </c>
      <c r="F513" s="139">
        <v>5</v>
      </c>
      <c r="G513" s="111">
        <f>E513*F513</f>
        <v>60</v>
      </c>
      <c r="H513" s="111" t="s">
        <v>16</v>
      </c>
      <c r="I513" s="94">
        <v>9.6</v>
      </c>
      <c r="J513" s="94">
        <f>G513*I513</f>
        <v>576</v>
      </c>
      <c r="K513" s="94"/>
      <c r="L513" s="53" t="s">
        <v>17</v>
      </c>
      <c r="M513" s="94"/>
    </row>
    <row r="514" s="54" customFormat="1" spans="1:14">
      <c r="A514" s="134" t="s">
        <v>403</v>
      </c>
      <c r="B514" s="135">
        <v>46207</v>
      </c>
      <c r="C514" s="136" t="s">
        <v>55</v>
      </c>
      <c r="D514" s="58" t="s">
        <v>15</v>
      </c>
      <c r="E514" s="56"/>
      <c r="F514" s="56"/>
      <c r="G514" s="111">
        <v>49</v>
      </c>
      <c r="H514" s="111" t="s">
        <v>16</v>
      </c>
      <c r="I514" s="94">
        <v>12.3</v>
      </c>
      <c r="J514" s="94">
        <f>G514*I514</f>
        <v>602.7</v>
      </c>
      <c r="K514" s="94"/>
      <c r="L514" s="53" t="s">
        <v>17</v>
      </c>
      <c r="M514" s="94" t="s">
        <v>18</v>
      </c>
    </row>
    <row r="515" s="54" customFormat="1" spans="1:14">
      <c r="A515" s="134" t="s">
        <v>404</v>
      </c>
      <c r="B515" s="135">
        <v>46207</v>
      </c>
      <c r="C515" s="136" t="s">
        <v>405</v>
      </c>
      <c r="D515" s="58" t="s">
        <v>15</v>
      </c>
      <c r="E515" s="56">
        <v>12</v>
      </c>
      <c r="F515" s="56">
        <v>35</v>
      </c>
      <c r="G515" s="111">
        <f>E515*F515</f>
        <v>420</v>
      </c>
      <c r="H515" s="111" t="s">
        <v>16</v>
      </c>
      <c r="I515" s="94">
        <v>11.6</v>
      </c>
      <c r="J515" s="94">
        <f>G515*I515+2400</f>
        <v>7272</v>
      </c>
      <c r="K515" s="94"/>
      <c r="L515" s="53" t="s">
        <v>17</v>
      </c>
      <c r="M515" s="94"/>
      <c r="N515" s="94" t="s">
        <v>406</v>
      </c>
    </row>
    <row r="516" s="54" customFormat="1" spans="1:14">
      <c r="A516" s="134" t="s">
        <v>404</v>
      </c>
      <c r="B516" s="135">
        <v>46207</v>
      </c>
      <c r="C516" s="136" t="s">
        <v>405</v>
      </c>
      <c r="D516" s="53" t="s">
        <v>24</v>
      </c>
      <c r="E516" s="56">
        <v>12</v>
      </c>
      <c r="F516" s="56">
        <v>25</v>
      </c>
      <c r="G516" s="111">
        <f>E516*F516</f>
        <v>300</v>
      </c>
      <c r="H516" s="111" t="s">
        <v>16</v>
      </c>
      <c r="I516" s="94">
        <v>14.6</v>
      </c>
      <c r="J516" s="94">
        <f>G516*I516</f>
        <v>4380</v>
      </c>
      <c r="K516" s="94"/>
      <c r="L516" s="53" t="s">
        <v>17</v>
      </c>
      <c r="M516" s="94"/>
    </row>
    <row r="517" s="54" customFormat="1" spans="1:14">
      <c r="A517" s="134" t="s">
        <v>404</v>
      </c>
      <c r="B517" s="135">
        <v>46207</v>
      </c>
      <c r="C517" s="136" t="s">
        <v>405</v>
      </c>
      <c r="D517" s="53" t="s">
        <v>32</v>
      </c>
      <c r="E517" s="56">
        <v>12</v>
      </c>
      <c r="F517" s="56">
        <v>25</v>
      </c>
      <c r="G517" s="111">
        <f>E517*F517</f>
        <v>300</v>
      </c>
      <c r="H517" s="111" t="s">
        <v>16</v>
      </c>
      <c r="I517" s="94">
        <v>17.1</v>
      </c>
      <c r="J517" s="94">
        <f>G517*I517</f>
        <v>5130</v>
      </c>
      <c r="K517" s="94"/>
      <c r="L517" s="53" t="s">
        <v>17</v>
      </c>
      <c r="M517" s="94"/>
    </row>
    <row r="518" s="54" customFormat="1" spans="1:14">
      <c r="A518" s="134" t="s">
        <v>407</v>
      </c>
      <c r="B518" s="135">
        <v>46207</v>
      </c>
      <c r="C518" s="136" t="s">
        <v>57</v>
      </c>
      <c r="D518" s="58" t="s">
        <v>15</v>
      </c>
      <c r="E518" s="56">
        <v>12</v>
      </c>
      <c r="F518" s="56">
        <v>100</v>
      </c>
      <c r="G518" s="111">
        <f>E518*F518</f>
        <v>1200</v>
      </c>
      <c r="H518" s="111" t="s">
        <v>16</v>
      </c>
      <c r="I518" s="94">
        <v>11.6</v>
      </c>
      <c r="J518" s="94">
        <f>G518*I518</f>
        <v>13920</v>
      </c>
      <c r="K518" s="94"/>
      <c r="L518" s="53" t="s">
        <v>17</v>
      </c>
      <c r="M518" s="94"/>
    </row>
    <row r="519" s="54" customFormat="1" spans="1:14">
      <c r="A519" s="134" t="s">
        <v>408</v>
      </c>
      <c r="B519" s="135">
        <v>46208</v>
      </c>
      <c r="C519" s="136" t="s">
        <v>409</v>
      </c>
      <c r="D519" s="58" t="s">
        <v>15</v>
      </c>
      <c r="E519" s="56">
        <v>12</v>
      </c>
      <c r="F519" s="56">
        <v>70</v>
      </c>
      <c r="G519" s="111">
        <f>E519*F519</f>
        <v>840</v>
      </c>
      <c r="H519" s="111" t="s">
        <v>16</v>
      </c>
      <c r="I519" s="94">
        <v>11.6</v>
      </c>
      <c r="J519" s="94">
        <f>G519*I519</f>
        <v>9744</v>
      </c>
      <c r="K519" s="94"/>
      <c r="L519" s="53" t="s">
        <v>17</v>
      </c>
      <c r="M519" s="94"/>
    </row>
    <row r="520" s="54" customFormat="1" spans="1:14">
      <c r="A520" s="134" t="s">
        <v>408</v>
      </c>
      <c r="B520" s="135">
        <v>46208</v>
      </c>
      <c r="C520" s="136" t="s">
        <v>409</v>
      </c>
      <c r="D520" s="53" t="s">
        <v>24</v>
      </c>
      <c r="E520" s="56">
        <v>12</v>
      </c>
      <c r="F520" s="56">
        <v>40</v>
      </c>
      <c r="G520" s="111">
        <f>E520*F520</f>
        <v>480</v>
      </c>
      <c r="H520" s="111" t="s">
        <v>16</v>
      </c>
      <c r="I520" s="94">
        <v>14.6</v>
      </c>
      <c r="J520" s="94">
        <f>G520*I520</f>
        <v>7008</v>
      </c>
      <c r="K520" s="94"/>
      <c r="L520" s="53" t="s">
        <v>17</v>
      </c>
      <c r="M520" s="94"/>
    </row>
    <row r="521" s="54" customFormat="1" spans="1:14">
      <c r="A521" s="134" t="s">
        <v>408</v>
      </c>
      <c r="B521" s="135">
        <v>46208</v>
      </c>
      <c r="C521" s="136" t="s">
        <v>409</v>
      </c>
      <c r="D521" s="53" t="s">
        <v>19</v>
      </c>
      <c r="E521" s="56">
        <v>12</v>
      </c>
      <c r="F521" s="56">
        <v>20</v>
      </c>
      <c r="G521" s="111">
        <f>E521*F521</f>
        <v>240</v>
      </c>
      <c r="H521" s="111" t="s">
        <v>16</v>
      </c>
      <c r="I521" s="94">
        <v>9.6</v>
      </c>
      <c r="J521" s="94">
        <f>G521*I521</f>
        <v>2304</v>
      </c>
      <c r="K521" s="94"/>
      <c r="L521" s="53" t="s">
        <v>17</v>
      </c>
      <c r="M521" s="94"/>
    </row>
    <row r="522" s="54" customFormat="1" spans="1:14">
      <c r="A522" s="134" t="s">
        <v>410</v>
      </c>
      <c r="B522" s="135">
        <v>46208</v>
      </c>
      <c r="C522" s="136" t="s">
        <v>55</v>
      </c>
      <c r="D522" s="53" t="s">
        <v>22</v>
      </c>
      <c r="E522" s="56"/>
      <c r="F522" s="56">
        <v>0</v>
      </c>
      <c r="G522" s="111">
        <v>115</v>
      </c>
      <c r="H522" s="111" t="s">
        <v>16</v>
      </c>
      <c r="I522" s="94">
        <v>18.3</v>
      </c>
      <c r="J522" s="94">
        <f>G522*I522</f>
        <v>2104.5</v>
      </c>
      <c r="K522" s="94"/>
      <c r="L522" s="53" t="s">
        <v>17</v>
      </c>
      <c r="M522" s="94" t="s">
        <v>18</v>
      </c>
    </row>
    <row r="523" s="54" customFormat="1" spans="1:14">
      <c r="A523" s="134" t="s">
        <v>303</v>
      </c>
      <c r="B523" s="135">
        <v>46208</v>
      </c>
      <c r="C523" s="136" t="s">
        <v>304</v>
      </c>
      <c r="D523" s="58" t="s">
        <v>15</v>
      </c>
      <c r="E523" s="56">
        <v>12</v>
      </c>
      <c r="F523" s="56">
        <v>80</v>
      </c>
      <c r="G523" s="111">
        <f>E523*F523</f>
        <v>960</v>
      </c>
      <c r="H523" s="111" t="s">
        <v>16</v>
      </c>
      <c r="I523" s="94">
        <v>11.6</v>
      </c>
      <c r="J523" s="94">
        <f>G523*I523</f>
        <v>11136</v>
      </c>
      <c r="K523" s="94"/>
      <c r="L523" s="53" t="s">
        <v>17</v>
      </c>
      <c r="M523" s="94"/>
    </row>
    <row r="524" s="54" customFormat="1" spans="1:14">
      <c r="A524" s="134" t="s">
        <v>395</v>
      </c>
      <c r="B524" s="135">
        <v>46209</v>
      </c>
      <c r="C524" s="136" t="s">
        <v>396</v>
      </c>
      <c r="D524" s="58" t="s">
        <v>15</v>
      </c>
      <c r="E524" s="56">
        <v>12</v>
      </c>
      <c r="F524" s="56">
        <v>100</v>
      </c>
      <c r="G524" s="111">
        <f>E524*F524</f>
        <v>1200</v>
      </c>
      <c r="H524" s="111" t="s">
        <v>16</v>
      </c>
      <c r="I524" s="94">
        <v>11.6</v>
      </c>
      <c r="J524" s="94">
        <f>G524*I524</f>
        <v>13920</v>
      </c>
      <c r="K524" s="94"/>
      <c r="L524" s="53" t="s">
        <v>17</v>
      </c>
      <c r="M524" s="94"/>
    </row>
    <row r="525" s="54" customFormat="1" spans="1:14">
      <c r="A525" s="134" t="s">
        <v>397</v>
      </c>
      <c r="B525" s="135">
        <v>46209</v>
      </c>
      <c r="C525" s="136" t="s">
        <v>398</v>
      </c>
      <c r="D525" s="53" t="s">
        <v>24</v>
      </c>
      <c r="E525" s="56">
        <v>12</v>
      </c>
      <c r="F525" s="56">
        <v>120</v>
      </c>
      <c r="G525" s="111">
        <f>E525*F525</f>
        <v>1440</v>
      </c>
      <c r="H525" s="111" t="s">
        <v>16</v>
      </c>
      <c r="I525" s="94">
        <v>14.6</v>
      </c>
      <c r="J525" s="94">
        <f>G525*I525</f>
        <v>21024</v>
      </c>
      <c r="K525" s="94"/>
      <c r="L525" s="53" t="s">
        <v>17</v>
      </c>
      <c r="M525" s="94"/>
    </row>
    <row r="526" s="54" customFormat="1" spans="1:14">
      <c r="A526" s="134" t="s">
        <v>404</v>
      </c>
      <c r="B526" s="135">
        <v>46209</v>
      </c>
      <c r="C526" s="136" t="s">
        <v>405</v>
      </c>
      <c r="D526" s="58" t="s">
        <v>15</v>
      </c>
      <c r="E526" s="56">
        <v>12</v>
      </c>
      <c r="F526" s="56">
        <v>25</v>
      </c>
      <c r="G526" s="111">
        <f>E526*F526</f>
        <v>300</v>
      </c>
      <c r="H526" s="111" t="s">
        <v>16</v>
      </c>
      <c r="I526" s="94">
        <v>11.6</v>
      </c>
      <c r="J526" s="94">
        <f>G526*I526</f>
        <v>3480</v>
      </c>
      <c r="K526" s="94"/>
      <c r="L526" s="53" t="s">
        <v>17</v>
      </c>
      <c r="M526" s="94"/>
    </row>
    <row r="527" s="54" customFormat="1" spans="1:14">
      <c r="A527" s="134" t="s">
        <v>411</v>
      </c>
      <c r="B527" s="135">
        <v>46210</v>
      </c>
      <c r="C527" s="136" t="s">
        <v>412</v>
      </c>
      <c r="D527" s="58" t="s">
        <v>15</v>
      </c>
      <c r="E527" s="56">
        <v>12</v>
      </c>
      <c r="F527" s="56">
        <v>200</v>
      </c>
      <c r="G527" s="111">
        <f>E527*F527</f>
        <v>2400</v>
      </c>
      <c r="H527" s="111" t="s">
        <v>16</v>
      </c>
      <c r="I527" s="94">
        <v>11.6</v>
      </c>
      <c r="J527" s="94">
        <f>G527*I527</f>
        <v>27840</v>
      </c>
      <c r="K527" s="94"/>
      <c r="L527" s="53" t="s">
        <v>17</v>
      </c>
      <c r="M527" s="94"/>
    </row>
    <row r="528" s="54" customFormat="1" spans="1:14">
      <c r="A528" s="134" t="s">
        <v>411</v>
      </c>
      <c r="B528" s="135">
        <v>46210</v>
      </c>
      <c r="C528" s="136" t="s">
        <v>412</v>
      </c>
      <c r="D528" s="53" t="s">
        <v>24</v>
      </c>
      <c r="E528" s="56">
        <v>12</v>
      </c>
      <c r="F528" s="56">
        <v>100</v>
      </c>
      <c r="G528" s="111">
        <f>E528*F528</f>
        <v>1200</v>
      </c>
      <c r="H528" s="111" t="s">
        <v>16</v>
      </c>
      <c r="I528" s="94">
        <v>14.6</v>
      </c>
      <c r="J528" s="94">
        <f>G528*I528</f>
        <v>17520</v>
      </c>
      <c r="K528" s="94"/>
      <c r="L528" s="53" t="s">
        <v>17</v>
      </c>
      <c r="M528" s="94"/>
    </row>
    <row r="529" s="54" customFormat="1" spans="1:21">
      <c r="A529" s="134" t="s">
        <v>411</v>
      </c>
      <c r="B529" s="135">
        <v>46210</v>
      </c>
      <c r="C529" s="136" t="s">
        <v>412</v>
      </c>
      <c r="D529" s="53" t="s">
        <v>19</v>
      </c>
      <c r="E529" s="56">
        <v>12</v>
      </c>
      <c r="F529" s="56">
        <v>50</v>
      </c>
      <c r="G529" s="111">
        <f>E529*F529</f>
        <v>600</v>
      </c>
      <c r="H529" s="111" t="s">
        <v>16</v>
      </c>
      <c r="I529" s="94">
        <v>9.6</v>
      </c>
      <c r="J529" s="94">
        <f>G529*I529</f>
        <v>5760</v>
      </c>
      <c r="K529" s="94"/>
      <c r="L529" s="53" t="s">
        <v>17</v>
      </c>
      <c r="M529" s="94"/>
    </row>
    <row r="530" s="54" customFormat="1" spans="1:21">
      <c r="A530" s="134" t="s">
        <v>413</v>
      </c>
      <c r="B530" s="135">
        <v>46210</v>
      </c>
      <c r="C530" s="136" t="s">
        <v>412</v>
      </c>
      <c r="D530" s="53" t="s">
        <v>21</v>
      </c>
      <c r="E530" s="56">
        <v>12</v>
      </c>
      <c r="F530" s="56">
        <v>30</v>
      </c>
      <c r="G530" s="111">
        <f>E530*F530</f>
        <v>360</v>
      </c>
      <c r="H530" s="111" t="s">
        <v>16</v>
      </c>
      <c r="I530" s="94">
        <v>14.8</v>
      </c>
      <c r="J530" s="94">
        <f>G530*I530</f>
        <v>5328</v>
      </c>
      <c r="K530" s="94"/>
      <c r="L530" s="53" t="s">
        <v>17</v>
      </c>
      <c r="M530" s="94"/>
    </row>
    <row r="531" s="54" customFormat="1" spans="1:21">
      <c r="A531" s="134" t="s">
        <v>414</v>
      </c>
      <c r="B531" s="135">
        <v>46211</v>
      </c>
      <c r="C531" s="136" t="s">
        <v>415</v>
      </c>
      <c r="D531" s="59" t="s">
        <v>30</v>
      </c>
      <c r="E531" s="56">
        <v>12</v>
      </c>
      <c r="F531" s="56">
        <v>15</v>
      </c>
      <c r="G531" s="111">
        <f>E531*F531</f>
        <v>180</v>
      </c>
      <c r="H531" s="111" t="s">
        <v>16</v>
      </c>
      <c r="I531" s="94">
        <v>14.8</v>
      </c>
      <c r="J531" s="94">
        <f>G531*I531</f>
        <v>2664</v>
      </c>
      <c r="K531" s="94"/>
      <c r="L531" s="53" t="s">
        <v>17</v>
      </c>
      <c r="M531" s="94"/>
    </row>
    <row r="532" s="54" customFormat="1" spans="1:21">
      <c r="A532" s="134" t="s">
        <v>416</v>
      </c>
      <c r="B532" s="135">
        <v>46211</v>
      </c>
      <c r="C532" s="136" t="s">
        <v>417</v>
      </c>
      <c r="D532" s="71" t="s">
        <v>27</v>
      </c>
      <c r="E532" s="56">
        <v>12</v>
      </c>
      <c r="F532" s="56">
        <v>17</v>
      </c>
      <c r="G532" s="111">
        <f>E532*F532</f>
        <v>204</v>
      </c>
      <c r="H532" s="111" t="s">
        <v>16</v>
      </c>
      <c r="I532" s="94">
        <v>14.6</v>
      </c>
      <c r="J532" s="94">
        <f>G532*I532</f>
        <v>2978.4</v>
      </c>
      <c r="K532" s="94"/>
      <c r="L532" s="53" t="s">
        <v>17</v>
      </c>
      <c r="M532" s="94"/>
    </row>
    <row r="533" s="56" customFormat="1" ht="22.5" customHeight="1" spans="1:21">
      <c r="A533" s="137" t="s">
        <v>418</v>
      </c>
      <c r="B533" s="138">
        <v>46209</v>
      </c>
      <c r="C533" s="137" t="s">
        <v>249</v>
      </c>
      <c r="D533" s="58" t="s">
        <v>15</v>
      </c>
      <c r="E533" s="137">
        <v>12</v>
      </c>
      <c r="F533" s="137">
        <v>100</v>
      </c>
      <c r="G533" s="111">
        <f>E533*F533</f>
        <v>1200</v>
      </c>
      <c r="H533" s="140" t="s">
        <v>16</v>
      </c>
      <c r="I533" s="56">
        <v>15.8</v>
      </c>
      <c r="J533" s="94">
        <f>G533*I533</f>
        <v>18960</v>
      </c>
      <c r="K533" s="118"/>
      <c r="L533" s="110" t="s">
        <v>18</v>
      </c>
      <c r="M533" s="118"/>
      <c r="N533" s="118"/>
      <c r="O533" s="118"/>
      <c r="P533" s="118"/>
      <c r="Q533" s="114"/>
      <c r="R533" s="114"/>
      <c r="S533" s="114"/>
      <c r="T533" s="114"/>
      <c r="U533" s="114"/>
    </row>
    <row r="534" s="54" customFormat="1" spans="1:21">
      <c r="A534" s="134" t="s">
        <v>419</v>
      </c>
      <c r="B534" s="135">
        <v>46212</v>
      </c>
      <c r="C534" s="136" t="s">
        <v>55</v>
      </c>
      <c r="D534" s="53" t="s">
        <v>22</v>
      </c>
      <c r="E534" s="56"/>
      <c r="F534" s="56"/>
      <c r="G534" s="111">
        <v>50</v>
      </c>
      <c r="H534" s="111" t="s">
        <v>16</v>
      </c>
      <c r="I534" s="94">
        <v>18.3</v>
      </c>
      <c r="J534" s="94">
        <f>G534*I534</f>
        <v>915</v>
      </c>
      <c r="K534" s="94"/>
      <c r="L534" s="53" t="s">
        <v>17</v>
      </c>
      <c r="M534" s="94" t="s">
        <v>18</v>
      </c>
    </row>
    <row r="535" s="54" customFormat="1" spans="1:21">
      <c r="A535" s="134" t="s">
        <v>358</v>
      </c>
      <c r="B535" s="135">
        <v>46216</v>
      </c>
      <c r="C535" s="136" t="s">
        <v>359</v>
      </c>
      <c r="D535" s="134" t="s">
        <v>82</v>
      </c>
      <c r="E535" s="56">
        <v>12</v>
      </c>
      <c r="F535" s="56">
        <v>3</v>
      </c>
      <c r="G535" s="111">
        <f>E535*F535</f>
        <v>36</v>
      </c>
      <c r="H535" s="111" t="s">
        <v>16</v>
      </c>
      <c r="I535" s="94">
        <v>35</v>
      </c>
      <c r="J535" s="94">
        <f>G535*I535</f>
        <v>1260</v>
      </c>
      <c r="K535" s="94"/>
      <c r="L535" s="53" t="s">
        <v>17</v>
      </c>
      <c r="M535" s="94"/>
    </row>
    <row r="536" s="54" customFormat="1" spans="1:21">
      <c r="A536" s="134" t="s">
        <v>360</v>
      </c>
      <c r="B536" s="135">
        <v>46217</v>
      </c>
      <c r="C536" s="136" t="s">
        <v>361</v>
      </c>
      <c r="D536" s="71" t="s">
        <v>27</v>
      </c>
      <c r="E536" s="56">
        <v>8</v>
      </c>
      <c r="F536" s="56">
        <v>32</v>
      </c>
      <c r="G536" s="111">
        <f>E536*F536</f>
        <v>256</v>
      </c>
      <c r="H536" s="111" t="s">
        <v>16</v>
      </c>
      <c r="I536" s="94"/>
      <c r="J536" s="94">
        <f>G536*I536</f>
        <v>0</v>
      </c>
      <c r="K536" s="94"/>
      <c r="L536" s="53" t="s">
        <v>17</v>
      </c>
      <c r="M536" s="94"/>
      <c r="N536" s="54" t="s">
        <v>420</v>
      </c>
    </row>
    <row r="537" s="54" customFormat="1" spans="1:21">
      <c r="A537" s="134" t="s">
        <v>421</v>
      </c>
      <c r="B537" s="135">
        <v>46217</v>
      </c>
      <c r="C537" s="136" t="s">
        <v>422</v>
      </c>
      <c r="D537" s="53" t="s">
        <v>21</v>
      </c>
      <c r="E537" s="56">
        <v>12</v>
      </c>
      <c r="F537" s="56">
        <v>15</v>
      </c>
      <c r="G537" s="111">
        <f>E537*F537</f>
        <v>180</v>
      </c>
      <c r="H537" s="111" t="s">
        <v>16</v>
      </c>
      <c r="I537" s="94">
        <v>14.8</v>
      </c>
      <c r="J537" s="94">
        <f>G537*I537</f>
        <v>2664</v>
      </c>
      <c r="K537" s="94"/>
      <c r="L537" s="53" t="s">
        <v>17</v>
      </c>
      <c r="M537" s="94"/>
    </row>
    <row r="538" s="54" customFormat="1" spans="1:21">
      <c r="A538" s="134" t="s">
        <v>421</v>
      </c>
      <c r="B538" s="135">
        <v>46217</v>
      </c>
      <c r="C538" s="136" t="s">
        <v>422</v>
      </c>
      <c r="D538" s="58" t="s">
        <v>15</v>
      </c>
      <c r="E538" s="56">
        <v>12</v>
      </c>
      <c r="F538" s="56">
        <v>15</v>
      </c>
      <c r="G538" s="111">
        <f>E538*F538</f>
        <v>180</v>
      </c>
      <c r="H538" s="111" t="s">
        <v>16</v>
      </c>
      <c r="I538" s="94">
        <v>11.6</v>
      </c>
      <c r="J538" s="94">
        <f>G538*I538</f>
        <v>2088</v>
      </c>
      <c r="K538" s="94"/>
      <c r="L538" s="53" t="s">
        <v>17</v>
      </c>
      <c r="M538" s="94"/>
    </row>
    <row r="539" s="54" customFormat="1" spans="1:21">
      <c r="A539" s="134" t="s">
        <v>423</v>
      </c>
      <c r="B539" s="135">
        <v>46217</v>
      </c>
      <c r="C539" s="136" t="s">
        <v>59</v>
      </c>
      <c r="D539" s="53" t="s">
        <v>19</v>
      </c>
      <c r="E539" s="56">
        <v>12</v>
      </c>
      <c r="F539" s="56">
        <v>20</v>
      </c>
      <c r="G539" s="111">
        <f>E539*F539</f>
        <v>240</v>
      </c>
      <c r="H539" s="111" t="s">
        <v>16</v>
      </c>
      <c r="I539" s="94">
        <v>11.5</v>
      </c>
      <c r="J539" s="94">
        <f>G539*I539</f>
        <v>2760</v>
      </c>
      <c r="K539" s="94"/>
      <c r="L539" s="53" t="s">
        <v>17</v>
      </c>
      <c r="M539" s="94"/>
    </row>
    <row r="540" s="54" customFormat="1" spans="1:21">
      <c r="A540" s="134" t="s">
        <v>424</v>
      </c>
      <c r="B540" s="135">
        <v>46217</v>
      </c>
      <c r="C540" s="136" t="s">
        <v>59</v>
      </c>
      <c r="D540" s="58" t="s">
        <v>15</v>
      </c>
      <c r="E540" s="56">
        <v>12</v>
      </c>
      <c r="F540" s="56">
        <v>20</v>
      </c>
      <c r="G540" s="111">
        <f>E540*F540</f>
        <v>240</v>
      </c>
      <c r="H540" s="111" t="s">
        <v>16</v>
      </c>
      <c r="I540" s="94">
        <v>14</v>
      </c>
      <c r="J540" s="94">
        <f>G540*I540</f>
        <v>3360</v>
      </c>
      <c r="K540" s="94"/>
      <c r="L540" s="53" t="s">
        <v>17</v>
      </c>
      <c r="M540" s="94"/>
    </row>
    <row r="541" s="54" customFormat="1" spans="1:21">
      <c r="A541" s="134" t="s">
        <v>424</v>
      </c>
      <c r="B541" s="135">
        <v>46217</v>
      </c>
      <c r="C541" s="136" t="s">
        <v>59</v>
      </c>
      <c r="D541" s="59" t="s">
        <v>30</v>
      </c>
      <c r="E541" s="56">
        <v>12</v>
      </c>
      <c r="F541" s="56">
        <v>30</v>
      </c>
      <c r="G541" s="111">
        <f>E541*F541</f>
        <v>360</v>
      </c>
      <c r="H541" s="111" t="s">
        <v>16</v>
      </c>
      <c r="I541" s="94">
        <v>18</v>
      </c>
      <c r="J541" s="94">
        <f>G541*I541</f>
        <v>6480</v>
      </c>
      <c r="K541" s="94"/>
      <c r="L541" s="53" t="s">
        <v>17</v>
      </c>
      <c r="M541" s="94"/>
    </row>
    <row r="542" s="54" customFormat="1" spans="1:21">
      <c r="A542" s="134" t="s">
        <v>425</v>
      </c>
      <c r="B542" s="135">
        <v>46217</v>
      </c>
      <c r="C542" s="136" t="s">
        <v>34</v>
      </c>
      <c r="D542" s="58" t="s">
        <v>15</v>
      </c>
      <c r="E542" s="56">
        <v>12</v>
      </c>
      <c r="F542" s="56">
        <v>10</v>
      </c>
      <c r="G542" s="111">
        <f>E542*F542</f>
        <v>120</v>
      </c>
      <c r="H542" s="111" t="s">
        <v>16</v>
      </c>
      <c r="I542" s="94">
        <v>12.5</v>
      </c>
      <c r="J542" s="94">
        <f>G542*I542</f>
        <v>1500</v>
      </c>
      <c r="K542" s="94"/>
      <c r="L542" s="53" t="s">
        <v>17</v>
      </c>
      <c r="M542" s="94"/>
    </row>
    <row r="543" s="54" customFormat="1" spans="1:21">
      <c r="A543" s="134" t="s">
        <v>426</v>
      </c>
      <c r="B543" s="135">
        <v>46217</v>
      </c>
      <c r="C543" s="136" t="s">
        <v>34</v>
      </c>
      <c r="D543" s="58" t="s">
        <v>15</v>
      </c>
      <c r="E543" s="56">
        <v>12</v>
      </c>
      <c r="F543" s="56">
        <v>25</v>
      </c>
      <c r="G543" s="111">
        <f>E543*F543</f>
        <v>300</v>
      </c>
      <c r="H543" s="111" t="s">
        <v>16</v>
      </c>
      <c r="I543" s="94">
        <v>12.5</v>
      </c>
      <c r="J543" s="94">
        <f>G543*I543</f>
        <v>3750</v>
      </c>
      <c r="K543" s="94"/>
      <c r="L543" s="53" t="s">
        <v>17</v>
      </c>
      <c r="M543" s="94"/>
    </row>
    <row r="544" s="54" customFormat="1" spans="1:21">
      <c r="A544" s="134" t="s">
        <v>426</v>
      </c>
      <c r="B544" s="135">
        <v>46217</v>
      </c>
      <c r="C544" s="136" t="s">
        <v>34</v>
      </c>
      <c r="D544" s="53" t="s">
        <v>21</v>
      </c>
      <c r="E544" s="56">
        <v>12</v>
      </c>
      <c r="F544" s="56">
        <v>25</v>
      </c>
      <c r="G544" s="111">
        <f>E544*F544</f>
        <v>300</v>
      </c>
      <c r="H544" s="111" t="s">
        <v>16</v>
      </c>
      <c r="I544" s="94">
        <v>16</v>
      </c>
      <c r="J544" s="94">
        <f>G544*I544</f>
        <v>4800</v>
      </c>
      <c r="K544" s="94"/>
      <c r="L544" s="53" t="s">
        <v>17</v>
      </c>
      <c r="M544" s="94"/>
    </row>
    <row r="545" s="54" customFormat="1" spans="1:13">
      <c r="A545" s="134" t="s">
        <v>427</v>
      </c>
      <c r="B545" s="135">
        <v>46217</v>
      </c>
      <c r="C545" s="136" t="s">
        <v>428</v>
      </c>
      <c r="D545" s="53" t="s">
        <v>32</v>
      </c>
      <c r="E545" s="56">
        <v>12</v>
      </c>
      <c r="F545" s="56">
        <v>10</v>
      </c>
      <c r="G545" s="111">
        <f>E545*F545</f>
        <v>120</v>
      </c>
      <c r="H545" s="111" t="s">
        <v>16</v>
      </c>
      <c r="I545" s="94">
        <v>17.1</v>
      </c>
      <c r="J545" s="94">
        <f>G545*I545</f>
        <v>2052</v>
      </c>
      <c r="K545" s="94"/>
      <c r="L545" s="53" t="s">
        <v>17</v>
      </c>
      <c r="M545" s="94"/>
    </row>
    <row r="546" s="54" customFormat="1" spans="1:13">
      <c r="A546" s="134" t="s">
        <v>429</v>
      </c>
      <c r="B546" s="135">
        <v>46218</v>
      </c>
      <c r="C546" s="136" t="s">
        <v>55</v>
      </c>
      <c r="D546" s="53" t="s">
        <v>24</v>
      </c>
      <c r="E546" s="56">
        <v>12</v>
      </c>
      <c r="F546" s="56">
        <v>50</v>
      </c>
      <c r="G546" s="111">
        <v>600</v>
      </c>
      <c r="H546" s="111" t="s">
        <v>16</v>
      </c>
      <c r="I546" s="94">
        <v>15.5</v>
      </c>
      <c r="J546" s="94">
        <f>I546*G546</f>
        <v>9300</v>
      </c>
      <c r="K546" s="94"/>
      <c r="L546" s="53" t="s">
        <v>17</v>
      </c>
      <c r="M546" s="94" t="s">
        <v>18</v>
      </c>
    </row>
    <row r="547" s="54" customFormat="1" spans="1:13">
      <c r="A547" s="134" t="s">
        <v>430</v>
      </c>
      <c r="B547" s="135">
        <v>46220</v>
      </c>
      <c r="C547" s="136" t="s">
        <v>431</v>
      </c>
      <c r="D547" s="53" t="s">
        <v>19</v>
      </c>
      <c r="E547" s="56">
        <v>12</v>
      </c>
      <c r="F547" s="56">
        <v>5</v>
      </c>
      <c r="G547" s="111">
        <f>E547*F547</f>
        <v>60</v>
      </c>
      <c r="H547" s="111" t="s">
        <v>16</v>
      </c>
      <c r="I547" s="94">
        <v>9.6</v>
      </c>
      <c r="J547" s="94">
        <f>G547*I547</f>
        <v>576</v>
      </c>
      <c r="K547" s="94"/>
      <c r="L547" s="53" t="s">
        <v>17</v>
      </c>
      <c r="M547" s="94"/>
    </row>
    <row r="548" s="54" customFormat="1" spans="1:13">
      <c r="A548" s="134" t="s">
        <v>430</v>
      </c>
      <c r="B548" s="135">
        <v>46220</v>
      </c>
      <c r="C548" s="136" t="s">
        <v>431</v>
      </c>
      <c r="D548" s="58" t="s">
        <v>15</v>
      </c>
      <c r="E548" s="56">
        <v>12</v>
      </c>
      <c r="F548" s="56">
        <v>10</v>
      </c>
      <c r="G548" s="111">
        <f>E548*F548</f>
        <v>120</v>
      </c>
      <c r="H548" s="111" t="s">
        <v>16</v>
      </c>
      <c r="I548" s="94">
        <v>11.6</v>
      </c>
      <c r="J548" s="94">
        <f>G548*I548</f>
        <v>1392</v>
      </c>
      <c r="K548" s="94"/>
      <c r="L548" s="53" t="s">
        <v>17</v>
      </c>
      <c r="M548" s="94"/>
    </row>
    <row r="549" s="54" customFormat="1" spans="1:13">
      <c r="A549" s="134" t="s">
        <v>430</v>
      </c>
      <c r="B549" s="135">
        <v>46220</v>
      </c>
      <c r="C549" s="136" t="s">
        <v>431</v>
      </c>
      <c r="D549" s="53" t="s">
        <v>24</v>
      </c>
      <c r="E549" s="56">
        <v>12</v>
      </c>
      <c r="F549" s="56">
        <v>10</v>
      </c>
      <c r="G549" s="111">
        <f>E549*F549</f>
        <v>120</v>
      </c>
      <c r="H549" s="111" t="s">
        <v>16</v>
      </c>
      <c r="I549" s="94">
        <v>14.6</v>
      </c>
      <c r="J549" s="94">
        <f>G549*I549</f>
        <v>1752</v>
      </c>
      <c r="K549" s="94"/>
      <c r="L549" s="53" t="s">
        <v>17</v>
      </c>
      <c r="M549" s="94"/>
    </row>
    <row r="550" s="54" customFormat="1" spans="1:13">
      <c r="A550" s="134" t="s">
        <v>430</v>
      </c>
      <c r="B550" s="135">
        <v>46220</v>
      </c>
      <c r="C550" s="136" t="s">
        <v>431</v>
      </c>
      <c r="D550" s="53" t="s">
        <v>32</v>
      </c>
      <c r="E550" s="56">
        <v>12</v>
      </c>
      <c r="F550" s="56">
        <v>10</v>
      </c>
      <c r="G550" s="111">
        <f>E550*F550</f>
        <v>120</v>
      </c>
      <c r="H550" s="111" t="s">
        <v>16</v>
      </c>
      <c r="I550" s="94">
        <v>17.1</v>
      </c>
      <c r="J550" s="94">
        <f>G550*I550</f>
        <v>2052</v>
      </c>
      <c r="K550" s="94"/>
      <c r="L550" s="53" t="s">
        <v>17</v>
      </c>
      <c r="M550" s="94"/>
    </row>
    <row r="551" s="54" customFormat="1" spans="1:13">
      <c r="A551" s="134" t="s">
        <v>430</v>
      </c>
      <c r="B551" s="135">
        <v>46220</v>
      </c>
      <c r="C551" s="136" t="s">
        <v>431</v>
      </c>
      <c r="D551" s="107" t="s">
        <v>287</v>
      </c>
      <c r="E551" s="56">
        <v>24</v>
      </c>
      <c r="F551" s="56">
        <v>2</v>
      </c>
      <c r="G551" s="111">
        <f>E551*F551</f>
        <v>48</v>
      </c>
      <c r="H551" s="111" t="s">
        <v>16</v>
      </c>
      <c r="I551" s="94">
        <v>7.8</v>
      </c>
      <c r="J551" s="94">
        <f>G551*I551</f>
        <v>374.4</v>
      </c>
      <c r="K551" s="94"/>
      <c r="L551" s="53" t="s">
        <v>17</v>
      </c>
      <c r="M551" s="94"/>
    </row>
    <row r="552" s="54" customFormat="1" spans="1:13">
      <c r="A552" s="134" t="s">
        <v>430</v>
      </c>
      <c r="B552" s="135">
        <v>46220</v>
      </c>
      <c r="C552" s="136" t="s">
        <v>431</v>
      </c>
      <c r="D552" s="53" t="s">
        <v>22</v>
      </c>
      <c r="E552" s="56">
        <v>12</v>
      </c>
      <c r="F552" s="56">
        <v>5</v>
      </c>
      <c r="G552" s="111">
        <f>E552*F552</f>
        <v>60</v>
      </c>
      <c r="H552" s="111" t="s">
        <v>16</v>
      </c>
      <c r="I552" s="94">
        <v>17.5</v>
      </c>
      <c r="J552" s="94">
        <f>G552*I552</f>
        <v>1050</v>
      </c>
      <c r="K552" s="94"/>
      <c r="L552" s="53" t="s">
        <v>17</v>
      </c>
      <c r="M552" s="94"/>
    </row>
    <row r="553" s="54" customFormat="1" spans="1:13">
      <c r="A553" s="134" t="s">
        <v>432</v>
      </c>
      <c r="B553" s="135">
        <v>46220</v>
      </c>
      <c r="C553" s="136" t="s">
        <v>433</v>
      </c>
      <c r="D553" s="58" t="s">
        <v>15</v>
      </c>
      <c r="E553" s="56">
        <v>12</v>
      </c>
      <c r="F553" s="56">
        <v>25</v>
      </c>
      <c r="G553" s="111">
        <f>E553*F553</f>
        <v>300</v>
      </c>
      <c r="H553" s="111" t="s">
        <v>16</v>
      </c>
      <c r="I553" s="94">
        <v>11.6</v>
      </c>
      <c r="J553" s="94">
        <f>G553*I553</f>
        <v>3480</v>
      </c>
      <c r="K553" s="94"/>
      <c r="L553" s="53" t="s">
        <v>17</v>
      </c>
      <c r="M553" s="94"/>
    </row>
    <row r="554" s="54" customFormat="1" spans="1:13">
      <c r="A554" s="134" t="s">
        <v>432</v>
      </c>
      <c r="B554" s="135">
        <v>46220</v>
      </c>
      <c r="C554" s="136" t="s">
        <v>433</v>
      </c>
      <c r="D554" s="53" t="s">
        <v>19</v>
      </c>
      <c r="E554" s="56">
        <v>12</v>
      </c>
      <c r="F554" s="56">
        <v>25</v>
      </c>
      <c r="G554" s="111">
        <f>E554*F554</f>
        <v>300</v>
      </c>
      <c r="H554" s="111" t="s">
        <v>16</v>
      </c>
      <c r="I554" s="94">
        <v>9.6</v>
      </c>
      <c r="J554" s="94">
        <f>G554*I554</f>
        <v>2880</v>
      </c>
      <c r="K554" s="94"/>
      <c r="L554" s="53" t="s">
        <v>17</v>
      </c>
      <c r="M554" s="94"/>
    </row>
    <row r="555" s="54" customFormat="1" spans="1:13">
      <c r="A555" s="134" t="s">
        <v>434</v>
      </c>
      <c r="B555" s="135">
        <v>46220</v>
      </c>
      <c r="C555" s="136" t="s">
        <v>435</v>
      </c>
      <c r="D555" s="53" t="s">
        <v>19</v>
      </c>
      <c r="E555" s="56">
        <v>12</v>
      </c>
      <c r="F555" s="56">
        <v>6</v>
      </c>
      <c r="G555" s="111">
        <f>E555*F555</f>
        <v>72</v>
      </c>
      <c r="H555" s="111" t="s">
        <v>16</v>
      </c>
      <c r="I555" s="94">
        <v>9.6</v>
      </c>
      <c r="J555" s="94">
        <f>G555*I555</f>
        <v>691.2</v>
      </c>
      <c r="K555" s="94"/>
      <c r="L555" s="53" t="s">
        <v>17</v>
      </c>
      <c r="M555" s="94"/>
    </row>
    <row r="556" s="54" customFormat="1" spans="1:13">
      <c r="A556" s="134" t="s">
        <v>434</v>
      </c>
      <c r="B556" s="135">
        <v>46220</v>
      </c>
      <c r="C556" s="136" t="s">
        <v>435</v>
      </c>
      <c r="D556" s="58" t="s">
        <v>15</v>
      </c>
      <c r="E556" s="56">
        <v>12</v>
      </c>
      <c r="F556" s="56">
        <v>8</v>
      </c>
      <c r="G556" s="111">
        <f>E556*F556</f>
        <v>96</v>
      </c>
      <c r="H556" s="111" t="s">
        <v>16</v>
      </c>
      <c r="I556" s="94">
        <v>11.6</v>
      </c>
      <c r="J556" s="94">
        <f>G556*I556</f>
        <v>1113.6</v>
      </c>
      <c r="K556" s="94"/>
      <c r="L556" s="53" t="s">
        <v>17</v>
      </c>
      <c r="M556" s="94"/>
    </row>
    <row r="557" s="54" customFormat="1" spans="1:13">
      <c r="A557" s="134" t="s">
        <v>436</v>
      </c>
      <c r="B557" s="135">
        <v>46220</v>
      </c>
      <c r="C557" s="136" t="s">
        <v>57</v>
      </c>
      <c r="D557" s="53" t="s">
        <v>32</v>
      </c>
      <c r="E557" s="56">
        <v>12</v>
      </c>
      <c r="F557" s="56">
        <v>10</v>
      </c>
      <c r="G557" s="111">
        <f>E557*F557</f>
        <v>120</v>
      </c>
      <c r="H557" s="111" t="s">
        <v>16</v>
      </c>
      <c r="I557" s="94">
        <v>17.1</v>
      </c>
      <c r="J557" s="94">
        <f>G557*I557</f>
        <v>2052</v>
      </c>
      <c r="K557" s="94"/>
      <c r="L557" s="53" t="s">
        <v>17</v>
      </c>
      <c r="M557" s="94"/>
    </row>
    <row r="558" s="54" customFormat="1" spans="1:13">
      <c r="A558" s="134" t="s">
        <v>437</v>
      </c>
      <c r="B558" s="135">
        <v>46220</v>
      </c>
      <c r="C558" s="136" t="s">
        <v>55</v>
      </c>
      <c r="D558" s="53" t="s">
        <v>22</v>
      </c>
      <c r="E558" s="56">
        <v>12</v>
      </c>
      <c r="F558" s="56">
        <v>4</v>
      </c>
      <c r="G558" s="111">
        <v>48</v>
      </c>
      <c r="H558" s="111" t="s">
        <v>16</v>
      </c>
      <c r="I558" s="94">
        <v>18.3</v>
      </c>
      <c r="J558" s="94">
        <f>G558*I558</f>
        <v>878.4</v>
      </c>
      <c r="K558" s="94"/>
      <c r="L558" s="53" t="s">
        <v>17</v>
      </c>
      <c r="M558" s="94" t="s">
        <v>18</v>
      </c>
    </row>
    <row r="559" s="54" customFormat="1" spans="1:13">
      <c r="A559" s="134" t="s">
        <v>395</v>
      </c>
      <c r="B559" s="135">
        <v>46221</v>
      </c>
      <c r="C559" s="136" t="s">
        <v>396</v>
      </c>
      <c r="D559" s="58" t="s">
        <v>15</v>
      </c>
      <c r="E559" s="56">
        <v>12</v>
      </c>
      <c r="F559" s="56">
        <v>150</v>
      </c>
      <c r="G559" s="111">
        <f>E559*F559</f>
        <v>1800</v>
      </c>
      <c r="H559" s="111" t="s">
        <v>16</v>
      </c>
      <c r="I559" s="94">
        <v>11.6</v>
      </c>
      <c r="J559" s="94">
        <f>G559*I559</f>
        <v>20880</v>
      </c>
      <c r="K559" s="94"/>
      <c r="L559" s="53" t="s">
        <v>17</v>
      </c>
      <c r="M559" s="94"/>
    </row>
    <row r="560" s="54" customFormat="1" spans="1:13">
      <c r="A560" s="134" t="s">
        <v>397</v>
      </c>
      <c r="B560" s="135">
        <v>46221</v>
      </c>
      <c r="C560" s="136" t="s">
        <v>398</v>
      </c>
      <c r="D560" s="53" t="s">
        <v>24</v>
      </c>
      <c r="E560" s="56">
        <v>12</v>
      </c>
      <c r="F560" s="56">
        <v>350</v>
      </c>
      <c r="G560" s="111">
        <f>E560*F560</f>
        <v>4200</v>
      </c>
      <c r="H560" s="111" t="s">
        <v>16</v>
      </c>
      <c r="I560" s="94">
        <v>14.6</v>
      </c>
      <c r="J560" s="94">
        <f>G560*I560</f>
        <v>61320</v>
      </c>
      <c r="K560" s="94"/>
      <c r="L560" s="53" t="s">
        <v>17</v>
      </c>
      <c r="M560" s="94"/>
    </row>
    <row r="561" s="54" customFormat="1" spans="1:14">
      <c r="A561" s="134" t="s">
        <v>438</v>
      </c>
      <c r="B561" s="135">
        <v>46221</v>
      </c>
      <c r="C561" s="136" t="s">
        <v>118</v>
      </c>
      <c r="D561" s="59" t="s">
        <v>30</v>
      </c>
      <c r="E561" s="56">
        <v>12</v>
      </c>
      <c r="F561" s="56">
        <v>10</v>
      </c>
      <c r="G561" s="111">
        <f>E561*F561</f>
        <v>120</v>
      </c>
      <c r="H561" s="111" t="s">
        <v>16</v>
      </c>
      <c r="I561" s="94">
        <v>16.5</v>
      </c>
      <c r="J561" s="94">
        <f>G561*I561</f>
        <v>1980</v>
      </c>
      <c r="K561" s="94"/>
      <c r="L561" s="53" t="s">
        <v>17</v>
      </c>
      <c r="M561" s="94"/>
    </row>
    <row r="562" s="54" customFormat="1" spans="1:14">
      <c r="A562" s="134" t="s">
        <v>438</v>
      </c>
      <c r="B562" s="135">
        <v>46221</v>
      </c>
      <c r="C562" s="136" t="s">
        <v>118</v>
      </c>
      <c r="D562" s="71" t="s">
        <v>77</v>
      </c>
      <c r="E562" s="56">
        <v>12</v>
      </c>
      <c r="F562" s="56">
        <v>10</v>
      </c>
      <c r="G562" s="111">
        <f>E562*F562</f>
        <v>120</v>
      </c>
      <c r="H562" s="111" t="s">
        <v>16</v>
      </c>
      <c r="I562" s="94">
        <v>20.5</v>
      </c>
      <c r="J562" s="94">
        <f>G562*I562</f>
        <v>2460</v>
      </c>
      <c r="K562" s="94"/>
      <c r="L562" s="53" t="s">
        <v>17</v>
      </c>
      <c r="M562" s="94"/>
    </row>
    <row r="563" s="54" customFormat="1" spans="1:14">
      <c r="A563" s="134" t="s">
        <v>439</v>
      </c>
      <c r="B563" s="135">
        <v>46221</v>
      </c>
      <c r="C563" s="136" t="s">
        <v>55</v>
      </c>
      <c r="D563" s="53" t="s">
        <v>22</v>
      </c>
      <c r="E563" s="56">
        <v>12</v>
      </c>
      <c r="F563" s="56">
        <v>2</v>
      </c>
      <c r="G563" s="111">
        <v>24</v>
      </c>
      <c r="H563" s="111" t="s">
        <v>16</v>
      </c>
      <c r="I563" s="94">
        <v>18.3</v>
      </c>
      <c r="J563" s="94">
        <f>G563*I563</f>
        <v>439.2</v>
      </c>
      <c r="K563" s="94"/>
      <c r="L563" s="53" t="s">
        <v>17</v>
      </c>
      <c r="M563" s="94" t="s">
        <v>18</v>
      </c>
    </row>
    <row r="564" s="54" customFormat="1" spans="1:14">
      <c r="A564" s="134" t="s">
        <v>440</v>
      </c>
      <c r="B564" s="135">
        <v>46222</v>
      </c>
      <c r="C564" s="136" t="s">
        <v>441</v>
      </c>
      <c r="D564" s="53" t="s">
        <v>19</v>
      </c>
      <c r="E564" s="56">
        <v>12</v>
      </c>
      <c r="F564" s="56">
        <v>5</v>
      </c>
      <c r="G564" s="111">
        <f>E564*F564</f>
        <v>60</v>
      </c>
      <c r="H564" s="111" t="s">
        <v>16</v>
      </c>
      <c r="I564" s="94">
        <v>9.6</v>
      </c>
      <c r="J564" s="94">
        <f>G564*I564</f>
        <v>576</v>
      </c>
      <c r="K564" s="94"/>
      <c r="L564" s="53" t="s">
        <v>17</v>
      </c>
      <c r="M564" s="94"/>
    </row>
    <row r="565" s="54" customFormat="1" spans="1:14">
      <c r="A565" s="134" t="s">
        <v>440</v>
      </c>
      <c r="B565" s="135">
        <v>46222</v>
      </c>
      <c r="C565" s="136" t="s">
        <v>441</v>
      </c>
      <c r="D565" s="58" t="s">
        <v>15</v>
      </c>
      <c r="E565" s="56">
        <v>12</v>
      </c>
      <c r="F565" s="56">
        <v>5</v>
      </c>
      <c r="G565" s="111">
        <f>E565*F565</f>
        <v>60</v>
      </c>
      <c r="H565" s="111" t="s">
        <v>16</v>
      </c>
      <c r="I565" s="94">
        <v>11.6</v>
      </c>
      <c r="J565" s="94">
        <f>G565*I565</f>
        <v>696</v>
      </c>
      <c r="K565" s="94"/>
      <c r="L565" s="53" t="s">
        <v>17</v>
      </c>
      <c r="M565" s="94"/>
    </row>
    <row r="566" s="54" customFormat="1" spans="1:14">
      <c r="A566" s="134" t="s">
        <v>440</v>
      </c>
      <c r="B566" s="135">
        <v>46222</v>
      </c>
      <c r="C566" s="136" t="s">
        <v>441</v>
      </c>
      <c r="D566" s="53" t="s">
        <v>24</v>
      </c>
      <c r="E566" s="56">
        <v>12</v>
      </c>
      <c r="F566" s="56">
        <v>5</v>
      </c>
      <c r="G566" s="111">
        <f>E566*F566</f>
        <v>60</v>
      </c>
      <c r="H566" s="111" t="s">
        <v>16</v>
      </c>
      <c r="I566" s="94">
        <v>14.6</v>
      </c>
      <c r="J566" s="94">
        <f>G566*I566</f>
        <v>876</v>
      </c>
      <c r="K566" s="94"/>
      <c r="L566" s="53" t="s">
        <v>17</v>
      </c>
      <c r="M566" s="94"/>
    </row>
    <row r="567" s="54" customFormat="1" spans="1:14">
      <c r="A567" s="134" t="s">
        <v>442</v>
      </c>
      <c r="B567" s="135">
        <v>46222</v>
      </c>
      <c r="C567" s="136" t="s">
        <v>443</v>
      </c>
      <c r="D567" s="58" t="s">
        <v>15</v>
      </c>
      <c r="E567" s="56">
        <v>12</v>
      </c>
      <c r="F567" s="56">
        <v>3</v>
      </c>
      <c r="G567" s="111">
        <f>E567*F567</f>
        <v>36</v>
      </c>
      <c r="H567" s="111" t="s">
        <v>16</v>
      </c>
      <c r="I567" s="94">
        <v>11.6</v>
      </c>
      <c r="J567" s="94">
        <f>G567*I567</f>
        <v>417.6</v>
      </c>
      <c r="K567" s="94"/>
      <c r="L567" s="53" t="s">
        <v>17</v>
      </c>
      <c r="M567" s="94"/>
    </row>
    <row r="568" s="54" customFormat="1" spans="1:14">
      <c r="A568" s="134" t="s">
        <v>444</v>
      </c>
      <c r="B568" s="135">
        <v>46222</v>
      </c>
      <c r="C568" s="136" t="s">
        <v>57</v>
      </c>
      <c r="D568" s="58" t="s">
        <v>15</v>
      </c>
      <c r="E568" s="56">
        <v>12</v>
      </c>
      <c r="F568" s="56">
        <v>100</v>
      </c>
      <c r="G568" s="111">
        <f>E568*F568</f>
        <v>1200</v>
      </c>
      <c r="H568" s="111" t="s">
        <v>16</v>
      </c>
      <c r="I568" s="94">
        <v>11.6</v>
      </c>
      <c r="J568" s="94">
        <f>G568*I568</f>
        <v>13920</v>
      </c>
      <c r="K568" s="94"/>
      <c r="L568" s="53" t="s">
        <v>17</v>
      </c>
      <c r="M568" s="94"/>
    </row>
    <row r="569" s="54" customFormat="1" spans="1:14">
      <c r="A569" s="134" t="s">
        <v>445</v>
      </c>
      <c r="B569" s="135">
        <v>46222</v>
      </c>
      <c r="C569" s="136" t="s">
        <v>446</v>
      </c>
      <c r="D569" s="53" t="s">
        <v>24</v>
      </c>
      <c r="E569" s="56">
        <v>12</v>
      </c>
      <c r="F569" s="56">
        <v>10</v>
      </c>
      <c r="G569" s="111">
        <f>E569*F569</f>
        <v>120</v>
      </c>
      <c r="H569" s="111" t="s">
        <v>16</v>
      </c>
      <c r="I569" s="94">
        <v>14.6</v>
      </c>
      <c r="J569" s="94">
        <f>G569*I569</f>
        <v>1752</v>
      </c>
      <c r="K569" s="94"/>
      <c r="L569" s="53" t="s">
        <v>17</v>
      </c>
      <c r="M569" s="94"/>
    </row>
    <row r="570" s="54" customFormat="1" spans="1:14">
      <c r="A570" s="134" t="s">
        <v>445</v>
      </c>
      <c r="B570" s="135">
        <v>46222</v>
      </c>
      <c r="C570" s="136" t="s">
        <v>446</v>
      </c>
      <c r="D570" s="58" t="s">
        <v>15</v>
      </c>
      <c r="E570" s="56">
        <v>12</v>
      </c>
      <c r="F570" s="56">
        <v>10</v>
      </c>
      <c r="G570" s="111">
        <f>E570*F570</f>
        <v>120</v>
      </c>
      <c r="H570" s="111" t="s">
        <v>16</v>
      </c>
      <c r="I570" s="94">
        <v>11.6</v>
      </c>
      <c r="J570" s="94">
        <f>G570*I570</f>
        <v>1392</v>
      </c>
      <c r="K570" s="94"/>
      <c r="L570" s="53" t="s">
        <v>17</v>
      </c>
      <c r="M570" s="94"/>
    </row>
    <row r="571" s="54" customFormat="1" spans="1:14">
      <c r="A571" s="134" t="s">
        <v>445</v>
      </c>
      <c r="B571" s="135">
        <v>46222</v>
      </c>
      <c r="C571" s="136" t="s">
        <v>446</v>
      </c>
      <c r="D571" s="53" t="s">
        <v>19</v>
      </c>
      <c r="E571" s="56">
        <v>12</v>
      </c>
      <c r="F571" s="56">
        <v>5</v>
      </c>
      <c r="G571" s="111">
        <f>E571*F571</f>
        <v>60</v>
      </c>
      <c r="H571" s="111" t="s">
        <v>16</v>
      </c>
      <c r="I571" s="94">
        <v>9.6</v>
      </c>
      <c r="J571" s="94">
        <f>G571*I571</f>
        <v>576</v>
      </c>
      <c r="K571" s="94"/>
      <c r="L571" s="53" t="s">
        <v>17</v>
      </c>
      <c r="M571" s="94"/>
    </row>
    <row r="572" s="54" customFormat="1" ht="222.05" spans="1:14">
      <c r="A572" s="141" t="s">
        <v>447</v>
      </c>
      <c r="B572" s="142">
        <v>46224</v>
      </c>
      <c r="C572" s="143" t="s">
        <v>448</v>
      </c>
      <c r="D572" s="53" t="s">
        <v>22</v>
      </c>
      <c r="E572" s="141">
        <v>12</v>
      </c>
      <c r="F572" s="141">
        <v>10</v>
      </c>
      <c r="G572" s="111">
        <f>E572*F572</f>
        <v>120</v>
      </c>
      <c r="H572" s="144" t="s">
        <v>16</v>
      </c>
      <c r="I572" s="94">
        <v>17.5</v>
      </c>
      <c r="J572" s="94">
        <f>G572*I572</f>
        <v>2100</v>
      </c>
      <c r="K572" s="145"/>
      <c r="L572" s="53" t="s">
        <v>17</v>
      </c>
      <c r="M572" s="145"/>
      <c r="N572" s="54" t="str">
        <f>_xlfn.DISPIMG("ID_D095EAFF026B48E19078F49E8C0131CD",1)</f>
        <v>=DISPIMG("ID_D095EAFF026B48E19078F49E8C0131CD",1)</v>
      </c>
    </row>
    <row r="573" s="54" customFormat="1" spans="1:14">
      <c r="A573" s="134" t="s">
        <v>449</v>
      </c>
      <c r="B573" s="135">
        <v>46226</v>
      </c>
      <c r="C573" s="136" t="s">
        <v>450</v>
      </c>
      <c r="D573" s="53" t="s">
        <v>24</v>
      </c>
      <c r="E573" s="56">
        <v>12</v>
      </c>
      <c r="F573" s="56">
        <v>100</v>
      </c>
      <c r="G573" s="111">
        <f>E573*F573</f>
        <v>1200</v>
      </c>
      <c r="H573" s="111" t="s">
        <v>16</v>
      </c>
      <c r="I573" s="94">
        <v>14.6</v>
      </c>
      <c r="J573" s="94">
        <f>G573*I573</f>
        <v>17520</v>
      </c>
      <c r="K573" s="94"/>
      <c r="L573" s="53" t="s">
        <v>17</v>
      </c>
      <c r="M573" s="94"/>
    </row>
    <row r="574" s="54" customFormat="1" spans="1:14">
      <c r="A574" s="134" t="s">
        <v>451</v>
      </c>
      <c r="B574" s="135">
        <v>46226</v>
      </c>
      <c r="C574" s="136" t="s">
        <v>327</v>
      </c>
      <c r="D574" s="53" t="s">
        <v>22</v>
      </c>
      <c r="E574" s="56">
        <v>12</v>
      </c>
      <c r="F574" s="56">
        <v>10</v>
      </c>
      <c r="G574" s="111">
        <f>E574*F574</f>
        <v>120</v>
      </c>
      <c r="H574" s="111" t="s">
        <v>16</v>
      </c>
      <c r="I574" s="94">
        <v>17.5</v>
      </c>
      <c r="J574" s="94">
        <f>G574*I574</f>
        <v>2100</v>
      </c>
      <c r="K574" s="94"/>
      <c r="L574" s="53" t="s">
        <v>17</v>
      </c>
      <c r="M574" s="94"/>
    </row>
    <row r="575" s="54" customFormat="1" spans="1:14">
      <c r="A575" s="134" t="s">
        <v>451</v>
      </c>
      <c r="B575" s="135">
        <v>46226</v>
      </c>
      <c r="C575" s="136" t="s">
        <v>327</v>
      </c>
      <c r="D575" s="58" t="s">
        <v>15</v>
      </c>
      <c r="E575" s="56">
        <v>12</v>
      </c>
      <c r="F575" s="56">
        <v>11</v>
      </c>
      <c r="G575" s="111">
        <f>E575*F575</f>
        <v>132</v>
      </c>
      <c r="H575" s="111" t="s">
        <v>16</v>
      </c>
      <c r="I575" s="94">
        <v>11.6</v>
      </c>
      <c r="J575" s="94">
        <f>G575*I575</f>
        <v>1531.2</v>
      </c>
      <c r="K575" s="94"/>
      <c r="L575" s="53" t="s">
        <v>17</v>
      </c>
      <c r="M575" s="94"/>
    </row>
    <row r="576" s="54" customFormat="1" spans="1:14">
      <c r="A576" s="134" t="s">
        <v>451</v>
      </c>
      <c r="B576" s="135">
        <v>46226</v>
      </c>
      <c r="C576" s="136" t="s">
        <v>327</v>
      </c>
      <c r="D576" s="68" t="s">
        <v>15</v>
      </c>
      <c r="E576" s="56">
        <v>12</v>
      </c>
      <c r="F576" s="56">
        <v>4</v>
      </c>
      <c r="G576" s="111">
        <f>E576*F576</f>
        <v>48</v>
      </c>
      <c r="H576" s="111" t="s">
        <v>16</v>
      </c>
      <c r="I576" s="94">
        <v>11.6</v>
      </c>
      <c r="J576" s="94">
        <f>G576*I576</f>
        <v>556.8</v>
      </c>
      <c r="K576" s="94"/>
      <c r="L576" s="53" t="s">
        <v>17</v>
      </c>
      <c r="M576" s="94"/>
      <c r="N576" s="53" t="s">
        <v>88</v>
      </c>
    </row>
    <row r="577" s="54" customFormat="1" spans="1:13">
      <c r="A577" s="134" t="s">
        <v>451</v>
      </c>
      <c r="B577" s="135">
        <v>46226</v>
      </c>
      <c r="C577" s="136" t="s">
        <v>327</v>
      </c>
      <c r="D577" s="53" t="s">
        <v>24</v>
      </c>
      <c r="E577" s="56">
        <v>12</v>
      </c>
      <c r="F577" s="56">
        <v>3</v>
      </c>
      <c r="G577" s="111">
        <f>E577*F577</f>
        <v>36</v>
      </c>
      <c r="H577" s="111" t="s">
        <v>16</v>
      </c>
      <c r="I577" s="94">
        <v>14.6</v>
      </c>
      <c r="J577" s="94">
        <f>G577*I577</f>
        <v>525.6</v>
      </c>
      <c r="K577" s="94"/>
      <c r="L577" s="53" t="s">
        <v>17</v>
      </c>
      <c r="M577" s="94"/>
    </row>
    <row r="578" s="54" customFormat="1" spans="1:13">
      <c r="A578" s="134" t="s">
        <v>452</v>
      </c>
      <c r="B578" s="135">
        <v>46226</v>
      </c>
      <c r="C578" s="136" t="s">
        <v>453</v>
      </c>
      <c r="D578" s="58" t="s">
        <v>15</v>
      </c>
      <c r="E578" s="56">
        <v>12</v>
      </c>
      <c r="F578" s="56">
        <v>30</v>
      </c>
      <c r="G578" s="111">
        <f>E578*F578</f>
        <v>360</v>
      </c>
      <c r="H578" s="111" t="s">
        <v>16</v>
      </c>
      <c r="I578" s="94">
        <v>11.6</v>
      </c>
      <c r="J578" s="94">
        <f>G578*I578</f>
        <v>4176</v>
      </c>
      <c r="K578" s="94"/>
      <c r="L578" s="53" t="s">
        <v>17</v>
      </c>
      <c r="M578" s="94"/>
    </row>
    <row r="579" s="54" customFormat="1" spans="1:13">
      <c r="A579" s="134" t="s">
        <v>452</v>
      </c>
      <c r="B579" s="135">
        <v>46226</v>
      </c>
      <c r="C579" s="136" t="s">
        <v>453</v>
      </c>
      <c r="D579" s="71" t="s">
        <v>27</v>
      </c>
      <c r="E579" s="56">
        <v>12</v>
      </c>
      <c r="F579" s="56">
        <v>15</v>
      </c>
      <c r="G579" s="111">
        <f>E579*F579</f>
        <v>180</v>
      </c>
      <c r="H579" s="111" t="s">
        <v>16</v>
      </c>
      <c r="I579" s="94">
        <v>14.6</v>
      </c>
      <c r="J579" s="94">
        <f>G579*I579</f>
        <v>2628</v>
      </c>
      <c r="K579" s="94"/>
      <c r="L579" s="53" t="s">
        <v>17</v>
      </c>
      <c r="M579" s="94"/>
    </row>
    <row r="580" s="54" customFormat="1" spans="1:13">
      <c r="A580" s="134" t="s">
        <v>452</v>
      </c>
      <c r="B580" s="135">
        <v>46226</v>
      </c>
      <c r="C580" s="136" t="s">
        <v>453</v>
      </c>
      <c r="D580" s="53" t="s">
        <v>32</v>
      </c>
      <c r="E580" s="56">
        <v>12</v>
      </c>
      <c r="F580" s="56">
        <v>30</v>
      </c>
      <c r="G580" s="111">
        <f>E580*F580</f>
        <v>360</v>
      </c>
      <c r="H580" s="111" t="s">
        <v>16</v>
      </c>
      <c r="I580" s="94">
        <v>17.1</v>
      </c>
      <c r="J580" s="94">
        <f>G580*I580</f>
        <v>6156</v>
      </c>
      <c r="K580" s="94"/>
      <c r="L580" s="53" t="s">
        <v>17</v>
      </c>
      <c r="M580" s="94"/>
    </row>
    <row r="581" s="54" customFormat="1" spans="1:13">
      <c r="A581" s="134" t="s">
        <v>452</v>
      </c>
      <c r="B581" s="135">
        <v>46226</v>
      </c>
      <c r="C581" s="136" t="s">
        <v>453</v>
      </c>
      <c r="D581" s="71" t="s">
        <v>77</v>
      </c>
      <c r="E581" s="56">
        <v>12</v>
      </c>
      <c r="F581" s="56">
        <v>25</v>
      </c>
      <c r="G581" s="111">
        <f>E581*F581</f>
        <v>300</v>
      </c>
      <c r="H581" s="111" t="s">
        <v>16</v>
      </c>
      <c r="I581" s="94">
        <v>17.5</v>
      </c>
      <c r="J581" s="94">
        <f>G581*I581</f>
        <v>5250</v>
      </c>
      <c r="K581" s="94"/>
      <c r="L581" s="53" t="s">
        <v>17</v>
      </c>
      <c r="M581" s="94"/>
    </row>
    <row r="582" s="54" customFormat="1" spans="1:13">
      <c r="A582" s="134" t="s">
        <v>454</v>
      </c>
      <c r="B582" s="135">
        <v>46227</v>
      </c>
      <c r="C582" s="136" t="s">
        <v>455</v>
      </c>
      <c r="D582" s="53" t="s">
        <v>19</v>
      </c>
      <c r="E582" s="134">
        <v>12</v>
      </c>
      <c r="F582" s="134">
        <v>40</v>
      </c>
      <c r="G582" s="111">
        <f>E582*F582</f>
        <v>480</v>
      </c>
      <c r="H582" s="111" t="s">
        <v>16</v>
      </c>
      <c r="I582" s="94">
        <v>11.34</v>
      </c>
      <c r="J582" s="94">
        <f>G582*I582</f>
        <v>5443.2</v>
      </c>
      <c r="K582" s="94"/>
      <c r="L582" s="94" t="s">
        <v>18</v>
      </c>
      <c r="M582" s="94"/>
    </row>
    <row r="583" s="54" customFormat="1" spans="1:13">
      <c r="A583" s="134" t="s">
        <v>454</v>
      </c>
      <c r="B583" s="135">
        <v>46227</v>
      </c>
      <c r="C583" s="136" t="s">
        <v>455</v>
      </c>
      <c r="D583" s="58" t="s">
        <v>15</v>
      </c>
      <c r="E583" s="134">
        <v>12</v>
      </c>
      <c r="F583" s="134">
        <v>370</v>
      </c>
      <c r="G583" s="111">
        <f>E583*F583</f>
        <v>4440</v>
      </c>
      <c r="H583" s="111" t="s">
        <v>16</v>
      </c>
      <c r="I583" s="94">
        <v>13.5</v>
      </c>
      <c r="J583" s="94">
        <f>G583*I583</f>
        <v>59940</v>
      </c>
      <c r="K583" s="94"/>
      <c r="L583" s="94" t="s">
        <v>18</v>
      </c>
      <c r="M583" s="94"/>
    </row>
    <row r="584" s="54" customFormat="1" spans="1:13">
      <c r="A584" s="134" t="s">
        <v>454</v>
      </c>
      <c r="B584" s="135">
        <v>46227</v>
      </c>
      <c r="C584" s="136" t="s">
        <v>455</v>
      </c>
      <c r="D584" s="71" t="s">
        <v>27</v>
      </c>
      <c r="E584" s="134">
        <v>12</v>
      </c>
      <c r="F584" s="134">
        <v>334</v>
      </c>
      <c r="G584" s="111">
        <f>E584*F584</f>
        <v>4008</v>
      </c>
      <c r="H584" s="111" t="s">
        <v>16</v>
      </c>
      <c r="I584" s="94">
        <v>17.064</v>
      </c>
      <c r="J584" s="94">
        <f>G584*I584</f>
        <v>68392.512</v>
      </c>
      <c r="K584" s="94"/>
      <c r="L584" s="94" t="s">
        <v>18</v>
      </c>
      <c r="M584" s="94"/>
    </row>
    <row r="585" s="54" customFormat="1" spans="1:13">
      <c r="A585" s="134" t="s">
        <v>454</v>
      </c>
      <c r="B585" s="135">
        <v>46227</v>
      </c>
      <c r="C585" s="136" t="s">
        <v>455</v>
      </c>
      <c r="D585" s="58" t="s">
        <v>110</v>
      </c>
      <c r="E585" s="134">
        <v>12</v>
      </c>
      <c r="F585" s="134">
        <v>84</v>
      </c>
      <c r="G585" s="111">
        <f>E585*F585</f>
        <v>1008</v>
      </c>
      <c r="H585" s="111" t="s">
        <v>16</v>
      </c>
      <c r="I585" s="94">
        <v>19.98</v>
      </c>
      <c r="J585" s="94">
        <f>G585*I585</f>
        <v>20139.84</v>
      </c>
      <c r="K585" s="94"/>
      <c r="L585" s="94" t="s">
        <v>18</v>
      </c>
      <c r="M585" s="94"/>
    </row>
    <row r="586" s="54" customFormat="1" spans="1:13">
      <c r="A586" s="134" t="s">
        <v>454</v>
      </c>
      <c r="B586" s="135">
        <v>46227</v>
      </c>
      <c r="C586" s="136" t="s">
        <v>455</v>
      </c>
      <c r="D586" s="134" t="s">
        <v>456</v>
      </c>
      <c r="E586" s="134">
        <v>12</v>
      </c>
      <c r="F586" s="134">
        <v>10</v>
      </c>
      <c r="G586" s="111">
        <f>E586*F586</f>
        <v>120</v>
      </c>
      <c r="H586" s="111" t="s">
        <v>16</v>
      </c>
      <c r="I586" s="94">
        <v>14.04</v>
      </c>
      <c r="J586" s="94">
        <f>G586*I586</f>
        <v>1684.8</v>
      </c>
      <c r="K586" s="94"/>
      <c r="L586" s="94" t="s">
        <v>18</v>
      </c>
      <c r="M586" s="94"/>
    </row>
    <row r="587" s="54" customFormat="1" spans="1:13">
      <c r="A587" s="134" t="s">
        <v>454</v>
      </c>
      <c r="B587" s="135">
        <v>46227</v>
      </c>
      <c r="C587" s="136" t="s">
        <v>455</v>
      </c>
      <c r="D587" s="134" t="s">
        <v>457</v>
      </c>
      <c r="E587" s="134">
        <v>12</v>
      </c>
      <c r="F587" s="134">
        <v>10</v>
      </c>
      <c r="G587" s="111">
        <f>E587*F587</f>
        <v>120</v>
      </c>
      <c r="H587" s="111" t="s">
        <v>16</v>
      </c>
      <c r="I587" s="94">
        <v>17.28</v>
      </c>
      <c r="J587" s="94">
        <f>G587*I587</f>
        <v>2073.6</v>
      </c>
      <c r="K587" s="94"/>
      <c r="L587" s="94" t="s">
        <v>18</v>
      </c>
      <c r="M587" s="94"/>
    </row>
    <row r="588" s="54" customFormat="1" spans="1:13">
      <c r="A588" s="134" t="s">
        <v>454</v>
      </c>
      <c r="B588" s="135">
        <v>46227</v>
      </c>
      <c r="C588" s="136" t="s">
        <v>455</v>
      </c>
      <c r="D588" s="134" t="s">
        <v>458</v>
      </c>
      <c r="E588" s="134">
        <v>12</v>
      </c>
      <c r="F588" s="134">
        <v>20</v>
      </c>
      <c r="G588" s="111">
        <f>E588*F588</f>
        <v>240</v>
      </c>
      <c r="H588" s="111" t="s">
        <v>16</v>
      </c>
      <c r="I588" s="94">
        <v>20.844</v>
      </c>
      <c r="J588" s="94">
        <f>G588*I588</f>
        <v>5002.56</v>
      </c>
      <c r="K588" s="94"/>
      <c r="L588" s="94" t="s">
        <v>18</v>
      </c>
      <c r="M588" s="94"/>
    </row>
    <row r="589" s="54" customFormat="1" spans="1:13">
      <c r="A589" s="134" t="s">
        <v>397</v>
      </c>
      <c r="B589" s="135">
        <v>46228</v>
      </c>
      <c r="C589" s="136" t="s">
        <v>398</v>
      </c>
      <c r="D589" s="53" t="s">
        <v>24</v>
      </c>
      <c r="E589" s="56">
        <v>12</v>
      </c>
      <c r="F589" s="56">
        <v>80</v>
      </c>
      <c r="G589" s="111">
        <f>E589*F589</f>
        <v>960</v>
      </c>
      <c r="H589" s="111" t="s">
        <v>16</v>
      </c>
      <c r="I589" s="94">
        <v>14.6</v>
      </c>
      <c r="J589" s="94">
        <f>G589*I589</f>
        <v>14016</v>
      </c>
      <c r="K589" s="94"/>
      <c r="L589" s="53" t="s">
        <v>17</v>
      </c>
      <c r="M589" s="94"/>
    </row>
    <row r="590" s="54" customFormat="1" spans="1:13">
      <c r="A590" s="134" t="s">
        <v>459</v>
      </c>
      <c r="B590" s="135">
        <v>46228</v>
      </c>
      <c r="C590" s="136" t="s">
        <v>34</v>
      </c>
      <c r="D590" s="58" t="s">
        <v>15</v>
      </c>
      <c r="E590" s="56">
        <v>12</v>
      </c>
      <c r="F590" s="56">
        <v>20</v>
      </c>
      <c r="G590" s="111">
        <f>E590*F590</f>
        <v>240</v>
      </c>
      <c r="H590" s="111" t="s">
        <v>16</v>
      </c>
      <c r="I590" s="94">
        <v>12.5</v>
      </c>
      <c r="J590" s="94">
        <f>G590*I590</f>
        <v>3000</v>
      </c>
      <c r="K590" s="94"/>
      <c r="L590" s="53" t="s">
        <v>17</v>
      </c>
      <c r="M590" s="94"/>
    </row>
    <row r="591" s="54" customFormat="1" spans="1:13">
      <c r="A591" s="134" t="s">
        <v>460</v>
      </c>
      <c r="B591" s="135">
        <v>46228</v>
      </c>
      <c r="C591" s="136" t="s">
        <v>34</v>
      </c>
      <c r="D591" s="58" t="s">
        <v>15</v>
      </c>
      <c r="E591" s="56">
        <v>12</v>
      </c>
      <c r="F591" s="56">
        <v>15</v>
      </c>
      <c r="G591" s="111">
        <f>E591*F591</f>
        <v>180</v>
      </c>
      <c r="H591" s="111" t="s">
        <v>16</v>
      </c>
      <c r="I591" s="94">
        <v>12.5</v>
      </c>
      <c r="J591" s="94">
        <f>G591*I591</f>
        <v>2250</v>
      </c>
      <c r="K591" s="94"/>
      <c r="L591" s="53" t="s">
        <v>17</v>
      </c>
      <c r="M591" s="94"/>
    </row>
    <row r="592" s="54" customFormat="1" spans="1:13">
      <c r="A592" s="134" t="s">
        <v>461</v>
      </c>
      <c r="B592" s="135">
        <v>46229</v>
      </c>
      <c r="C592" s="136" t="s">
        <v>462</v>
      </c>
      <c r="D592" s="58" t="s">
        <v>15</v>
      </c>
      <c r="E592" s="56">
        <v>12</v>
      </c>
      <c r="F592" s="56">
        <v>30</v>
      </c>
      <c r="G592" s="111">
        <f>E592*F592</f>
        <v>360</v>
      </c>
      <c r="H592" s="111" t="s">
        <v>16</v>
      </c>
      <c r="I592" s="94">
        <v>11.6</v>
      </c>
      <c r="J592" s="94">
        <f>G592*I592</f>
        <v>4176</v>
      </c>
      <c r="K592" s="94"/>
      <c r="L592" s="53" t="s">
        <v>17</v>
      </c>
      <c r="M592" s="94"/>
    </row>
    <row r="593" s="54" customFormat="1" spans="1:13">
      <c r="A593" s="134" t="s">
        <v>461</v>
      </c>
      <c r="B593" s="135">
        <v>46229</v>
      </c>
      <c r="C593" s="136" t="s">
        <v>462</v>
      </c>
      <c r="D593" s="53" t="s">
        <v>24</v>
      </c>
      <c r="E593" s="56">
        <v>12</v>
      </c>
      <c r="F593" s="56">
        <v>3</v>
      </c>
      <c r="G593" s="111">
        <f>E593*F593</f>
        <v>36</v>
      </c>
      <c r="H593" s="111" t="s">
        <v>16</v>
      </c>
      <c r="I593" s="94">
        <v>14.6</v>
      </c>
      <c r="J593" s="94">
        <f>G593*I593</f>
        <v>525.6</v>
      </c>
      <c r="K593" s="94"/>
      <c r="L593" s="53" t="s">
        <v>17</v>
      </c>
      <c r="M593" s="94"/>
    </row>
    <row r="594" s="54" customFormat="1" spans="1:13">
      <c r="A594" s="134" t="s">
        <v>463</v>
      </c>
      <c r="B594" s="135">
        <v>46229</v>
      </c>
      <c r="C594" s="136" t="s">
        <v>464</v>
      </c>
      <c r="D594" s="53" t="s">
        <v>24</v>
      </c>
      <c r="E594" s="56">
        <v>12</v>
      </c>
      <c r="F594" s="56">
        <v>100</v>
      </c>
      <c r="G594" s="111">
        <f>E594*F594</f>
        <v>1200</v>
      </c>
      <c r="H594" s="111" t="s">
        <v>16</v>
      </c>
      <c r="I594" s="94">
        <v>14.6</v>
      </c>
      <c r="J594" s="94">
        <f>G594*I594</f>
        <v>17520</v>
      </c>
      <c r="K594" s="94"/>
      <c r="L594" s="53" t="s">
        <v>17</v>
      </c>
      <c r="M594" s="94"/>
    </row>
    <row r="595" s="54" customFormat="1" spans="1:13">
      <c r="A595" s="134" t="s">
        <v>465</v>
      </c>
      <c r="B595" s="135">
        <v>46229</v>
      </c>
      <c r="C595" s="136" t="s">
        <v>57</v>
      </c>
      <c r="D595" s="58" t="s">
        <v>15</v>
      </c>
      <c r="E595" s="56">
        <v>12</v>
      </c>
      <c r="F595" s="56">
        <v>50</v>
      </c>
      <c r="G595" s="111">
        <f>E595*F595</f>
        <v>600</v>
      </c>
      <c r="H595" s="111" t="s">
        <v>16</v>
      </c>
      <c r="I595" s="94">
        <v>11.6</v>
      </c>
      <c r="J595" s="94">
        <f>G595*I595</f>
        <v>6960</v>
      </c>
      <c r="K595" s="94"/>
      <c r="L595" s="53" t="s">
        <v>17</v>
      </c>
      <c r="M595" s="94"/>
    </row>
    <row r="596" s="54" customFormat="1" spans="1:13">
      <c r="A596" s="134" t="s">
        <v>465</v>
      </c>
      <c r="B596" s="135">
        <v>46229</v>
      </c>
      <c r="C596" s="136" t="s">
        <v>57</v>
      </c>
      <c r="D596" s="53" t="s">
        <v>24</v>
      </c>
      <c r="E596" s="56">
        <v>12</v>
      </c>
      <c r="F596" s="56">
        <v>75</v>
      </c>
      <c r="G596" s="111">
        <f>E596*F596</f>
        <v>900</v>
      </c>
      <c r="H596" s="111" t="s">
        <v>16</v>
      </c>
      <c r="I596" s="94">
        <v>14.6</v>
      </c>
      <c r="J596" s="94">
        <f>G596*I596</f>
        <v>13140</v>
      </c>
      <c r="K596" s="94"/>
      <c r="L596" s="53" t="s">
        <v>17</v>
      </c>
      <c r="M596" s="94"/>
    </row>
    <row r="597" s="54" customFormat="1" spans="1:13">
      <c r="A597" s="134" t="s">
        <v>466</v>
      </c>
      <c r="B597" s="135">
        <v>46230</v>
      </c>
      <c r="C597" s="136" t="s">
        <v>57</v>
      </c>
      <c r="D597" s="58" t="s">
        <v>15</v>
      </c>
      <c r="E597" s="56">
        <v>12</v>
      </c>
      <c r="F597" s="56">
        <v>100</v>
      </c>
      <c r="G597" s="111">
        <f>E597*F597</f>
        <v>1200</v>
      </c>
      <c r="H597" s="111" t="s">
        <v>16</v>
      </c>
      <c r="I597" s="94">
        <v>11.6</v>
      </c>
      <c r="J597" s="94">
        <f>G597*I597</f>
        <v>13920</v>
      </c>
      <c r="K597" s="94"/>
      <c r="L597" s="53" t="s">
        <v>17</v>
      </c>
      <c r="M597" s="94"/>
    </row>
    <row r="598" s="54" customFormat="1" spans="1:13">
      <c r="A598" s="134" t="s">
        <v>466</v>
      </c>
      <c r="B598" s="135">
        <v>46230</v>
      </c>
      <c r="C598" s="136" t="s">
        <v>57</v>
      </c>
      <c r="D598" s="53" t="s">
        <v>24</v>
      </c>
      <c r="E598" s="56">
        <v>12</v>
      </c>
      <c r="F598" s="56">
        <v>25</v>
      </c>
      <c r="G598" s="111">
        <f>E598*F598</f>
        <v>300</v>
      </c>
      <c r="H598" s="111" t="s">
        <v>16</v>
      </c>
      <c r="I598" s="94">
        <v>14.6</v>
      </c>
      <c r="J598" s="94">
        <f>G598*I598</f>
        <v>4380</v>
      </c>
      <c r="K598" s="94"/>
      <c r="L598" s="53" t="s">
        <v>17</v>
      </c>
      <c r="M598" s="94"/>
    </row>
    <row r="599" s="54" customFormat="1" spans="1:13">
      <c r="A599" s="134" t="s">
        <v>466</v>
      </c>
      <c r="B599" s="135">
        <v>46230</v>
      </c>
      <c r="C599" s="136" t="s">
        <v>57</v>
      </c>
      <c r="D599" s="53" t="s">
        <v>22</v>
      </c>
      <c r="E599" s="56">
        <v>12</v>
      </c>
      <c r="F599" s="56">
        <v>80</v>
      </c>
      <c r="G599" s="111">
        <f>E599*F599</f>
        <v>960</v>
      </c>
      <c r="H599" s="111" t="s">
        <v>16</v>
      </c>
      <c r="I599" s="94">
        <v>17.5</v>
      </c>
      <c r="J599" s="94">
        <f>G599*I599</f>
        <v>16800</v>
      </c>
      <c r="K599" s="94"/>
      <c r="L599" s="53" t="s">
        <v>17</v>
      </c>
      <c r="M599" s="94"/>
    </row>
    <row r="600" s="54" customFormat="1" spans="1:13">
      <c r="A600" s="134" t="s">
        <v>467</v>
      </c>
      <c r="B600" s="135">
        <v>46231</v>
      </c>
      <c r="C600" s="136" t="s">
        <v>166</v>
      </c>
      <c r="D600" s="71" t="s">
        <v>27</v>
      </c>
      <c r="E600" s="134">
        <v>12</v>
      </c>
      <c r="F600" s="134">
        <v>10</v>
      </c>
      <c r="G600" s="111">
        <f>E600*F600</f>
        <v>120</v>
      </c>
      <c r="H600" s="111" t="s">
        <v>16</v>
      </c>
      <c r="I600" s="94">
        <v>18.315</v>
      </c>
      <c r="J600" s="94">
        <f>G600*I600</f>
        <v>2197.8</v>
      </c>
      <c r="K600" s="94"/>
      <c r="L600" s="94" t="s">
        <v>18</v>
      </c>
      <c r="M600" s="94" t="s">
        <v>18</v>
      </c>
    </row>
    <row r="601" s="54" customFormat="1" spans="1:13">
      <c r="A601" s="134" t="s">
        <v>468</v>
      </c>
      <c r="B601" s="135">
        <v>46233</v>
      </c>
      <c r="C601" s="136" t="s">
        <v>469</v>
      </c>
      <c r="D601" s="53" t="s">
        <v>19</v>
      </c>
      <c r="E601" s="56">
        <v>12</v>
      </c>
      <c r="F601" s="56">
        <v>3</v>
      </c>
      <c r="G601" s="111">
        <f>E601*F601</f>
        <v>36</v>
      </c>
      <c r="H601" s="111" t="s">
        <v>16</v>
      </c>
      <c r="I601" s="94">
        <v>9.6</v>
      </c>
      <c r="J601" s="94">
        <f>G601*I601</f>
        <v>345.6</v>
      </c>
      <c r="K601" s="94"/>
      <c r="L601" s="53" t="s">
        <v>17</v>
      </c>
      <c r="M601" s="94"/>
    </row>
    <row r="602" s="54" customFormat="1" spans="1:13">
      <c r="A602" s="134" t="s">
        <v>468</v>
      </c>
      <c r="B602" s="135">
        <v>46233</v>
      </c>
      <c r="C602" s="136" t="s">
        <v>469</v>
      </c>
      <c r="D602" s="53" t="s">
        <v>24</v>
      </c>
      <c r="E602" s="56">
        <v>12</v>
      </c>
      <c r="F602" s="56">
        <v>3</v>
      </c>
      <c r="G602" s="111">
        <f>E602*F602</f>
        <v>36</v>
      </c>
      <c r="H602" s="111" t="s">
        <v>16</v>
      </c>
      <c r="I602" s="94">
        <v>14.6</v>
      </c>
      <c r="J602" s="94">
        <f>G602*I602</f>
        <v>525.6</v>
      </c>
      <c r="K602" s="94"/>
      <c r="L602" s="53" t="s">
        <v>17</v>
      </c>
      <c r="M602" s="94"/>
    </row>
    <row r="603" s="54" customFormat="1" spans="1:13">
      <c r="A603" s="134" t="s">
        <v>470</v>
      </c>
      <c r="B603" s="135">
        <v>46233</v>
      </c>
      <c r="C603" s="136" t="s">
        <v>471</v>
      </c>
      <c r="D603" s="53" t="s">
        <v>24</v>
      </c>
      <c r="E603" s="56">
        <v>12</v>
      </c>
      <c r="F603" s="56">
        <v>20</v>
      </c>
      <c r="G603" s="111">
        <f>E603*F603</f>
        <v>240</v>
      </c>
      <c r="H603" s="111" t="s">
        <v>16</v>
      </c>
      <c r="I603" s="94">
        <v>14.6</v>
      </c>
      <c r="J603" s="94">
        <f>G603*I603</f>
        <v>3504</v>
      </c>
      <c r="K603" s="94"/>
      <c r="L603" s="53" t="s">
        <v>17</v>
      </c>
      <c r="M603" s="94"/>
    </row>
    <row r="604" s="54" customFormat="1" spans="1:13">
      <c r="A604" s="134" t="s">
        <v>470</v>
      </c>
      <c r="B604" s="135">
        <v>46233</v>
      </c>
      <c r="C604" s="136" t="s">
        <v>471</v>
      </c>
      <c r="D604" s="53" t="s">
        <v>22</v>
      </c>
      <c r="E604" s="56">
        <v>12</v>
      </c>
      <c r="F604" s="56">
        <v>30</v>
      </c>
      <c r="G604" s="111">
        <f>E604*F604</f>
        <v>360</v>
      </c>
      <c r="H604" s="111" t="s">
        <v>16</v>
      </c>
      <c r="I604" s="94">
        <v>17.5</v>
      </c>
      <c r="J604" s="94">
        <f>G604*I604</f>
        <v>6300</v>
      </c>
      <c r="K604" s="94"/>
      <c r="L604" s="53" t="s">
        <v>17</v>
      </c>
      <c r="M604" s="94"/>
    </row>
    <row r="605" s="54" customFormat="1" spans="1:13">
      <c r="A605" s="134" t="s">
        <v>472</v>
      </c>
      <c r="B605" s="135">
        <v>46233</v>
      </c>
      <c r="C605" s="136" t="s">
        <v>473</v>
      </c>
      <c r="D605" s="58" t="s">
        <v>15</v>
      </c>
      <c r="E605" s="56">
        <v>12</v>
      </c>
      <c r="F605" s="56">
        <v>50</v>
      </c>
      <c r="G605" s="111">
        <f>E605*F605</f>
        <v>600</v>
      </c>
      <c r="H605" s="111" t="s">
        <v>16</v>
      </c>
      <c r="I605" s="94">
        <v>11.6</v>
      </c>
      <c r="J605" s="94">
        <f>G605*I605</f>
        <v>6960</v>
      </c>
      <c r="K605" s="94"/>
      <c r="L605" s="53" t="s">
        <v>17</v>
      </c>
      <c r="M605" s="94"/>
    </row>
    <row r="606" s="54" customFormat="1" spans="1:13">
      <c r="A606" s="134" t="s">
        <v>474</v>
      </c>
      <c r="B606" s="135">
        <v>46233</v>
      </c>
      <c r="C606" s="136" t="s">
        <v>361</v>
      </c>
      <c r="D606" s="53" t="s">
        <v>24</v>
      </c>
      <c r="E606" s="134">
        <v>8</v>
      </c>
      <c r="F606" s="134">
        <v>30</v>
      </c>
      <c r="G606" s="111">
        <f>E606*F606</f>
        <v>240</v>
      </c>
      <c r="H606" s="111" t="s">
        <v>16</v>
      </c>
      <c r="I606" s="94">
        <v>17.82</v>
      </c>
      <c r="J606" s="94">
        <f t="shared" ref="J606:J669" si="0">G606*I606</f>
        <v>4276.8</v>
      </c>
      <c r="K606" s="94"/>
      <c r="L606" s="94" t="s">
        <v>18</v>
      </c>
      <c r="M606" s="94" t="s">
        <v>18</v>
      </c>
    </row>
    <row r="607" s="54" customFormat="1" spans="1:13">
      <c r="A607" s="134" t="s">
        <v>475</v>
      </c>
      <c r="B607" s="135">
        <v>46233</v>
      </c>
      <c r="C607" s="136" t="s">
        <v>57</v>
      </c>
      <c r="D607" s="58" t="s">
        <v>15</v>
      </c>
      <c r="E607" s="56">
        <v>12</v>
      </c>
      <c r="F607" s="56">
        <v>20</v>
      </c>
      <c r="G607" s="111">
        <f t="shared" ref="G607:G671" si="1">E607*F607</f>
        <v>240</v>
      </c>
      <c r="H607" s="111" t="s">
        <v>16</v>
      </c>
      <c r="I607" s="94">
        <v>11.6</v>
      </c>
      <c r="J607" s="94">
        <f t="shared" si="0"/>
        <v>2784</v>
      </c>
      <c r="K607" s="94"/>
      <c r="L607" s="53" t="s">
        <v>17</v>
      </c>
      <c r="M607" s="94"/>
    </row>
    <row r="608" s="54" customFormat="1" spans="1:13">
      <c r="A608" s="134" t="s">
        <v>476</v>
      </c>
      <c r="B608" s="135">
        <v>46234</v>
      </c>
      <c r="C608" s="136" t="s">
        <v>76</v>
      </c>
      <c r="D608" s="53" t="s">
        <v>19</v>
      </c>
      <c r="E608" s="56">
        <v>12</v>
      </c>
      <c r="F608" s="56">
        <v>25</v>
      </c>
      <c r="G608" s="111">
        <f t="shared" si="1"/>
        <v>300</v>
      </c>
      <c r="H608" s="111" t="s">
        <v>16</v>
      </c>
      <c r="I608" s="54">
        <v>10.2</v>
      </c>
      <c r="J608" s="94">
        <f t="shared" si="0"/>
        <v>3060</v>
      </c>
      <c r="K608" s="94"/>
      <c r="L608" s="53" t="s">
        <v>17</v>
      </c>
      <c r="M608" s="94"/>
    </row>
    <row r="609" s="54" customFormat="1" spans="1:235">
      <c r="A609" s="134" t="s">
        <v>476</v>
      </c>
      <c r="B609" s="135">
        <v>46234</v>
      </c>
      <c r="C609" s="136" t="s">
        <v>76</v>
      </c>
      <c r="D609" s="58" t="s">
        <v>15</v>
      </c>
      <c r="E609" s="56">
        <v>12</v>
      </c>
      <c r="F609" s="56">
        <v>50</v>
      </c>
      <c r="G609" s="111">
        <f t="shared" si="1"/>
        <v>600</v>
      </c>
      <c r="H609" s="111" t="s">
        <v>16</v>
      </c>
      <c r="I609" s="94">
        <v>12.2</v>
      </c>
      <c r="J609" s="94">
        <f t="shared" si="0"/>
        <v>7320</v>
      </c>
      <c r="K609" s="94"/>
      <c r="L609" s="53" t="s">
        <v>17</v>
      </c>
      <c r="M609" s="94"/>
    </row>
    <row r="610" s="54" customFormat="1" spans="1:235">
      <c r="A610" s="146" t="s">
        <v>476</v>
      </c>
      <c r="B610" s="147">
        <v>46234</v>
      </c>
      <c r="C610" s="148" t="s">
        <v>76</v>
      </c>
      <c r="D610" s="53" t="s">
        <v>24</v>
      </c>
      <c r="E610" s="125">
        <v>12</v>
      </c>
      <c r="F610" s="125">
        <v>50</v>
      </c>
      <c r="G610" s="111">
        <f t="shared" si="1"/>
        <v>600</v>
      </c>
      <c r="H610" s="126" t="s">
        <v>16</v>
      </c>
      <c r="I610" s="94">
        <v>15.2</v>
      </c>
      <c r="J610" s="94">
        <f t="shared" si="0"/>
        <v>9120</v>
      </c>
      <c r="K610" s="127"/>
      <c r="L610" s="53" t="s">
        <v>17</v>
      </c>
      <c r="M610" s="127"/>
    </row>
    <row r="611" s="2" customFormat="1" spans="1:235">
      <c r="A611" s="8" t="s">
        <v>477</v>
      </c>
      <c r="B611" s="9">
        <v>46235</v>
      </c>
      <c r="C611" s="10" t="s">
        <v>478</v>
      </c>
      <c r="D611" s="2" t="s">
        <v>15</v>
      </c>
      <c r="E611" s="2">
        <v>12</v>
      </c>
      <c r="F611" s="2">
        <v>41</v>
      </c>
      <c r="G611" s="11">
        <v>500</v>
      </c>
      <c r="H611" s="11" t="s">
        <v>16</v>
      </c>
      <c r="I611" s="2">
        <v>12.5</v>
      </c>
      <c r="J611" s="2">
        <f t="shared" si="0"/>
        <v>6250</v>
      </c>
      <c r="M611" s="2" t="s">
        <v>18</v>
      </c>
      <c r="HZ611" s="12"/>
      <c r="IA611" s="12"/>
    </row>
    <row r="612" s="2" customFormat="1" spans="1:235">
      <c r="A612" s="8" t="s">
        <v>477</v>
      </c>
      <c r="B612" s="9">
        <v>46235</v>
      </c>
      <c r="C612" s="10" t="s">
        <v>478</v>
      </c>
      <c r="D612" s="2" t="s">
        <v>24</v>
      </c>
      <c r="E612" s="2">
        <v>12</v>
      </c>
      <c r="F612" s="2">
        <v>25</v>
      </c>
      <c r="G612" s="11">
        <f t="shared" si="1"/>
        <v>300</v>
      </c>
      <c r="H612" s="11" t="s">
        <v>16</v>
      </c>
      <c r="I612" s="2">
        <v>15.8</v>
      </c>
      <c r="J612" s="2">
        <f t="shared" si="0"/>
        <v>4740</v>
      </c>
      <c r="M612" s="2" t="s">
        <v>18</v>
      </c>
      <c r="HZ612" s="12"/>
      <c r="IA612" s="12"/>
    </row>
    <row r="613" s="2" customFormat="1" spans="1:235">
      <c r="A613" s="8" t="s">
        <v>479</v>
      </c>
      <c r="B613" s="9">
        <v>46236</v>
      </c>
      <c r="C613" s="10" t="s">
        <v>480</v>
      </c>
      <c r="D613" s="2" t="s">
        <v>481</v>
      </c>
      <c r="E613" s="2">
        <v>12</v>
      </c>
      <c r="F613" s="2">
        <v>20</v>
      </c>
      <c r="G613" s="11">
        <f t="shared" si="1"/>
        <v>240</v>
      </c>
      <c r="H613" s="11" t="s">
        <v>16</v>
      </c>
      <c r="I613" s="2">
        <v>7.2</v>
      </c>
      <c r="J613" s="2">
        <f t="shared" si="0"/>
        <v>1728</v>
      </c>
      <c r="HZ613" s="12"/>
      <c r="IA613" s="12"/>
    </row>
    <row r="614" s="2" customFormat="1" spans="1:235">
      <c r="A614" s="8" t="s">
        <v>482</v>
      </c>
      <c r="B614" s="9">
        <v>46236</v>
      </c>
      <c r="C614" s="10" t="s">
        <v>331</v>
      </c>
      <c r="D614" s="2" t="s">
        <v>32</v>
      </c>
      <c r="E614" s="2">
        <v>12</v>
      </c>
      <c r="F614" s="2">
        <v>6</v>
      </c>
      <c r="G614" s="11">
        <f t="shared" si="1"/>
        <v>72</v>
      </c>
      <c r="H614" s="11" t="s">
        <v>16</v>
      </c>
      <c r="I614" s="2">
        <v>17.1</v>
      </c>
      <c r="J614" s="2">
        <f t="shared" si="0"/>
        <v>1231.2</v>
      </c>
      <c r="HZ614" s="12"/>
      <c r="IA614" s="12"/>
    </row>
    <row r="615" s="2" customFormat="1" spans="1:235">
      <c r="A615" s="8" t="s">
        <v>483</v>
      </c>
      <c r="B615" s="9">
        <v>46236</v>
      </c>
      <c r="C615" s="10" t="s">
        <v>484</v>
      </c>
      <c r="D615" s="2" t="s">
        <v>15</v>
      </c>
      <c r="E615" s="2">
        <v>12</v>
      </c>
      <c r="F615" s="2">
        <v>20</v>
      </c>
      <c r="G615" s="11">
        <f t="shared" si="1"/>
        <v>240</v>
      </c>
      <c r="H615" s="11" t="s">
        <v>16</v>
      </c>
      <c r="I615" s="2">
        <v>11.6</v>
      </c>
      <c r="J615" s="2">
        <f t="shared" si="0"/>
        <v>2784</v>
      </c>
      <c r="HZ615" s="12"/>
      <c r="IA615" s="12"/>
    </row>
    <row r="616" s="2" customFormat="1" spans="1:235">
      <c r="A616" s="8" t="s">
        <v>485</v>
      </c>
      <c r="B616" s="9">
        <v>46236</v>
      </c>
      <c r="C616" s="10" t="s">
        <v>57</v>
      </c>
      <c r="D616" s="2" t="s">
        <v>19</v>
      </c>
      <c r="E616" s="2">
        <v>12</v>
      </c>
      <c r="F616" s="2">
        <v>67</v>
      </c>
      <c r="G616" s="11">
        <f t="shared" si="1"/>
        <v>804</v>
      </c>
      <c r="H616" s="11" t="s">
        <v>16</v>
      </c>
      <c r="I616" s="2">
        <v>9.6</v>
      </c>
      <c r="J616" s="2">
        <f t="shared" si="0"/>
        <v>7718.4</v>
      </c>
      <c r="HZ616" s="12"/>
      <c r="IA616" s="12"/>
    </row>
    <row r="617" s="2" customFormat="1" spans="1:235">
      <c r="A617" s="8" t="s">
        <v>486</v>
      </c>
      <c r="B617" s="9">
        <v>46237</v>
      </c>
      <c r="C617" s="10" t="s">
        <v>487</v>
      </c>
      <c r="D617" s="2" t="s">
        <v>22</v>
      </c>
      <c r="E617" s="2">
        <v>12</v>
      </c>
      <c r="F617" s="2">
        <v>12</v>
      </c>
      <c r="G617" s="11">
        <f t="shared" si="1"/>
        <v>144</v>
      </c>
      <c r="H617" s="11" t="s">
        <v>16</v>
      </c>
      <c r="I617" s="2">
        <v>17.3</v>
      </c>
      <c r="J617" s="2">
        <f t="shared" si="0"/>
        <v>2491.2</v>
      </c>
      <c r="HZ617" s="12"/>
      <c r="IA617" s="12"/>
    </row>
    <row r="618" s="2" customFormat="1" spans="1:235">
      <c r="A618" s="8" t="s">
        <v>488</v>
      </c>
      <c r="B618" s="9">
        <v>46237</v>
      </c>
      <c r="C618" s="10" t="s">
        <v>34</v>
      </c>
      <c r="D618" s="2" t="s">
        <v>22</v>
      </c>
      <c r="E618" s="2">
        <v>12</v>
      </c>
      <c r="F618" s="2">
        <v>10</v>
      </c>
      <c r="G618" s="11">
        <f t="shared" si="1"/>
        <v>120</v>
      </c>
      <c r="H618" s="11" t="s">
        <v>16</v>
      </c>
      <c r="I618" s="2">
        <v>20</v>
      </c>
      <c r="J618" s="2">
        <f t="shared" si="0"/>
        <v>2400</v>
      </c>
      <c r="HZ618" s="12"/>
      <c r="IA618" s="12"/>
    </row>
    <row r="619" s="2" customFormat="1" spans="1:235">
      <c r="A619" s="8" t="s">
        <v>424</v>
      </c>
      <c r="B619" s="9">
        <v>46238</v>
      </c>
      <c r="C619" s="10" t="s">
        <v>59</v>
      </c>
      <c r="D619" s="2" t="s">
        <v>24</v>
      </c>
      <c r="E619" s="2">
        <v>12</v>
      </c>
      <c r="F619" s="2">
        <v>20</v>
      </c>
      <c r="G619" s="11">
        <f t="shared" si="1"/>
        <v>240</v>
      </c>
      <c r="H619" s="11" t="s">
        <v>16</v>
      </c>
      <c r="I619" s="2">
        <v>17.5</v>
      </c>
      <c r="J619" s="2">
        <f t="shared" si="0"/>
        <v>4200</v>
      </c>
      <c r="HZ619" s="12"/>
      <c r="IA619" s="12"/>
    </row>
    <row r="620" s="2" customFormat="1" spans="1:235">
      <c r="A620" s="8" t="s">
        <v>489</v>
      </c>
      <c r="B620" s="9">
        <v>46238</v>
      </c>
      <c r="C620" s="10" t="s">
        <v>34</v>
      </c>
      <c r="D620" s="2" t="s">
        <v>15</v>
      </c>
      <c r="E620" s="2">
        <v>12</v>
      </c>
      <c r="F620" s="2">
        <v>10</v>
      </c>
      <c r="G620" s="11">
        <f t="shared" si="1"/>
        <v>120</v>
      </c>
      <c r="H620" s="11" t="s">
        <v>16</v>
      </c>
      <c r="I620" s="2">
        <v>12.5</v>
      </c>
      <c r="J620" s="2">
        <f t="shared" si="0"/>
        <v>1500</v>
      </c>
      <c r="HZ620" s="12"/>
      <c r="IA620" s="12"/>
    </row>
    <row r="621" s="2" customFormat="1" spans="1:235">
      <c r="A621" s="8" t="s">
        <v>489</v>
      </c>
      <c r="B621" s="9">
        <v>46238</v>
      </c>
      <c r="C621" s="10" t="s">
        <v>34</v>
      </c>
      <c r="D621" s="2" t="s">
        <v>21</v>
      </c>
      <c r="E621" s="2">
        <v>12</v>
      </c>
      <c r="F621" s="2">
        <v>10</v>
      </c>
      <c r="G621" s="11">
        <f t="shared" si="1"/>
        <v>120</v>
      </c>
      <c r="H621" s="11" t="s">
        <v>16</v>
      </c>
      <c r="I621" s="2">
        <v>16</v>
      </c>
      <c r="J621" s="2">
        <f t="shared" si="0"/>
        <v>1920</v>
      </c>
      <c r="HZ621" s="12"/>
      <c r="IA621" s="12"/>
    </row>
    <row r="622" s="2" customFormat="1" spans="1:235">
      <c r="A622" s="8" t="s">
        <v>490</v>
      </c>
      <c r="B622" s="9">
        <v>46238</v>
      </c>
      <c r="C622" s="10" t="s">
        <v>491</v>
      </c>
      <c r="D622" s="2" t="s">
        <v>492</v>
      </c>
      <c r="E622" s="2">
        <v>10</v>
      </c>
      <c r="F622" s="2">
        <v>12</v>
      </c>
      <c r="G622" s="11">
        <f t="shared" si="1"/>
        <v>120</v>
      </c>
      <c r="H622" s="11" t="s">
        <v>16</v>
      </c>
      <c r="I622" s="2">
        <v>25</v>
      </c>
      <c r="J622" s="2">
        <f t="shared" si="0"/>
        <v>3000</v>
      </c>
      <c r="HZ622" s="12"/>
      <c r="IA622" s="12"/>
    </row>
    <row r="623" s="2" customFormat="1" spans="1:235">
      <c r="A623" s="8" t="s">
        <v>493</v>
      </c>
      <c r="B623" s="9">
        <v>46239</v>
      </c>
      <c r="C623" s="10" t="s">
        <v>494</v>
      </c>
      <c r="D623" s="2" t="s">
        <v>24</v>
      </c>
      <c r="E623" s="2">
        <v>12</v>
      </c>
      <c r="F623" s="2">
        <v>30</v>
      </c>
      <c r="G623" s="11">
        <f t="shared" si="1"/>
        <v>360</v>
      </c>
      <c r="H623" s="11" t="s">
        <v>16</v>
      </c>
      <c r="I623" s="2">
        <v>14.6</v>
      </c>
      <c r="J623" s="2">
        <f t="shared" si="0"/>
        <v>5256</v>
      </c>
      <c r="HZ623" s="12"/>
      <c r="IA623" s="12"/>
    </row>
    <row r="624" s="2" customFormat="1" spans="1:235">
      <c r="A624" s="8" t="s">
        <v>495</v>
      </c>
      <c r="B624" s="9">
        <v>46239</v>
      </c>
      <c r="C624" s="10" t="s">
        <v>496</v>
      </c>
      <c r="D624" s="2" t="s">
        <v>15</v>
      </c>
      <c r="E624" s="2">
        <v>12</v>
      </c>
      <c r="F624" s="2">
        <v>200</v>
      </c>
      <c r="G624" s="11">
        <f t="shared" si="1"/>
        <v>2400</v>
      </c>
      <c r="H624" s="11" t="s">
        <v>16</v>
      </c>
      <c r="I624" s="2">
        <v>11.6</v>
      </c>
      <c r="J624" s="2">
        <f t="shared" si="0"/>
        <v>27840</v>
      </c>
      <c r="HZ624" s="12"/>
      <c r="IA624" s="12"/>
    </row>
    <row r="625" s="2" customFormat="1" spans="1:254">
      <c r="A625" s="8" t="s">
        <v>497</v>
      </c>
      <c r="B625" s="9">
        <v>46239</v>
      </c>
      <c r="C625" s="10" t="s">
        <v>496</v>
      </c>
      <c r="D625" s="2" t="s">
        <v>15</v>
      </c>
      <c r="E625" s="2">
        <v>12</v>
      </c>
      <c r="F625" s="2">
        <v>25</v>
      </c>
      <c r="G625" s="11">
        <f t="shared" si="1"/>
        <v>300</v>
      </c>
      <c r="H625" s="11" t="s">
        <v>16</v>
      </c>
      <c r="I625" s="2">
        <v>11.6</v>
      </c>
      <c r="J625" s="2">
        <f t="shared" si="0"/>
        <v>3480</v>
      </c>
      <c r="HZ625" s="12"/>
      <c r="IA625" s="12"/>
    </row>
    <row r="626" s="2" customFormat="1" spans="1:254">
      <c r="A626" s="2" t="s">
        <v>498</v>
      </c>
      <c r="B626" s="13">
        <v>46239</v>
      </c>
      <c r="C626" s="14" t="s">
        <v>289</v>
      </c>
      <c r="D626" s="2" t="s">
        <v>19</v>
      </c>
      <c r="E626" s="15">
        <v>12</v>
      </c>
      <c r="F626" s="15">
        <v>2</v>
      </c>
      <c r="G626" s="16">
        <f t="shared" si="1"/>
        <v>24</v>
      </c>
      <c r="H626" s="16" t="s">
        <v>16</v>
      </c>
      <c r="I626" s="15">
        <v>10.3</v>
      </c>
      <c r="J626" s="2">
        <f t="shared" si="0"/>
        <v>247.2</v>
      </c>
      <c r="K626" s="17"/>
      <c r="L626" s="15"/>
      <c r="M626" s="15"/>
      <c r="N626" s="15"/>
      <c r="O626" s="15"/>
      <c r="P626" s="15"/>
      <c r="Q626" s="17"/>
      <c r="R626" s="17"/>
      <c r="S626" s="17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  <c r="DY626" s="15"/>
      <c r="DZ626" s="15"/>
      <c r="EA626" s="15"/>
      <c r="EB626" s="15"/>
      <c r="EC626" s="15"/>
      <c r="ED626" s="15"/>
      <c r="EE626" s="15"/>
      <c r="EF626" s="15"/>
      <c r="EG626" s="15"/>
      <c r="EH626" s="15"/>
      <c r="EI626" s="15"/>
      <c r="EJ626" s="15"/>
      <c r="EK626" s="15"/>
      <c r="EL626" s="15"/>
      <c r="EM626" s="15"/>
      <c r="EN626" s="15"/>
      <c r="EO626" s="15"/>
      <c r="EP626" s="15"/>
      <c r="EQ626" s="15"/>
      <c r="ER626" s="15"/>
      <c r="ES626" s="15"/>
      <c r="ET626" s="15"/>
      <c r="EU626" s="15"/>
      <c r="EV626" s="15"/>
      <c r="EW626" s="15"/>
      <c r="EX626" s="15"/>
      <c r="EY626" s="15"/>
      <c r="EZ626" s="15"/>
      <c r="FA626" s="15"/>
      <c r="FB626" s="15"/>
      <c r="FC626" s="15"/>
      <c r="FD626" s="15"/>
      <c r="FE626" s="15"/>
      <c r="FF626" s="15"/>
      <c r="FG626" s="15"/>
      <c r="FH626" s="15"/>
      <c r="FI626" s="15"/>
      <c r="FJ626" s="15"/>
      <c r="FK626" s="15"/>
      <c r="FL626" s="15"/>
      <c r="FM626" s="15"/>
      <c r="FN626" s="15"/>
      <c r="FO626" s="15"/>
      <c r="FP626" s="15"/>
      <c r="FQ626" s="15"/>
      <c r="FR626" s="15"/>
      <c r="FS626" s="15"/>
      <c r="FT626" s="15"/>
      <c r="FU626" s="15"/>
      <c r="FV626" s="15"/>
      <c r="FW626" s="15"/>
      <c r="FX626" s="15"/>
      <c r="FY626" s="15"/>
      <c r="FZ626" s="15"/>
      <c r="GA626" s="15"/>
      <c r="GB626" s="15"/>
      <c r="GC626" s="15"/>
      <c r="GD626" s="15"/>
      <c r="GE626" s="15"/>
      <c r="GF626" s="15"/>
      <c r="GG626" s="15"/>
      <c r="GH626" s="15"/>
      <c r="GI626" s="15"/>
      <c r="GJ626" s="15"/>
      <c r="GK626" s="15"/>
      <c r="GL626" s="15"/>
      <c r="GM626" s="15"/>
      <c r="GN626" s="15"/>
      <c r="GO626" s="15"/>
      <c r="GP626" s="15"/>
      <c r="GQ626" s="15"/>
      <c r="GR626" s="15"/>
      <c r="GS626" s="15"/>
      <c r="GT626" s="15"/>
      <c r="GU626" s="15"/>
      <c r="GV626" s="15"/>
      <c r="GW626" s="15"/>
      <c r="GX626" s="15"/>
      <c r="GY626" s="15"/>
      <c r="GZ626" s="15"/>
      <c r="HA626" s="15"/>
      <c r="HB626" s="15"/>
      <c r="HC626" s="15"/>
      <c r="HD626" s="15"/>
      <c r="HE626" s="15"/>
      <c r="HF626" s="15"/>
      <c r="HG626" s="15"/>
      <c r="HH626" s="15"/>
      <c r="HI626" s="15"/>
      <c r="HJ626" s="15"/>
      <c r="HK626" s="15"/>
      <c r="HL626" s="15"/>
      <c r="HM626" s="15"/>
      <c r="HN626" s="15"/>
      <c r="HO626" s="15"/>
      <c r="HP626" s="15"/>
      <c r="HQ626" s="15"/>
      <c r="HR626" s="15"/>
      <c r="HS626" s="15"/>
      <c r="HT626" s="15"/>
      <c r="HU626" s="15"/>
      <c r="HV626" s="15"/>
      <c r="HW626" s="15"/>
      <c r="HX626" s="15"/>
      <c r="HY626" s="15"/>
      <c r="HZ626" s="18"/>
      <c r="IA626" s="18"/>
    </row>
    <row r="627" s="2" customFormat="1" spans="1:254">
      <c r="A627" s="2" t="s">
        <v>498</v>
      </c>
      <c r="B627" s="13">
        <v>46239</v>
      </c>
      <c r="C627" s="14" t="s">
        <v>289</v>
      </c>
      <c r="D627" s="2" t="s">
        <v>15</v>
      </c>
      <c r="E627" s="15">
        <v>12</v>
      </c>
      <c r="F627" s="15">
        <v>10</v>
      </c>
      <c r="G627" s="16">
        <f t="shared" si="1"/>
        <v>120</v>
      </c>
      <c r="H627" s="16" t="s">
        <v>16</v>
      </c>
      <c r="I627" s="15">
        <v>12.3</v>
      </c>
      <c r="J627" s="2">
        <f t="shared" si="0"/>
        <v>1476</v>
      </c>
      <c r="K627" s="17"/>
      <c r="L627" s="15"/>
      <c r="M627" s="15"/>
      <c r="N627" s="15"/>
      <c r="O627" s="15"/>
      <c r="P627" s="15"/>
      <c r="Q627" s="17"/>
      <c r="R627" s="17"/>
      <c r="S627" s="17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  <c r="DY627" s="15"/>
      <c r="DZ627" s="15"/>
      <c r="EA627" s="15"/>
      <c r="EB627" s="15"/>
      <c r="EC627" s="15"/>
      <c r="ED627" s="15"/>
      <c r="EE627" s="15"/>
      <c r="EF627" s="15"/>
      <c r="EG627" s="15"/>
      <c r="EH627" s="15"/>
      <c r="EI627" s="15"/>
      <c r="EJ627" s="15"/>
      <c r="EK627" s="15"/>
      <c r="EL627" s="15"/>
      <c r="EM627" s="15"/>
      <c r="EN627" s="15"/>
      <c r="EO627" s="15"/>
      <c r="EP627" s="15"/>
      <c r="EQ627" s="15"/>
      <c r="ER627" s="15"/>
      <c r="ES627" s="15"/>
      <c r="ET627" s="15"/>
      <c r="EU627" s="15"/>
      <c r="EV627" s="15"/>
      <c r="EW627" s="15"/>
      <c r="EX627" s="15"/>
      <c r="EY627" s="15"/>
      <c r="EZ627" s="15"/>
      <c r="FA627" s="15"/>
      <c r="FB627" s="15"/>
      <c r="FC627" s="15"/>
      <c r="FD627" s="15"/>
      <c r="FE627" s="15"/>
      <c r="FF627" s="15"/>
      <c r="FG627" s="15"/>
      <c r="FH627" s="15"/>
      <c r="FI627" s="15"/>
      <c r="FJ627" s="15"/>
      <c r="FK627" s="15"/>
      <c r="FL627" s="15"/>
      <c r="FM627" s="15"/>
      <c r="FN627" s="15"/>
      <c r="FO627" s="15"/>
      <c r="FP627" s="15"/>
      <c r="FQ627" s="15"/>
      <c r="FR627" s="15"/>
      <c r="FS627" s="15"/>
      <c r="FT627" s="15"/>
      <c r="FU627" s="15"/>
      <c r="FV627" s="15"/>
      <c r="FW627" s="15"/>
      <c r="FX627" s="15"/>
      <c r="FY627" s="15"/>
      <c r="FZ627" s="15"/>
      <c r="GA627" s="15"/>
      <c r="GB627" s="15"/>
      <c r="GC627" s="15"/>
      <c r="GD627" s="15"/>
      <c r="GE627" s="15"/>
      <c r="GF627" s="15"/>
      <c r="GG627" s="15"/>
      <c r="GH627" s="15"/>
      <c r="GI627" s="15"/>
      <c r="GJ627" s="15"/>
      <c r="GK627" s="15"/>
      <c r="GL627" s="15"/>
      <c r="GM627" s="15"/>
      <c r="GN627" s="15"/>
      <c r="GO627" s="15"/>
      <c r="GP627" s="15"/>
      <c r="GQ627" s="15"/>
      <c r="GR627" s="15"/>
      <c r="GS627" s="15"/>
      <c r="GT627" s="15"/>
      <c r="GU627" s="15"/>
      <c r="GV627" s="15"/>
      <c r="GW627" s="15"/>
      <c r="GX627" s="15"/>
      <c r="GY627" s="15"/>
      <c r="GZ627" s="15"/>
      <c r="HA627" s="15"/>
      <c r="HB627" s="15"/>
      <c r="HC627" s="15"/>
      <c r="HD627" s="15"/>
      <c r="HE627" s="15"/>
      <c r="HF627" s="15"/>
      <c r="HG627" s="15"/>
      <c r="HH627" s="15"/>
      <c r="HI627" s="15"/>
      <c r="HJ627" s="15"/>
      <c r="HK627" s="15"/>
      <c r="HL627" s="15"/>
      <c r="HM627" s="15"/>
      <c r="HN627" s="15"/>
      <c r="HO627" s="15"/>
      <c r="HP627" s="15"/>
      <c r="HQ627" s="15"/>
      <c r="HR627" s="15"/>
      <c r="HS627" s="15"/>
      <c r="HT627" s="15"/>
      <c r="HU627" s="15"/>
      <c r="HV627" s="15"/>
      <c r="HW627" s="15"/>
      <c r="HX627" s="15"/>
      <c r="HY627" s="15"/>
      <c r="HZ627" s="18"/>
      <c r="IA627" s="18"/>
    </row>
    <row r="628" s="2" customFormat="1" spans="1:254">
      <c r="A628" s="8" t="s">
        <v>499</v>
      </c>
      <c r="B628" s="9">
        <v>46239</v>
      </c>
      <c r="C628" s="10" t="s">
        <v>220</v>
      </c>
      <c r="D628" s="2" t="s">
        <v>15</v>
      </c>
      <c r="E628" s="2">
        <v>12</v>
      </c>
      <c r="F628" s="2">
        <v>30</v>
      </c>
      <c r="G628" s="11">
        <f t="shared" si="1"/>
        <v>360</v>
      </c>
      <c r="H628" s="11" t="s">
        <v>16</v>
      </c>
      <c r="I628" s="2">
        <v>12.8</v>
      </c>
      <c r="J628" s="2">
        <f t="shared" si="0"/>
        <v>4608</v>
      </c>
      <c r="M628" s="2" t="s">
        <v>18</v>
      </c>
      <c r="HZ628" s="12"/>
      <c r="IA628" s="12"/>
    </row>
    <row r="629" s="2" customFormat="1" spans="1:254">
      <c r="A629" s="8" t="s">
        <v>500</v>
      </c>
      <c r="B629" s="9">
        <v>46241</v>
      </c>
      <c r="C629" s="10" t="s">
        <v>501</v>
      </c>
      <c r="D629" s="2" t="s">
        <v>15</v>
      </c>
      <c r="E629" s="2">
        <v>12</v>
      </c>
      <c r="F629" s="2">
        <v>50</v>
      </c>
      <c r="G629" s="11">
        <f t="shared" si="1"/>
        <v>600</v>
      </c>
      <c r="H629" s="11" t="s">
        <v>16</v>
      </c>
      <c r="I629" s="2">
        <v>11.6</v>
      </c>
      <c r="J629" s="2">
        <f t="shared" si="0"/>
        <v>6960</v>
      </c>
      <c r="HZ629" s="12"/>
      <c r="IA629" s="12"/>
    </row>
    <row r="630" s="2" customFormat="1" spans="1:254">
      <c r="A630" s="8" t="s">
        <v>502</v>
      </c>
      <c r="B630" s="9">
        <v>46241</v>
      </c>
      <c r="C630" s="10" t="s">
        <v>57</v>
      </c>
      <c r="D630" s="2" t="s">
        <v>15</v>
      </c>
      <c r="E630" s="2">
        <v>12</v>
      </c>
      <c r="F630" s="2">
        <v>55</v>
      </c>
      <c r="G630" s="11">
        <f t="shared" si="1"/>
        <v>660</v>
      </c>
      <c r="H630" s="11" t="s">
        <v>16</v>
      </c>
      <c r="I630" s="2">
        <v>11.6</v>
      </c>
      <c r="J630" s="2">
        <f t="shared" si="0"/>
        <v>7656</v>
      </c>
      <c r="HZ630" s="12"/>
      <c r="IA630" s="12"/>
    </row>
    <row r="631" s="2" customFormat="1" spans="1:254">
      <c r="A631" s="8" t="s">
        <v>503</v>
      </c>
      <c r="B631" s="9">
        <v>46241</v>
      </c>
      <c r="C631" s="10" t="s">
        <v>57</v>
      </c>
      <c r="D631" s="2" t="s">
        <v>32</v>
      </c>
      <c r="E631" s="2">
        <v>12</v>
      </c>
      <c r="F631" s="2">
        <v>3</v>
      </c>
      <c r="G631" s="11">
        <f t="shared" si="1"/>
        <v>36</v>
      </c>
      <c r="H631" s="11" t="s">
        <v>16</v>
      </c>
      <c r="I631" s="2">
        <v>17.1</v>
      </c>
      <c r="J631" s="2">
        <f t="shared" si="0"/>
        <v>615.6</v>
      </c>
      <c r="HZ631" s="12"/>
      <c r="IA631" s="12"/>
    </row>
    <row r="632" s="2" customFormat="1" spans="1:254">
      <c r="A632" s="8" t="s">
        <v>504</v>
      </c>
      <c r="B632" s="9">
        <v>46247</v>
      </c>
      <c r="C632" s="10" t="s">
        <v>505</v>
      </c>
      <c r="D632" s="2" t="s">
        <v>15</v>
      </c>
      <c r="E632" s="2">
        <v>12</v>
      </c>
      <c r="F632" s="2">
        <v>50</v>
      </c>
      <c r="G632" s="11">
        <f t="shared" si="1"/>
        <v>600</v>
      </c>
      <c r="H632" s="11" t="s">
        <v>16</v>
      </c>
      <c r="I632" s="2">
        <v>11.6</v>
      </c>
      <c r="J632" s="2">
        <f t="shared" si="0"/>
        <v>6960</v>
      </c>
      <c r="HZ632" s="12"/>
      <c r="IA632" s="12"/>
    </row>
    <row r="633" s="2" customFormat="1" spans="1:254">
      <c r="A633" s="8" t="s">
        <v>506</v>
      </c>
      <c r="B633" s="9">
        <v>46247</v>
      </c>
      <c r="C633" s="10" t="s">
        <v>507</v>
      </c>
      <c r="D633" s="2" t="s">
        <v>15</v>
      </c>
      <c r="E633" s="2">
        <v>12</v>
      </c>
      <c r="F633" s="2">
        <v>10</v>
      </c>
      <c r="G633" s="11">
        <f t="shared" si="1"/>
        <v>120</v>
      </c>
      <c r="H633" s="11" t="s">
        <v>16</v>
      </c>
      <c r="I633" s="2">
        <v>11.6</v>
      </c>
      <c r="J633" s="2">
        <f t="shared" si="0"/>
        <v>1392</v>
      </c>
      <c r="HZ633" s="12"/>
      <c r="IA633" s="12"/>
    </row>
    <row r="634" s="2" customFormat="1" spans="1:254">
      <c r="A634" s="8" t="s">
        <v>506</v>
      </c>
      <c r="B634" s="9">
        <v>46247</v>
      </c>
      <c r="C634" s="10" t="s">
        <v>507</v>
      </c>
      <c r="D634" s="2" t="s">
        <v>24</v>
      </c>
      <c r="E634" s="2">
        <v>12</v>
      </c>
      <c r="F634" s="2">
        <v>10</v>
      </c>
      <c r="G634" s="11">
        <f t="shared" si="1"/>
        <v>120</v>
      </c>
      <c r="H634" s="11" t="s">
        <v>16</v>
      </c>
      <c r="I634" s="2">
        <v>14.6</v>
      </c>
      <c r="J634" s="2">
        <f t="shared" si="0"/>
        <v>1752</v>
      </c>
      <c r="HZ634" s="12"/>
      <c r="IA634" s="12"/>
    </row>
    <row r="635" s="2" customFormat="1" spans="1:254">
      <c r="A635" s="8" t="s">
        <v>506</v>
      </c>
      <c r="B635" s="9">
        <v>46247</v>
      </c>
      <c r="C635" s="10" t="s">
        <v>507</v>
      </c>
      <c r="D635" s="2" t="s">
        <v>21</v>
      </c>
      <c r="E635" s="2">
        <v>12</v>
      </c>
      <c r="F635" s="2">
        <v>5</v>
      </c>
      <c r="G635" s="11">
        <f t="shared" si="1"/>
        <v>60</v>
      </c>
      <c r="H635" s="11" t="s">
        <v>16</v>
      </c>
      <c r="I635" s="2">
        <v>14.2</v>
      </c>
      <c r="J635" s="2">
        <f t="shared" si="0"/>
        <v>852</v>
      </c>
      <c r="HZ635" s="12"/>
      <c r="IA635" s="12"/>
    </row>
    <row r="636" s="2" customFormat="1" spans="1:254">
      <c r="A636" s="8" t="s">
        <v>506</v>
      </c>
      <c r="B636" s="9">
        <v>46247</v>
      </c>
      <c r="C636" s="10" t="s">
        <v>507</v>
      </c>
      <c r="D636" s="2" t="s">
        <v>22</v>
      </c>
      <c r="E636" s="2">
        <v>12</v>
      </c>
      <c r="F636" s="2">
        <v>5</v>
      </c>
      <c r="G636" s="11">
        <f t="shared" si="1"/>
        <v>60</v>
      </c>
      <c r="H636" s="11" t="s">
        <v>16</v>
      </c>
      <c r="I636" s="2">
        <v>17.3</v>
      </c>
      <c r="J636" s="2">
        <f t="shared" si="0"/>
        <v>1038</v>
      </c>
      <c r="HZ636" s="12"/>
      <c r="IA636" s="12"/>
    </row>
    <row r="637" s="2" customFormat="1" spans="1:254">
      <c r="A637" s="8" t="s">
        <v>508</v>
      </c>
      <c r="B637" s="9">
        <v>46247</v>
      </c>
      <c r="C637" s="10" t="s">
        <v>57</v>
      </c>
      <c r="D637" s="2" t="s">
        <v>15</v>
      </c>
      <c r="E637" s="2">
        <v>12</v>
      </c>
      <c r="F637" s="2">
        <v>200</v>
      </c>
      <c r="G637" s="11">
        <f t="shared" si="1"/>
        <v>2400</v>
      </c>
      <c r="H637" s="11" t="s">
        <v>16</v>
      </c>
      <c r="I637" s="2">
        <v>11.6</v>
      </c>
      <c r="J637" s="2">
        <f t="shared" si="0"/>
        <v>27840</v>
      </c>
      <c r="HZ637" s="12"/>
      <c r="IA637" s="12"/>
    </row>
    <row r="638" s="3" customFormat="1" spans="1:254">
      <c r="A638" s="8" t="s">
        <v>509</v>
      </c>
      <c r="B638" s="9">
        <v>46247</v>
      </c>
      <c r="C638" s="10" t="s">
        <v>191</v>
      </c>
      <c r="D638" s="2" t="s">
        <v>15</v>
      </c>
      <c r="E638" s="2">
        <v>12</v>
      </c>
      <c r="F638" s="2">
        <v>100</v>
      </c>
      <c r="G638" s="11">
        <f t="shared" si="1"/>
        <v>1200</v>
      </c>
      <c r="H638" s="11" t="s">
        <v>16</v>
      </c>
      <c r="I638" s="2">
        <v>13.284</v>
      </c>
      <c r="J638" s="2">
        <f t="shared" si="0"/>
        <v>15940.8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19"/>
      <c r="IA638" s="19"/>
      <c r="IB638" s="15"/>
      <c r="IC638" s="15"/>
      <c r="ID638" s="15"/>
      <c r="IE638" s="15"/>
      <c r="IF638" s="15"/>
      <c r="IG638" s="15"/>
      <c r="IH638" s="15"/>
      <c r="II638" s="15"/>
      <c r="IJ638" s="15"/>
      <c r="IK638" s="15"/>
      <c r="IL638" s="15"/>
      <c r="IM638" s="15"/>
      <c r="IN638" s="15"/>
      <c r="IO638" s="15"/>
      <c r="IP638" s="15"/>
      <c r="IQ638" s="15"/>
      <c r="IR638" s="15"/>
      <c r="IS638" s="15"/>
      <c r="IT638" s="15"/>
    </row>
    <row r="639" s="3" customFormat="1" spans="1:254">
      <c r="A639" s="8" t="s">
        <v>509</v>
      </c>
      <c r="B639" s="9">
        <v>46247</v>
      </c>
      <c r="C639" s="10" t="s">
        <v>191</v>
      </c>
      <c r="D639" s="2" t="s">
        <v>27</v>
      </c>
      <c r="E639" s="2">
        <v>12</v>
      </c>
      <c r="F639" s="2">
        <v>100</v>
      </c>
      <c r="G639" s="11">
        <f t="shared" si="1"/>
        <v>1200</v>
      </c>
      <c r="H639" s="11" t="s">
        <v>16</v>
      </c>
      <c r="I639" s="2">
        <v>16.524</v>
      </c>
      <c r="J639" s="2">
        <f t="shared" si="0"/>
        <v>19828.8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19"/>
      <c r="IA639" s="19"/>
      <c r="IB639" s="15"/>
      <c r="IC639" s="15"/>
      <c r="ID639" s="15"/>
      <c r="IE639" s="15"/>
      <c r="IF639" s="15"/>
      <c r="IG639" s="15"/>
      <c r="IH639" s="15"/>
      <c r="II639" s="15"/>
      <c r="IJ639" s="15"/>
      <c r="IK639" s="15"/>
      <c r="IL639" s="15"/>
      <c r="IM639" s="15"/>
      <c r="IN639" s="15"/>
      <c r="IO639" s="15"/>
      <c r="IP639" s="15"/>
      <c r="IQ639" s="15"/>
      <c r="IR639" s="15"/>
      <c r="IS639" s="15"/>
      <c r="IT639" s="15"/>
    </row>
    <row r="640" s="2" customFormat="1" spans="1:254">
      <c r="A640" s="8" t="s">
        <v>509</v>
      </c>
      <c r="B640" s="9">
        <v>46247</v>
      </c>
      <c r="C640" s="10" t="s">
        <v>191</v>
      </c>
      <c r="D640" s="2" t="s">
        <v>21</v>
      </c>
      <c r="E640" s="2">
        <v>12</v>
      </c>
      <c r="F640" s="2">
        <v>100</v>
      </c>
      <c r="G640" s="11">
        <f t="shared" si="1"/>
        <v>1200</v>
      </c>
      <c r="H640" s="11" t="s">
        <v>16</v>
      </c>
      <c r="I640" s="2">
        <v>16.308</v>
      </c>
      <c r="J640" s="2">
        <f t="shared" si="0"/>
        <v>19569.6</v>
      </c>
      <c r="HZ640" s="12"/>
      <c r="IA640" s="12"/>
    </row>
    <row r="641" s="2" customFormat="1" spans="1:235">
      <c r="A641" s="8" t="s">
        <v>509</v>
      </c>
      <c r="B641" s="9">
        <v>46247</v>
      </c>
      <c r="C641" s="10" t="s">
        <v>191</v>
      </c>
      <c r="D641" s="2" t="s">
        <v>22</v>
      </c>
      <c r="E641" s="2">
        <v>12</v>
      </c>
      <c r="F641" s="2">
        <v>100</v>
      </c>
      <c r="G641" s="11">
        <f t="shared" si="1"/>
        <v>1200</v>
      </c>
      <c r="H641" s="11" t="s">
        <v>16</v>
      </c>
      <c r="I641" s="2">
        <v>19.98</v>
      </c>
      <c r="J641" s="2">
        <f t="shared" si="0"/>
        <v>23976</v>
      </c>
      <c r="HZ641" s="12"/>
      <c r="IA641" s="12"/>
    </row>
    <row r="642" s="2" customFormat="1" spans="1:235">
      <c r="A642" s="2" t="s">
        <v>510</v>
      </c>
      <c r="B642" s="13">
        <v>46247</v>
      </c>
      <c r="C642" s="14" t="s">
        <v>289</v>
      </c>
      <c r="D642" s="2" t="s">
        <v>15</v>
      </c>
      <c r="E642" s="2">
        <v>12</v>
      </c>
      <c r="F642" s="2">
        <v>3</v>
      </c>
      <c r="G642" s="11">
        <f t="shared" si="1"/>
        <v>36</v>
      </c>
      <c r="H642" s="11" t="s">
        <v>16</v>
      </c>
      <c r="I642" s="2">
        <v>12.3</v>
      </c>
      <c r="J642" s="2">
        <f t="shared" si="0"/>
        <v>442.8</v>
      </c>
      <c r="M642" s="2" t="s">
        <v>18</v>
      </c>
      <c r="HZ642" s="12"/>
      <c r="IA642" s="12"/>
    </row>
    <row r="643" s="2" customFormat="1" spans="1:235">
      <c r="A643" s="2" t="s">
        <v>510</v>
      </c>
      <c r="B643" s="13">
        <v>46247</v>
      </c>
      <c r="C643" s="14" t="s">
        <v>289</v>
      </c>
      <c r="D643" s="2" t="s">
        <v>27</v>
      </c>
      <c r="E643" s="2">
        <v>12</v>
      </c>
      <c r="F643" s="2">
        <v>3</v>
      </c>
      <c r="G643" s="11">
        <f t="shared" si="1"/>
        <v>36</v>
      </c>
      <c r="H643" s="11" t="s">
        <v>16</v>
      </c>
      <c r="I643" s="11">
        <v>15.5</v>
      </c>
      <c r="J643" s="2">
        <f t="shared" si="0"/>
        <v>558</v>
      </c>
      <c r="M643" s="2" t="s">
        <v>18</v>
      </c>
      <c r="HZ643" s="12"/>
      <c r="IA643" s="12"/>
    </row>
    <row r="644" s="2" customFormat="1" spans="1:235">
      <c r="A644" s="2" t="s">
        <v>511</v>
      </c>
      <c r="B644" s="13">
        <v>46248</v>
      </c>
      <c r="C644" s="14" t="s">
        <v>289</v>
      </c>
      <c r="D644" s="2" t="s">
        <v>15</v>
      </c>
      <c r="E644" s="2">
        <v>12</v>
      </c>
      <c r="F644" s="2">
        <v>15</v>
      </c>
      <c r="G644" s="11">
        <f t="shared" si="1"/>
        <v>180</v>
      </c>
      <c r="H644" s="11" t="s">
        <v>16</v>
      </c>
      <c r="I644" s="2">
        <v>12.3</v>
      </c>
      <c r="J644" s="2">
        <f t="shared" si="0"/>
        <v>2214</v>
      </c>
      <c r="M644" s="2" t="s">
        <v>18</v>
      </c>
      <c r="HZ644" s="12"/>
      <c r="IA644" s="12"/>
    </row>
    <row r="645" s="2" customFormat="1" spans="1:235">
      <c r="A645" s="8" t="s">
        <v>512</v>
      </c>
      <c r="B645" s="9">
        <v>46249</v>
      </c>
      <c r="C645" s="10" t="s">
        <v>55</v>
      </c>
      <c r="D645" s="2" t="s">
        <v>19</v>
      </c>
      <c r="E645" s="2">
        <v>12</v>
      </c>
      <c r="F645" s="2">
        <v>2</v>
      </c>
      <c r="G645" s="11">
        <f t="shared" si="1"/>
        <v>24</v>
      </c>
      <c r="H645" s="11" t="s">
        <v>16</v>
      </c>
      <c r="I645" s="2">
        <v>10.5</v>
      </c>
      <c r="J645" s="2">
        <f t="shared" si="0"/>
        <v>252</v>
      </c>
      <c r="HZ645" s="12"/>
      <c r="IA645" s="12"/>
    </row>
    <row r="646" s="2" customFormat="1" spans="1:235">
      <c r="A646" s="8" t="s">
        <v>513</v>
      </c>
      <c r="B646" s="9">
        <v>46250</v>
      </c>
      <c r="C646" s="10" t="s">
        <v>514</v>
      </c>
      <c r="D646" s="2" t="s">
        <v>19</v>
      </c>
      <c r="E646" s="2">
        <v>12</v>
      </c>
      <c r="F646" s="2">
        <v>50</v>
      </c>
      <c r="G646" s="11">
        <f t="shared" si="1"/>
        <v>600</v>
      </c>
      <c r="H646" s="11" t="s">
        <v>16</v>
      </c>
      <c r="I646" s="2">
        <v>9.6</v>
      </c>
      <c r="J646" s="2">
        <f t="shared" si="0"/>
        <v>5760</v>
      </c>
      <c r="HZ646" s="12"/>
      <c r="IA646" s="12"/>
    </row>
    <row r="647" s="2" customFormat="1" spans="1:235">
      <c r="A647" s="8" t="s">
        <v>513</v>
      </c>
      <c r="B647" s="9">
        <v>46250</v>
      </c>
      <c r="C647" s="10" t="s">
        <v>514</v>
      </c>
      <c r="D647" s="2" t="s">
        <v>15</v>
      </c>
      <c r="E647" s="2">
        <v>12</v>
      </c>
      <c r="F647" s="2">
        <v>50</v>
      </c>
      <c r="G647" s="11">
        <f t="shared" si="1"/>
        <v>600</v>
      </c>
      <c r="H647" s="11" t="s">
        <v>16</v>
      </c>
      <c r="I647" s="2">
        <v>11.6</v>
      </c>
      <c r="J647" s="2">
        <f t="shared" si="0"/>
        <v>6960</v>
      </c>
      <c r="HZ647" s="12"/>
      <c r="IA647" s="12"/>
    </row>
    <row r="648" s="2" customFormat="1" spans="1:235">
      <c r="A648" s="8" t="s">
        <v>513</v>
      </c>
      <c r="B648" s="9">
        <v>46250</v>
      </c>
      <c r="C648" s="10" t="s">
        <v>514</v>
      </c>
      <c r="D648" s="2" t="s">
        <v>24</v>
      </c>
      <c r="E648" s="2">
        <v>12</v>
      </c>
      <c r="F648" s="2">
        <v>50</v>
      </c>
      <c r="G648" s="11">
        <f t="shared" si="1"/>
        <v>600</v>
      </c>
      <c r="H648" s="11" t="s">
        <v>16</v>
      </c>
      <c r="I648" s="2">
        <v>14.6</v>
      </c>
      <c r="J648" s="2">
        <f t="shared" si="0"/>
        <v>8760</v>
      </c>
      <c r="HZ648" s="12"/>
      <c r="IA648" s="12"/>
    </row>
    <row r="649" s="2" customFormat="1" spans="1:235">
      <c r="A649" s="8" t="s">
        <v>515</v>
      </c>
      <c r="B649" s="9">
        <v>46250</v>
      </c>
      <c r="C649" s="10" t="s">
        <v>76</v>
      </c>
      <c r="D649" s="2" t="s">
        <v>19</v>
      </c>
      <c r="E649" s="2">
        <v>12</v>
      </c>
      <c r="F649" s="2">
        <v>25</v>
      </c>
      <c r="G649" s="11">
        <f t="shared" si="1"/>
        <v>300</v>
      </c>
      <c r="H649" s="11" t="s">
        <v>16</v>
      </c>
      <c r="I649" s="2">
        <v>10.2</v>
      </c>
      <c r="J649" s="2">
        <f t="shared" si="0"/>
        <v>3060</v>
      </c>
      <c r="K649" s="14"/>
      <c r="N649" s="14"/>
      <c r="Q649" s="14"/>
      <c r="R649" s="14"/>
      <c r="S649" s="14"/>
      <c r="HZ649" s="20"/>
      <c r="IA649" s="20"/>
    </row>
    <row r="650" s="2" customFormat="1" spans="1:235">
      <c r="A650" s="8" t="s">
        <v>515</v>
      </c>
      <c r="B650" s="9">
        <v>46250</v>
      </c>
      <c r="C650" s="10" t="s">
        <v>76</v>
      </c>
      <c r="D650" s="2" t="s">
        <v>15</v>
      </c>
      <c r="E650" s="2">
        <v>12</v>
      </c>
      <c r="F650" s="2">
        <v>50</v>
      </c>
      <c r="G650" s="11">
        <f t="shared" si="1"/>
        <v>600</v>
      </c>
      <c r="H650" s="11" t="s">
        <v>16</v>
      </c>
      <c r="I650" s="2">
        <v>12.2</v>
      </c>
      <c r="J650" s="2">
        <f t="shared" si="0"/>
        <v>7320</v>
      </c>
      <c r="K650" s="14"/>
      <c r="N650" s="14"/>
      <c r="Q650" s="14"/>
      <c r="R650" s="14"/>
      <c r="S650" s="14"/>
      <c r="HZ650" s="20"/>
      <c r="IA650" s="20"/>
    </row>
    <row r="651" s="2" customFormat="1" spans="1:235">
      <c r="A651" s="8" t="s">
        <v>515</v>
      </c>
      <c r="B651" s="9">
        <v>46250</v>
      </c>
      <c r="C651" s="10" t="s">
        <v>76</v>
      </c>
      <c r="D651" s="2" t="s">
        <v>24</v>
      </c>
      <c r="E651" s="2">
        <v>12</v>
      </c>
      <c r="F651" s="2">
        <v>50</v>
      </c>
      <c r="G651" s="11">
        <f t="shared" si="1"/>
        <v>600</v>
      </c>
      <c r="H651" s="11" t="s">
        <v>16</v>
      </c>
      <c r="I651" s="2">
        <v>15.2</v>
      </c>
      <c r="J651" s="2">
        <f t="shared" si="0"/>
        <v>9120</v>
      </c>
      <c r="K651" s="14"/>
      <c r="N651" s="14"/>
      <c r="Q651" s="14"/>
      <c r="R651" s="14"/>
      <c r="S651" s="14"/>
      <c r="HZ651" s="20"/>
      <c r="IA651" s="20"/>
    </row>
    <row r="652" s="2" customFormat="1" spans="1:235">
      <c r="A652" s="8" t="s">
        <v>516</v>
      </c>
      <c r="B652" s="9">
        <v>46252</v>
      </c>
      <c r="C652" s="10" t="s">
        <v>517</v>
      </c>
      <c r="D652" s="2" t="s">
        <v>15</v>
      </c>
      <c r="E652" s="2">
        <v>12</v>
      </c>
      <c r="F652" s="2">
        <v>60</v>
      </c>
      <c r="G652" s="11">
        <f t="shared" si="1"/>
        <v>720</v>
      </c>
      <c r="H652" s="11" t="s">
        <v>16</v>
      </c>
      <c r="I652" s="2">
        <v>11.6</v>
      </c>
      <c r="J652" s="2">
        <f t="shared" si="0"/>
        <v>8352</v>
      </c>
      <c r="HZ652" s="12"/>
      <c r="IA652" s="12"/>
    </row>
    <row r="653" s="2" customFormat="1" spans="1:235">
      <c r="A653" s="8" t="s">
        <v>518</v>
      </c>
      <c r="B653" s="9">
        <v>46252</v>
      </c>
      <c r="C653" s="10" t="s">
        <v>519</v>
      </c>
      <c r="D653" s="2" t="s">
        <v>15</v>
      </c>
      <c r="E653" s="2">
        <v>12</v>
      </c>
      <c r="F653" s="2">
        <v>15</v>
      </c>
      <c r="G653" s="11">
        <f t="shared" si="1"/>
        <v>180</v>
      </c>
      <c r="H653" s="11" t="s">
        <v>16</v>
      </c>
      <c r="I653" s="2">
        <v>11.6</v>
      </c>
      <c r="J653" s="2">
        <f t="shared" si="0"/>
        <v>2088</v>
      </c>
      <c r="HZ653" s="12"/>
      <c r="IA653" s="12"/>
    </row>
    <row r="654" s="2" customFormat="1" spans="1:235">
      <c r="A654" s="8" t="s">
        <v>520</v>
      </c>
      <c r="B654" s="9">
        <v>46252</v>
      </c>
      <c r="C654" s="10" t="s">
        <v>521</v>
      </c>
      <c r="D654" s="2" t="s">
        <v>19</v>
      </c>
      <c r="E654" s="2">
        <v>12</v>
      </c>
      <c r="F654" s="2">
        <v>6</v>
      </c>
      <c r="G654" s="11">
        <f t="shared" si="1"/>
        <v>72</v>
      </c>
      <c r="H654" s="11" t="s">
        <v>16</v>
      </c>
      <c r="I654" s="2">
        <v>9.6</v>
      </c>
      <c r="J654" s="2">
        <f t="shared" si="0"/>
        <v>691.2</v>
      </c>
      <c r="HZ654" s="12"/>
      <c r="IA654" s="12"/>
    </row>
    <row r="655" s="2" customFormat="1" spans="1:235">
      <c r="A655" s="8" t="s">
        <v>520</v>
      </c>
      <c r="B655" s="9">
        <v>46252</v>
      </c>
      <c r="C655" s="10" t="s">
        <v>521</v>
      </c>
      <c r="D655" s="2" t="s">
        <v>15</v>
      </c>
      <c r="E655" s="2">
        <v>12</v>
      </c>
      <c r="F655" s="2">
        <v>6</v>
      </c>
      <c r="G655" s="11">
        <f t="shared" si="1"/>
        <v>72</v>
      </c>
      <c r="H655" s="11" t="s">
        <v>16</v>
      </c>
      <c r="I655" s="2">
        <v>11.6</v>
      </c>
      <c r="J655" s="2">
        <f t="shared" si="0"/>
        <v>835.2</v>
      </c>
      <c r="HZ655" s="12"/>
      <c r="IA655" s="12"/>
    </row>
    <row r="656" s="2" customFormat="1" spans="1:235">
      <c r="A656" s="8" t="s">
        <v>520</v>
      </c>
      <c r="B656" s="9">
        <v>46252</v>
      </c>
      <c r="C656" s="10" t="s">
        <v>521</v>
      </c>
      <c r="D656" s="2" t="s">
        <v>24</v>
      </c>
      <c r="E656" s="2">
        <v>12</v>
      </c>
      <c r="F656" s="2">
        <v>3</v>
      </c>
      <c r="G656" s="11">
        <f t="shared" si="1"/>
        <v>36</v>
      </c>
      <c r="H656" s="11" t="s">
        <v>16</v>
      </c>
      <c r="I656" s="2">
        <v>14.6</v>
      </c>
      <c r="J656" s="2">
        <f t="shared" si="0"/>
        <v>525.6</v>
      </c>
      <c r="HZ656" s="12"/>
      <c r="IA656" s="12"/>
    </row>
    <row r="657" s="2" customFormat="1" spans="1:235">
      <c r="A657" s="8" t="s">
        <v>522</v>
      </c>
      <c r="B657" s="9">
        <v>46252</v>
      </c>
      <c r="C657" s="10" t="s">
        <v>523</v>
      </c>
      <c r="D657" s="2" t="s">
        <v>19</v>
      </c>
      <c r="E657" s="2">
        <v>12</v>
      </c>
      <c r="F657" s="2">
        <v>10</v>
      </c>
      <c r="G657" s="11">
        <f t="shared" si="1"/>
        <v>120</v>
      </c>
      <c r="H657" s="11" t="s">
        <v>16</v>
      </c>
      <c r="I657" s="2">
        <v>9.6</v>
      </c>
      <c r="J657" s="2">
        <f t="shared" si="0"/>
        <v>1152</v>
      </c>
      <c r="HZ657" s="12"/>
      <c r="IA657" s="12"/>
    </row>
    <row r="658" s="2" customFormat="1" spans="1:235">
      <c r="A658" s="8" t="s">
        <v>522</v>
      </c>
      <c r="B658" s="9">
        <v>46252</v>
      </c>
      <c r="C658" s="10" t="s">
        <v>523</v>
      </c>
      <c r="D658" s="2" t="s">
        <v>15</v>
      </c>
      <c r="E658" s="2">
        <v>12</v>
      </c>
      <c r="F658" s="2">
        <v>10</v>
      </c>
      <c r="G658" s="11">
        <f t="shared" si="1"/>
        <v>120</v>
      </c>
      <c r="H658" s="11" t="s">
        <v>16</v>
      </c>
      <c r="I658" s="2">
        <v>11.6</v>
      </c>
      <c r="J658" s="2">
        <f t="shared" si="0"/>
        <v>1392</v>
      </c>
      <c r="HZ658" s="12"/>
      <c r="IA658" s="12"/>
    </row>
    <row r="659" s="2" customFormat="1" ht="45" customHeight="1" spans="1:235">
      <c r="A659" s="8" t="s">
        <v>522</v>
      </c>
      <c r="B659" s="9">
        <v>46252</v>
      </c>
      <c r="C659" s="10" t="s">
        <v>523</v>
      </c>
      <c r="D659" s="2" t="s">
        <v>24</v>
      </c>
      <c r="E659" s="2">
        <v>12</v>
      </c>
      <c r="F659" s="2">
        <v>10</v>
      </c>
      <c r="G659" s="11">
        <f t="shared" si="1"/>
        <v>120</v>
      </c>
      <c r="H659" s="11" t="s">
        <v>16</v>
      </c>
      <c r="I659" s="2">
        <v>14.6</v>
      </c>
      <c r="J659" s="2">
        <f t="shared" si="0"/>
        <v>1752</v>
      </c>
      <c r="HZ659" s="12"/>
      <c r="IA659" s="12"/>
    </row>
    <row r="660" s="2" customFormat="1" spans="1:235">
      <c r="A660" s="8" t="s">
        <v>522</v>
      </c>
      <c r="B660" s="9">
        <v>46252</v>
      </c>
      <c r="C660" s="10" t="s">
        <v>523</v>
      </c>
      <c r="D660" s="2" t="s">
        <v>22</v>
      </c>
      <c r="E660" s="2">
        <v>12</v>
      </c>
      <c r="F660" s="2">
        <v>10</v>
      </c>
      <c r="G660" s="11">
        <f t="shared" si="1"/>
        <v>120</v>
      </c>
      <c r="H660" s="11" t="s">
        <v>16</v>
      </c>
      <c r="I660" s="2">
        <v>17.3</v>
      </c>
      <c r="J660" s="2">
        <f t="shared" si="0"/>
        <v>2076</v>
      </c>
      <c r="HZ660" s="12"/>
      <c r="IA660" s="12"/>
    </row>
    <row r="661" s="2" customFormat="1" spans="1:235">
      <c r="A661" s="8" t="s">
        <v>524</v>
      </c>
      <c r="B661" s="9">
        <v>46252</v>
      </c>
      <c r="C661" s="10" t="s">
        <v>525</v>
      </c>
      <c r="D661" s="2" t="s">
        <v>15</v>
      </c>
      <c r="E661" s="2">
        <v>12</v>
      </c>
      <c r="F661" s="2">
        <v>4</v>
      </c>
      <c r="G661" s="11">
        <f t="shared" si="1"/>
        <v>48</v>
      </c>
      <c r="H661" s="11" t="s">
        <v>16</v>
      </c>
      <c r="I661" s="2">
        <v>11.6</v>
      </c>
      <c r="J661" s="2">
        <f t="shared" si="0"/>
        <v>556.8</v>
      </c>
      <c r="HZ661" s="12"/>
      <c r="IA661" s="12"/>
    </row>
    <row r="662" s="2" customFormat="1" spans="1:235">
      <c r="A662" s="8" t="s">
        <v>526</v>
      </c>
      <c r="B662" s="9">
        <v>46252</v>
      </c>
      <c r="C662" s="10" t="s">
        <v>527</v>
      </c>
      <c r="D662" s="2" t="s">
        <v>19</v>
      </c>
      <c r="E662" s="2">
        <v>12</v>
      </c>
      <c r="F662" s="2">
        <v>10</v>
      </c>
      <c r="G662" s="11">
        <f t="shared" si="1"/>
        <v>120</v>
      </c>
      <c r="H662" s="11" t="s">
        <v>16</v>
      </c>
      <c r="I662" s="2">
        <v>9.6</v>
      </c>
      <c r="J662" s="2">
        <f t="shared" si="0"/>
        <v>1152</v>
      </c>
      <c r="HZ662" s="12"/>
      <c r="IA662" s="12"/>
    </row>
    <row r="663" s="2" customFormat="1" spans="1:235">
      <c r="A663" s="8" t="s">
        <v>528</v>
      </c>
      <c r="B663" s="9">
        <v>46252</v>
      </c>
      <c r="C663" s="10" t="s">
        <v>494</v>
      </c>
      <c r="D663" s="2" t="s">
        <v>15</v>
      </c>
      <c r="E663" s="2">
        <v>12</v>
      </c>
      <c r="F663" s="2">
        <v>30</v>
      </c>
      <c r="G663" s="11">
        <f t="shared" si="1"/>
        <v>360</v>
      </c>
      <c r="H663" s="11" t="s">
        <v>16</v>
      </c>
      <c r="I663" s="2">
        <v>11.6</v>
      </c>
      <c r="J663" s="2">
        <f t="shared" si="0"/>
        <v>4176</v>
      </c>
      <c r="HZ663" s="12"/>
      <c r="IA663" s="12"/>
    </row>
    <row r="664" s="2" customFormat="1" spans="1:235">
      <c r="A664" s="8" t="s">
        <v>529</v>
      </c>
      <c r="B664" s="9">
        <v>46252</v>
      </c>
      <c r="C664" s="10" t="s">
        <v>57</v>
      </c>
      <c r="D664" s="2" t="s">
        <v>19</v>
      </c>
      <c r="E664" s="2">
        <v>12</v>
      </c>
      <c r="F664" s="2">
        <v>100</v>
      </c>
      <c r="G664" s="11">
        <f t="shared" si="1"/>
        <v>1200</v>
      </c>
      <c r="H664" s="11" t="s">
        <v>16</v>
      </c>
      <c r="I664" s="2">
        <v>9.6</v>
      </c>
      <c r="J664" s="2">
        <f t="shared" si="0"/>
        <v>11520</v>
      </c>
      <c r="HZ664" s="12"/>
      <c r="IA664" s="12"/>
    </row>
    <row r="665" s="2" customFormat="1" spans="1:235">
      <c r="A665" s="8" t="s">
        <v>530</v>
      </c>
      <c r="B665" s="9">
        <v>46252</v>
      </c>
      <c r="C665" s="10" t="s">
        <v>100</v>
      </c>
      <c r="D665" s="2" t="s">
        <v>24</v>
      </c>
      <c r="E665" s="2">
        <v>12</v>
      </c>
      <c r="F665" s="2">
        <v>40</v>
      </c>
      <c r="G665" s="11">
        <f t="shared" si="1"/>
        <v>480</v>
      </c>
      <c r="H665" s="11" t="s">
        <v>16</v>
      </c>
      <c r="I665" s="2">
        <v>18</v>
      </c>
      <c r="J665" s="2">
        <f t="shared" si="0"/>
        <v>8640</v>
      </c>
      <c r="M665" s="2" t="s">
        <v>18</v>
      </c>
      <c r="HZ665" s="12"/>
      <c r="IA665" s="12"/>
    </row>
    <row r="666" s="2" customFormat="1" spans="1:235">
      <c r="A666" s="8" t="s">
        <v>531</v>
      </c>
      <c r="B666" s="9">
        <v>46252</v>
      </c>
      <c r="C666" s="10" t="s">
        <v>55</v>
      </c>
      <c r="D666" s="2" t="s">
        <v>15</v>
      </c>
      <c r="E666" s="2">
        <v>12</v>
      </c>
      <c r="F666" s="2">
        <v>1</v>
      </c>
      <c r="G666" s="11">
        <f t="shared" si="1"/>
        <v>12</v>
      </c>
      <c r="H666" s="11" t="s">
        <v>16</v>
      </c>
      <c r="I666" s="2">
        <v>12.3</v>
      </c>
      <c r="J666" s="2">
        <f t="shared" si="0"/>
        <v>147.6</v>
      </c>
      <c r="HZ666" s="12"/>
      <c r="IA666" s="12"/>
    </row>
    <row r="667" s="2" customFormat="1" spans="1:235">
      <c r="A667" s="8" t="s">
        <v>531</v>
      </c>
      <c r="B667" s="9">
        <v>46252</v>
      </c>
      <c r="C667" s="10" t="s">
        <v>55</v>
      </c>
      <c r="D667" s="2" t="s">
        <v>27</v>
      </c>
      <c r="E667" s="2">
        <v>12</v>
      </c>
      <c r="F667" s="2">
        <v>1</v>
      </c>
      <c r="G667" s="11">
        <f t="shared" si="1"/>
        <v>12</v>
      </c>
      <c r="H667" s="11" t="s">
        <v>16</v>
      </c>
      <c r="I667" s="2">
        <v>15.8</v>
      </c>
      <c r="J667" s="2">
        <f t="shared" si="0"/>
        <v>189.6</v>
      </c>
      <c r="HZ667" s="12"/>
      <c r="IA667" s="12"/>
    </row>
    <row r="668" s="2" customFormat="1" spans="1:235">
      <c r="A668" s="8" t="s">
        <v>532</v>
      </c>
      <c r="B668" s="9">
        <v>46253</v>
      </c>
      <c r="C668" s="10" t="s">
        <v>533</v>
      </c>
      <c r="D668" s="2" t="s">
        <v>19</v>
      </c>
      <c r="E668" s="2">
        <v>12</v>
      </c>
      <c r="F668" s="2">
        <v>45</v>
      </c>
      <c r="G668" s="2">
        <f t="shared" si="1"/>
        <v>540</v>
      </c>
      <c r="H668" s="11" t="s">
        <v>16</v>
      </c>
      <c r="I668" s="2">
        <v>10.8</v>
      </c>
      <c r="J668" s="2">
        <f t="shared" si="0"/>
        <v>5832</v>
      </c>
      <c r="K668" s="14"/>
      <c r="N668" s="14"/>
      <c r="Q668" s="14"/>
      <c r="R668" s="14"/>
      <c r="S668" s="14"/>
      <c r="HZ668" s="21"/>
      <c r="IA668" s="21"/>
    </row>
    <row r="669" s="2" customFormat="1" spans="1:235">
      <c r="A669" s="8" t="s">
        <v>532</v>
      </c>
      <c r="B669" s="9">
        <v>46253</v>
      </c>
      <c r="C669" s="10" t="s">
        <v>533</v>
      </c>
      <c r="D669" s="2" t="s">
        <v>15</v>
      </c>
      <c r="E669" s="2">
        <v>12</v>
      </c>
      <c r="F669" s="2">
        <v>45</v>
      </c>
      <c r="G669" s="11">
        <f t="shared" si="1"/>
        <v>540</v>
      </c>
      <c r="H669" s="11" t="s">
        <v>16</v>
      </c>
      <c r="I669" s="2">
        <v>12.6</v>
      </c>
      <c r="J669" s="2">
        <f t="shared" si="0"/>
        <v>6804</v>
      </c>
      <c r="K669" s="14"/>
      <c r="N669" s="14"/>
      <c r="Q669" s="14"/>
      <c r="R669" s="14"/>
      <c r="S669" s="14"/>
      <c r="HZ669" s="21"/>
      <c r="IA669" s="21"/>
    </row>
    <row r="670" s="2" customFormat="1" spans="1:235">
      <c r="A670" s="8" t="s">
        <v>532</v>
      </c>
      <c r="B670" s="9">
        <v>46253</v>
      </c>
      <c r="C670" s="10" t="s">
        <v>533</v>
      </c>
      <c r="D670" s="2" t="s">
        <v>27</v>
      </c>
      <c r="E670" s="2">
        <v>12</v>
      </c>
      <c r="F670" s="2">
        <v>10</v>
      </c>
      <c r="G670" s="11">
        <f t="shared" si="1"/>
        <v>120</v>
      </c>
      <c r="H670" s="11" t="s">
        <v>16</v>
      </c>
      <c r="I670" s="2">
        <v>16.2</v>
      </c>
      <c r="J670" s="2">
        <f t="shared" ref="J670:J733" si="2">G670*I670</f>
        <v>1944</v>
      </c>
      <c r="K670" s="14"/>
      <c r="N670" s="14"/>
      <c r="Q670" s="14"/>
      <c r="R670" s="14"/>
      <c r="S670" s="14"/>
      <c r="HZ670" s="21"/>
      <c r="IA670" s="21"/>
    </row>
    <row r="671" s="2" customFormat="1" spans="1:235">
      <c r="A671" s="8" t="s">
        <v>476</v>
      </c>
      <c r="B671" s="9">
        <v>46255</v>
      </c>
      <c r="C671" s="10" t="s">
        <v>534</v>
      </c>
      <c r="D671" s="2" t="s">
        <v>32</v>
      </c>
      <c r="E671" s="2">
        <v>12</v>
      </c>
      <c r="F671" s="2">
        <v>3</v>
      </c>
      <c r="G671" s="11">
        <f t="shared" si="1"/>
        <v>36</v>
      </c>
      <c r="H671" s="11" t="s">
        <v>16</v>
      </c>
      <c r="I671" s="2">
        <v>17.1</v>
      </c>
      <c r="J671" s="2">
        <f t="shared" si="2"/>
        <v>615.6</v>
      </c>
      <c r="HZ671" s="12"/>
      <c r="IA671" s="12"/>
    </row>
    <row r="672" s="2" customFormat="1" spans="1:235">
      <c r="A672" s="8" t="s">
        <v>466</v>
      </c>
      <c r="B672" s="9">
        <v>46255</v>
      </c>
      <c r="C672" s="10" t="s">
        <v>534</v>
      </c>
      <c r="D672" s="2" t="s">
        <v>24</v>
      </c>
      <c r="E672" s="2">
        <v>12</v>
      </c>
      <c r="F672" s="2">
        <v>3</v>
      </c>
      <c r="G672" s="11">
        <f t="shared" ref="G672:G692" si="3">E672*F672</f>
        <v>36</v>
      </c>
      <c r="H672" s="11" t="s">
        <v>16</v>
      </c>
      <c r="I672" s="2">
        <v>16</v>
      </c>
      <c r="J672" s="2">
        <f t="shared" si="2"/>
        <v>576</v>
      </c>
      <c r="HZ672" s="12"/>
      <c r="IA672" s="12"/>
    </row>
    <row r="673" s="2" customFormat="1" spans="1:235">
      <c r="A673" s="8" t="s">
        <v>535</v>
      </c>
      <c r="B673" s="9">
        <v>46255</v>
      </c>
      <c r="C673" s="10" t="s">
        <v>536</v>
      </c>
      <c r="D673" s="2" t="s">
        <v>15</v>
      </c>
      <c r="E673" s="2">
        <v>12</v>
      </c>
      <c r="F673" s="2">
        <v>5</v>
      </c>
      <c r="G673" s="11">
        <f t="shared" si="3"/>
        <v>60</v>
      </c>
      <c r="H673" s="11" t="s">
        <v>16</v>
      </c>
      <c r="I673" s="2">
        <v>11.6</v>
      </c>
      <c r="J673" s="2">
        <f t="shared" si="2"/>
        <v>696</v>
      </c>
      <c r="HZ673" s="22"/>
      <c r="IA673" s="22"/>
    </row>
    <row r="674" s="2" customFormat="1" spans="1:235">
      <c r="A674" s="8" t="s">
        <v>535</v>
      </c>
      <c r="B674" s="9">
        <v>46255</v>
      </c>
      <c r="C674" s="10" t="s">
        <v>536</v>
      </c>
      <c r="D674" s="2" t="s">
        <v>32</v>
      </c>
      <c r="E674" s="2">
        <v>12</v>
      </c>
      <c r="F674" s="2">
        <v>5</v>
      </c>
      <c r="G674" s="11">
        <f t="shared" si="3"/>
        <v>60</v>
      </c>
      <c r="H674" s="11" t="s">
        <v>16</v>
      </c>
      <c r="I674" s="2">
        <v>17.1</v>
      </c>
      <c r="J674" s="2">
        <f t="shared" si="2"/>
        <v>1026</v>
      </c>
      <c r="HZ674" s="22"/>
      <c r="IA674" s="22"/>
    </row>
    <row r="675" s="2" customFormat="1" spans="1:235">
      <c r="A675" s="8" t="s">
        <v>535</v>
      </c>
      <c r="B675" s="9">
        <v>46255</v>
      </c>
      <c r="C675" s="10" t="s">
        <v>536</v>
      </c>
      <c r="D675" s="2" t="s">
        <v>77</v>
      </c>
      <c r="E675" s="2">
        <v>12</v>
      </c>
      <c r="F675" s="2">
        <v>5</v>
      </c>
      <c r="G675" s="11">
        <f t="shared" si="3"/>
        <v>60</v>
      </c>
      <c r="H675" s="11" t="s">
        <v>16</v>
      </c>
      <c r="I675" s="2">
        <v>17.3</v>
      </c>
      <c r="J675" s="2">
        <f t="shared" si="2"/>
        <v>1038</v>
      </c>
      <c r="HZ675" s="19"/>
      <c r="IA675" s="19"/>
    </row>
    <row r="676" s="2" customFormat="1" spans="1:235">
      <c r="A676" s="8" t="s">
        <v>537</v>
      </c>
      <c r="B676" s="9">
        <v>46255</v>
      </c>
      <c r="C676" s="10" t="s">
        <v>34</v>
      </c>
      <c r="D676" s="2" t="s">
        <v>15</v>
      </c>
      <c r="E676" s="2">
        <v>12</v>
      </c>
      <c r="F676" s="2">
        <v>20</v>
      </c>
      <c r="G676" s="11">
        <f t="shared" si="3"/>
        <v>240</v>
      </c>
      <c r="H676" s="11" t="s">
        <v>16</v>
      </c>
      <c r="I676" s="2">
        <v>12.5</v>
      </c>
      <c r="J676" s="2">
        <f t="shared" si="2"/>
        <v>3000</v>
      </c>
      <c r="HZ676" s="19"/>
      <c r="IA676" s="19"/>
    </row>
    <row r="677" s="2" customFormat="1" spans="1:235">
      <c r="A677" s="8" t="s">
        <v>538</v>
      </c>
      <c r="B677" s="9">
        <v>46255</v>
      </c>
      <c r="C677" s="10" t="s">
        <v>539</v>
      </c>
      <c r="D677" s="2" t="s">
        <v>19</v>
      </c>
      <c r="E677" s="2">
        <v>12</v>
      </c>
      <c r="F677" s="2">
        <v>20</v>
      </c>
      <c r="G677" s="11">
        <f t="shared" si="3"/>
        <v>240</v>
      </c>
      <c r="H677" s="11" t="s">
        <v>16</v>
      </c>
      <c r="I677" s="2">
        <v>9.6</v>
      </c>
      <c r="J677" s="2">
        <f t="shared" si="2"/>
        <v>2304</v>
      </c>
      <c r="HZ677" s="19"/>
      <c r="IA677" s="19"/>
    </row>
    <row r="678" s="2" customFormat="1" spans="1:235">
      <c r="A678" s="8" t="s">
        <v>538</v>
      </c>
      <c r="B678" s="9">
        <v>46255</v>
      </c>
      <c r="C678" s="10" t="s">
        <v>539</v>
      </c>
      <c r="D678" s="2" t="s">
        <v>15</v>
      </c>
      <c r="E678" s="2">
        <v>12</v>
      </c>
      <c r="F678" s="2">
        <v>20</v>
      </c>
      <c r="G678" s="11">
        <f t="shared" si="3"/>
        <v>240</v>
      </c>
      <c r="H678" s="11" t="s">
        <v>16</v>
      </c>
      <c r="I678" s="2">
        <v>11.6</v>
      </c>
      <c r="J678" s="2">
        <f t="shared" si="2"/>
        <v>2784</v>
      </c>
      <c r="HZ678" s="12"/>
      <c r="IA678" s="12"/>
    </row>
    <row r="679" s="2" customFormat="1" spans="1:235">
      <c r="A679" s="8" t="s">
        <v>538</v>
      </c>
      <c r="B679" s="9">
        <v>46255</v>
      </c>
      <c r="C679" s="10" t="s">
        <v>539</v>
      </c>
      <c r="D679" s="2" t="s">
        <v>24</v>
      </c>
      <c r="E679" s="2">
        <v>12</v>
      </c>
      <c r="F679" s="2">
        <v>20</v>
      </c>
      <c r="G679" s="11">
        <f t="shared" si="3"/>
        <v>240</v>
      </c>
      <c r="H679" s="11" t="s">
        <v>16</v>
      </c>
      <c r="I679" s="2">
        <v>14.6</v>
      </c>
      <c r="J679" s="2">
        <f t="shared" si="2"/>
        <v>3504</v>
      </c>
      <c r="HZ679" s="12"/>
      <c r="IA679" s="12"/>
    </row>
    <row r="680" s="2" customFormat="1" spans="1:235">
      <c r="A680" s="8" t="s">
        <v>540</v>
      </c>
      <c r="B680" s="9">
        <v>46255</v>
      </c>
      <c r="C680" s="10" t="s">
        <v>541</v>
      </c>
      <c r="D680" s="2" t="s">
        <v>15</v>
      </c>
      <c r="E680" s="2">
        <v>12</v>
      </c>
      <c r="F680" s="2">
        <v>1</v>
      </c>
      <c r="G680" s="11">
        <f t="shared" si="3"/>
        <v>12</v>
      </c>
      <c r="H680" s="11" t="s">
        <v>16</v>
      </c>
      <c r="I680" s="2">
        <v>11.6</v>
      </c>
      <c r="J680" s="2">
        <f t="shared" si="2"/>
        <v>139.2</v>
      </c>
      <c r="HZ680" s="12"/>
      <c r="IA680" s="12"/>
    </row>
    <row r="681" s="2" customFormat="1" spans="1:235">
      <c r="A681" s="8" t="s">
        <v>542</v>
      </c>
      <c r="B681" s="9">
        <v>46255</v>
      </c>
      <c r="C681" s="10" t="s">
        <v>541</v>
      </c>
      <c r="D681" s="2" t="s">
        <v>19</v>
      </c>
      <c r="E681" s="2">
        <v>12</v>
      </c>
      <c r="F681" s="2">
        <v>1</v>
      </c>
      <c r="G681" s="11">
        <f t="shared" si="3"/>
        <v>12</v>
      </c>
      <c r="H681" s="11" t="s">
        <v>16</v>
      </c>
      <c r="I681" s="2">
        <v>9.6</v>
      </c>
      <c r="J681" s="2">
        <f t="shared" si="2"/>
        <v>115.2</v>
      </c>
      <c r="HZ681" s="12"/>
      <c r="IA681" s="12"/>
    </row>
    <row r="682" s="2" customFormat="1" spans="1:235">
      <c r="A682" s="8" t="s">
        <v>543</v>
      </c>
      <c r="B682" s="9">
        <v>46255</v>
      </c>
      <c r="C682" s="10" t="s">
        <v>57</v>
      </c>
      <c r="D682" s="2" t="s">
        <v>15</v>
      </c>
      <c r="E682" s="2">
        <v>12</v>
      </c>
      <c r="F682" s="2">
        <v>50</v>
      </c>
      <c r="G682" s="11">
        <f t="shared" si="3"/>
        <v>600</v>
      </c>
      <c r="H682" s="11" t="s">
        <v>16</v>
      </c>
      <c r="I682" s="2">
        <v>11.6</v>
      </c>
      <c r="J682" s="2">
        <f t="shared" si="2"/>
        <v>6960</v>
      </c>
      <c r="HZ682" s="12"/>
      <c r="IA682" s="12"/>
    </row>
    <row r="683" s="2" customFormat="1" spans="1:235">
      <c r="A683" s="8" t="s">
        <v>544</v>
      </c>
      <c r="B683" s="9">
        <v>46256</v>
      </c>
      <c r="C683" s="10" t="s">
        <v>34</v>
      </c>
      <c r="D683" s="2" t="s">
        <v>15</v>
      </c>
      <c r="E683" s="2">
        <v>12</v>
      </c>
      <c r="F683" s="2">
        <v>3</v>
      </c>
      <c r="G683" s="11">
        <f t="shared" si="3"/>
        <v>36</v>
      </c>
      <c r="H683" s="11" t="s">
        <v>16</v>
      </c>
      <c r="I683" s="2">
        <v>12.5</v>
      </c>
      <c r="J683" s="2">
        <f t="shared" si="2"/>
        <v>450</v>
      </c>
      <c r="HZ683" s="12"/>
      <c r="IA683" s="12"/>
    </row>
    <row r="684" s="2" customFormat="1" spans="1:235">
      <c r="A684" s="8" t="s">
        <v>544</v>
      </c>
      <c r="B684" s="9">
        <v>46256</v>
      </c>
      <c r="C684" s="10" t="s">
        <v>34</v>
      </c>
      <c r="D684" s="2" t="s">
        <v>19</v>
      </c>
      <c r="E684" s="2">
        <v>12</v>
      </c>
      <c r="F684" s="2">
        <v>3</v>
      </c>
      <c r="G684" s="11">
        <f t="shared" si="3"/>
        <v>36</v>
      </c>
      <c r="H684" s="11" t="s">
        <v>16</v>
      </c>
      <c r="I684" s="2">
        <v>10.8</v>
      </c>
      <c r="J684" s="2">
        <f t="shared" si="2"/>
        <v>388.8</v>
      </c>
      <c r="HZ684" s="12"/>
      <c r="IA684" s="12"/>
    </row>
    <row r="685" s="2" customFormat="1" spans="1:235">
      <c r="A685" s="8" t="s">
        <v>545</v>
      </c>
      <c r="B685" s="9">
        <v>46257</v>
      </c>
      <c r="C685" s="10" t="s">
        <v>55</v>
      </c>
      <c r="D685" s="2" t="s">
        <v>22</v>
      </c>
      <c r="E685" s="2">
        <v>12</v>
      </c>
      <c r="F685" s="2">
        <v>2</v>
      </c>
      <c r="G685" s="11">
        <f t="shared" si="3"/>
        <v>24</v>
      </c>
      <c r="H685" s="11" t="s">
        <v>16</v>
      </c>
      <c r="I685" s="2">
        <v>18.3</v>
      </c>
      <c r="J685" s="2">
        <f t="shared" si="2"/>
        <v>439.2</v>
      </c>
      <c r="HZ685" s="12"/>
      <c r="IA685" s="12"/>
    </row>
    <row r="686" s="2" customFormat="1" ht="21" customHeight="1" spans="1:235">
      <c r="A686" s="8" t="s">
        <v>515</v>
      </c>
      <c r="B686" s="9">
        <v>46258</v>
      </c>
      <c r="C686" s="10" t="s">
        <v>76</v>
      </c>
      <c r="D686" s="2" t="s">
        <v>457</v>
      </c>
      <c r="E686" s="2">
        <v>12</v>
      </c>
      <c r="F686" s="2">
        <v>50</v>
      </c>
      <c r="G686" s="11">
        <f t="shared" si="3"/>
        <v>600</v>
      </c>
      <c r="H686" s="11" t="s">
        <v>16</v>
      </c>
      <c r="I686" s="2">
        <v>15.5</v>
      </c>
      <c r="J686" s="2">
        <f t="shared" si="2"/>
        <v>9300</v>
      </c>
      <c r="HZ686" s="12"/>
      <c r="IA686" s="12"/>
    </row>
    <row r="687" s="2" customFormat="1" spans="1:235">
      <c r="A687" s="8" t="s">
        <v>515</v>
      </c>
      <c r="B687" s="9">
        <v>46258</v>
      </c>
      <c r="C687" s="10" t="s">
        <v>76</v>
      </c>
      <c r="D687" s="2" t="s">
        <v>458</v>
      </c>
      <c r="E687" s="2">
        <v>12</v>
      </c>
      <c r="F687" s="2">
        <v>50</v>
      </c>
      <c r="G687" s="11">
        <f t="shared" si="3"/>
        <v>600</v>
      </c>
      <c r="H687" s="11" t="s">
        <v>16</v>
      </c>
      <c r="I687" s="2">
        <v>18.5</v>
      </c>
      <c r="J687" s="2">
        <f t="shared" si="2"/>
        <v>11100</v>
      </c>
      <c r="HZ687" s="12"/>
      <c r="IA687" s="12"/>
    </row>
    <row r="688" s="2" customFormat="1" spans="1:235">
      <c r="A688" s="8" t="s">
        <v>546</v>
      </c>
      <c r="B688" s="9">
        <v>46258</v>
      </c>
      <c r="C688" s="10" t="s">
        <v>310</v>
      </c>
      <c r="D688" s="2" t="s">
        <v>15</v>
      </c>
      <c r="E688" s="2">
        <v>12</v>
      </c>
      <c r="F688" s="2">
        <v>25</v>
      </c>
      <c r="G688" s="11">
        <f t="shared" si="3"/>
        <v>300</v>
      </c>
      <c r="H688" s="11" t="s">
        <v>16</v>
      </c>
      <c r="I688" s="2">
        <v>11.6</v>
      </c>
      <c r="J688" s="2">
        <f t="shared" si="2"/>
        <v>3480</v>
      </c>
      <c r="HZ688" s="12"/>
      <c r="IA688" s="12"/>
    </row>
    <row r="689" s="2" customFormat="1" ht="30" spans="1:256">
      <c r="A689" s="10" t="s">
        <v>547</v>
      </c>
      <c r="B689" s="9">
        <v>46258</v>
      </c>
      <c r="C689" s="10" t="s">
        <v>415</v>
      </c>
      <c r="D689" s="2" t="s">
        <v>19</v>
      </c>
      <c r="E689" s="2">
        <v>12</v>
      </c>
      <c r="F689" s="2">
        <v>15</v>
      </c>
      <c r="G689" s="11">
        <f t="shared" si="3"/>
        <v>180</v>
      </c>
      <c r="H689" s="11" t="s">
        <v>16</v>
      </c>
      <c r="I689" s="2">
        <v>9.6</v>
      </c>
      <c r="J689" s="2">
        <f t="shared" si="2"/>
        <v>1728</v>
      </c>
      <c r="HZ689" s="12"/>
      <c r="IA689" s="12"/>
    </row>
    <row r="690" s="2" customFormat="1" spans="1:256">
      <c r="A690" s="8" t="s">
        <v>548</v>
      </c>
      <c r="B690" s="9">
        <v>46258</v>
      </c>
      <c r="C690" s="10" t="s">
        <v>549</v>
      </c>
      <c r="D690" s="2" t="s">
        <v>15</v>
      </c>
      <c r="E690" s="2">
        <v>12</v>
      </c>
      <c r="F690" s="2">
        <v>150</v>
      </c>
      <c r="G690" s="11">
        <f t="shared" si="3"/>
        <v>1800</v>
      </c>
      <c r="H690" s="11" t="s">
        <v>16</v>
      </c>
      <c r="I690" s="2">
        <v>11.6</v>
      </c>
      <c r="J690" s="2">
        <f t="shared" si="2"/>
        <v>20880</v>
      </c>
      <c r="HZ690" s="12"/>
      <c r="IA690" s="12"/>
    </row>
    <row r="691" s="2" customFormat="1" spans="1:256">
      <c r="A691" s="8" t="s">
        <v>550</v>
      </c>
      <c r="B691" s="9">
        <v>46262</v>
      </c>
      <c r="C691" s="10" t="s">
        <v>551</v>
      </c>
      <c r="D691" s="2" t="s">
        <v>15</v>
      </c>
      <c r="E691" s="2">
        <v>12</v>
      </c>
      <c r="F691" s="2">
        <v>30</v>
      </c>
      <c r="G691" s="11">
        <f t="shared" si="3"/>
        <v>360</v>
      </c>
      <c r="H691" s="11" t="s">
        <v>16</v>
      </c>
      <c r="I691" s="2">
        <v>11.6</v>
      </c>
      <c r="J691" s="2">
        <f t="shared" si="2"/>
        <v>4176</v>
      </c>
      <c r="HZ691" s="12"/>
      <c r="IA691" s="12"/>
    </row>
    <row r="692" s="2" customFormat="1" spans="1:256">
      <c r="A692" s="8" t="s">
        <v>552</v>
      </c>
      <c r="B692" s="9">
        <v>46262</v>
      </c>
      <c r="C692" s="10" t="s">
        <v>553</v>
      </c>
      <c r="D692" s="2" t="s">
        <v>32</v>
      </c>
      <c r="E692" s="2">
        <v>12</v>
      </c>
      <c r="F692" s="2">
        <v>5</v>
      </c>
      <c r="G692" s="11">
        <f t="shared" si="3"/>
        <v>60</v>
      </c>
      <c r="H692" s="11" t="s">
        <v>16</v>
      </c>
      <c r="I692" s="2">
        <v>17.1</v>
      </c>
      <c r="J692" s="2">
        <f t="shared" si="2"/>
        <v>1026</v>
      </c>
      <c r="HZ692" s="12"/>
      <c r="IA692" s="12"/>
    </row>
    <row r="693" s="2" customFormat="1" spans="1:256">
      <c r="A693" s="8" t="s">
        <v>554</v>
      </c>
      <c r="B693" s="9">
        <v>46262</v>
      </c>
      <c r="C693" s="10" t="s">
        <v>555</v>
      </c>
      <c r="D693" s="2" t="s">
        <v>556</v>
      </c>
      <c r="G693" s="11">
        <v>50</v>
      </c>
      <c r="H693" s="11" t="s">
        <v>16</v>
      </c>
      <c r="I693" s="2">
        <v>10</v>
      </c>
      <c r="J693" s="2">
        <f t="shared" si="2"/>
        <v>500</v>
      </c>
      <c r="N693" s="2" t="s">
        <v>557</v>
      </c>
      <c r="HZ693" s="12"/>
      <c r="IA693" s="12"/>
    </row>
    <row r="694" s="2" customFormat="1" spans="1:256">
      <c r="A694" s="8" t="s">
        <v>554</v>
      </c>
      <c r="B694" s="9">
        <v>46262</v>
      </c>
      <c r="C694" s="10" t="s">
        <v>555</v>
      </c>
      <c r="D694" s="2" t="s">
        <v>556</v>
      </c>
      <c r="G694" s="11">
        <v>1258</v>
      </c>
      <c r="H694" s="11" t="s">
        <v>16</v>
      </c>
      <c r="I694" s="2">
        <v>10</v>
      </c>
      <c r="J694" s="2">
        <f t="shared" si="2"/>
        <v>12580</v>
      </c>
      <c r="HZ694" s="12"/>
      <c r="IA694" s="12"/>
    </row>
    <row r="695" s="2" customFormat="1" spans="1:256">
      <c r="A695" s="8" t="s">
        <v>558</v>
      </c>
      <c r="B695" s="9">
        <v>46262</v>
      </c>
      <c r="C695" s="10" t="s">
        <v>559</v>
      </c>
      <c r="D695" s="2" t="s">
        <v>110</v>
      </c>
      <c r="E695" s="2">
        <v>12</v>
      </c>
      <c r="F695" s="2">
        <v>10</v>
      </c>
      <c r="G695" s="11">
        <f t="shared" ref="G695:G698" si="4">E695*F695</f>
        <v>120</v>
      </c>
      <c r="H695" s="11" t="s">
        <v>16</v>
      </c>
      <c r="I695" s="2">
        <v>17.1</v>
      </c>
      <c r="J695" s="2">
        <f t="shared" si="2"/>
        <v>2052</v>
      </c>
      <c r="HZ695" s="12"/>
      <c r="IA695" s="12"/>
    </row>
    <row r="696" s="2" customFormat="1" spans="1:256">
      <c r="A696" s="8" t="s">
        <v>560</v>
      </c>
      <c r="B696" s="9">
        <v>46264</v>
      </c>
      <c r="C696" s="10" t="s">
        <v>166</v>
      </c>
      <c r="D696" s="2" t="s">
        <v>27</v>
      </c>
      <c r="E696" s="2">
        <v>12</v>
      </c>
      <c r="F696" s="2">
        <v>50</v>
      </c>
      <c r="G696" s="11">
        <f t="shared" si="4"/>
        <v>600</v>
      </c>
      <c r="H696" s="11" t="s">
        <v>16</v>
      </c>
      <c r="I696" s="2">
        <f>18.315</f>
        <v>18.315</v>
      </c>
      <c r="J696" s="2">
        <f t="shared" si="2"/>
        <v>10989</v>
      </c>
      <c r="L696" s="2" t="s">
        <v>18</v>
      </c>
      <c r="M696" s="2" t="s">
        <v>18</v>
      </c>
      <c r="HZ696" s="12"/>
      <c r="IA696" s="12"/>
    </row>
    <row r="697" s="2" customFormat="1" ht="61" customHeight="1" spans="1:256">
      <c r="A697" s="8" t="s">
        <v>561</v>
      </c>
      <c r="B697" s="9">
        <v>46264</v>
      </c>
      <c r="C697" s="10" t="s">
        <v>562</v>
      </c>
      <c r="D697" s="2" t="s">
        <v>15</v>
      </c>
      <c r="E697" s="2">
        <v>12</v>
      </c>
      <c r="F697" s="2">
        <v>20</v>
      </c>
      <c r="G697" s="11">
        <f t="shared" si="4"/>
        <v>240</v>
      </c>
      <c r="H697" s="11" t="s">
        <v>16</v>
      </c>
      <c r="I697" s="2">
        <v>11.6</v>
      </c>
      <c r="J697" s="2">
        <f t="shared" si="2"/>
        <v>2784</v>
      </c>
      <c r="HZ697" s="12"/>
      <c r="IA697" s="12"/>
    </row>
    <row r="698" s="2" customFormat="1" spans="1:256">
      <c r="A698" s="10" t="s">
        <v>563</v>
      </c>
      <c r="B698" s="9">
        <v>46264</v>
      </c>
      <c r="C698" s="10" t="s">
        <v>57</v>
      </c>
      <c r="D698" s="2" t="s">
        <v>22</v>
      </c>
      <c r="E698" s="2">
        <v>12</v>
      </c>
      <c r="F698" s="2">
        <v>100</v>
      </c>
      <c r="G698" s="11">
        <f t="shared" si="4"/>
        <v>1200</v>
      </c>
      <c r="H698" s="11" t="s">
        <v>16</v>
      </c>
      <c r="I698" s="2">
        <v>17.3</v>
      </c>
      <c r="J698" s="2">
        <f t="shared" si="2"/>
        <v>20760</v>
      </c>
      <c r="K698" s="14"/>
      <c r="Q698" s="14"/>
      <c r="R698" s="14"/>
      <c r="S698" s="14"/>
      <c r="IU698" s="12"/>
      <c r="IV698" s="12"/>
    </row>
    <row r="699" s="2" customFormat="1" spans="1:256">
      <c r="A699" s="23" t="s">
        <v>554</v>
      </c>
      <c r="B699" s="24">
        <v>46266</v>
      </c>
      <c r="C699" s="25" t="s">
        <v>555</v>
      </c>
      <c r="D699" s="2" t="s">
        <v>556</v>
      </c>
      <c r="E699" s="26"/>
      <c r="F699" s="26"/>
      <c r="G699" s="27">
        <v>716</v>
      </c>
      <c r="H699" s="27" t="s">
        <v>16</v>
      </c>
      <c r="I699" s="26">
        <v>10</v>
      </c>
      <c r="J699" s="26">
        <f t="shared" si="2"/>
        <v>7160</v>
      </c>
      <c r="K699" s="26"/>
      <c r="L699" s="26"/>
      <c r="M699" s="26"/>
      <c r="N699" s="26"/>
      <c r="IH699" s="12"/>
      <c r="II699" s="12"/>
    </row>
    <row r="700" s="2" customFormat="1" spans="1:256">
      <c r="A700" s="23" t="s">
        <v>564</v>
      </c>
      <c r="B700" s="24">
        <v>46267</v>
      </c>
      <c r="C700" s="28" t="s">
        <v>565</v>
      </c>
      <c r="D700" s="2" t="s">
        <v>77</v>
      </c>
      <c r="E700" s="26">
        <v>12</v>
      </c>
      <c r="F700" s="26">
        <v>5</v>
      </c>
      <c r="G700" s="27">
        <f t="shared" ref="G700:G706" si="5">E700*F700</f>
        <v>60</v>
      </c>
      <c r="H700" s="27" t="s">
        <v>16</v>
      </c>
      <c r="I700" s="26">
        <v>17.3</v>
      </c>
      <c r="J700" s="26">
        <f t="shared" si="2"/>
        <v>1038</v>
      </c>
      <c r="K700" s="26"/>
      <c r="L700" s="26"/>
      <c r="M700" s="26"/>
      <c r="N700" s="26"/>
      <c r="IH700" s="12"/>
      <c r="II700" s="12"/>
    </row>
    <row r="701" s="2" customFormat="1" spans="1:256">
      <c r="A701" s="23" t="s">
        <v>566</v>
      </c>
      <c r="B701" s="24">
        <v>46268</v>
      </c>
      <c r="C701" s="25" t="s">
        <v>567</v>
      </c>
      <c r="D701" s="2" t="s">
        <v>27</v>
      </c>
      <c r="E701" s="26">
        <v>12</v>
      </c>
      <c r="F701" s="26">
        <v>30</v>
      </c>
      <c r="G701" s="27">
        <f t="shared" si="5"/>
        <v>360</v>
      </c>
      <c r="H701" s="27" t="s">
        <v>16</v>
      </c>
      <c r="I701" s="26">
        <v>14.6</v>
      </c>
      <c r="J701" s="26">
        <f t="shared" si="2"/>
        <v>5256</v>
      </c>
      <c r="K701" s="26"/>
      <c r="L701" s="26"/>
      <c r="M701" s="26"/>
      <c r="N701" s="26"/>
      <c r="IH701" s="12"/>
      <c r="II701" s="12"/>
    </row>
    <row r="702" s="2" customFormat="1" spans="1:256">
      <c r="A702" s="23" t="s">
        <v>568</v>
      </c>
      <c r="B702" s="24">
        <v>46268</v>
      </c>
      <c r="C702" s="25" t="s">
        <v>567</v>
      </c>
      <c r="D702" s="2" t="s">
        <v>15</v>
      </c>
      <c r="E702" s="26">
        <v>12</v>
      </c>
      <c r="F702" s="26">
        <v>40</v>
      </c>
      <c r="G702" s="27">
        <f t="shared" si="5"/>
        <v>480</v>
      </c>
      <c r="H702" s="27" t="s">
        <v>16</v>
      </c>
      <c r="I702" s="26">
        <v>11.6</v>
      </c>
      <c r="J702" s="26">
        <f t="shared" si="2"/>
        <v>5568</v>
      </c>
      <c r="K702" s="26"/>
      <c r="L702" s="26"/>
      <c r="M702" s="26"/>
      <c r="N702" s="26"/>
      <c r="IH702" s="12"/>
      <c r="II702" s="12"/>
    </row>
    <row r="703" s="2" customFormat="1" spans="1:256">
      <c r="A703" s="23" t="s">
        <v>569</v>
      </c>
      <c r="B703" s="24">
        <v>46268</v>
      </c>
      <c r="C703" s="25" t="s">
        <v>570</v>
      </c>
      <c r="D703" s="2" t="s">
        <v>15</v>
      </c>
      <c r="E703" s="26">
        <v>12</v>
      </c>
      <c r="F703" s="26">
        <v>20</v>
      </c>
      <c r="G703" s="27">
        <f t="shared" si="5"/>
        <v>240</v>
      </c>
      <c r="H703" s="27" t="s">
        <v>16</v>
      </c>
      <c r="I703" s="26">
        <v>11.6</v>
      </c>
      <c r="J703" s="26">
        <f t="shared" si="2"/>
        <v>2784</v>
      </c>
      <c r="K703" s="26"/>
      <c r="L703" s="26"/>
      <c r="M703" s="26"/>
      <c r="N703" s="26"/>
      <c r="IH703" s="12"/>
      <c r="II703" s="12"/>
    </row>
    <row r="704" s="2" customFormat="1" spans="1:256">
      <c r="A704" s="29" t="s">
        <v>571</v>
      </c>
      <c r="B704" s="30">
        <v>46268</v>
      </c>
      <c r="C704" s="28" t="s">
        <v>55</v>
      </c>
      <c r="D704" s="2" t="s">
        <v>22</v>
      </c>
      <c r="E704" s="26">
        <v>12</v>
      </c>
      <c r="F704" s="26">
        <v>2</v>
      </c>
      <c r="G704" s="27">
        <f t="shared" si="5"/>
        <v>24</v>
      </c>
      <c r="H704" s="27" t="s">
        <v>16</v>
      </c>
      <c r="I704" s="26">
        <v>18</v>
      </c>
      <c r="J704" s="26">
        <f t="shared" si="2"/>
        <v>432</v>
      </c>
      <c r="K704" s="26"/>
      <c r="L704" s="26"/>
      <c r="M704" s="26"/>
      <c r="N704" s="26"/>
      <c r="IH704" s="12"/>
      <c r="II704" s="12"/>
    </row>
    <row r="705" s="2" customFormat="1" spans="1:243">
      <c r="A705" s="29" t="s">
        <v>572</v>
      </c>
      <c r="B705" s="30">
        <v>46268</v>
      </c>
      <c r="C705" s="28" t="s">
        <v>573</v>
      </c>
      <c r="D705" s="2" t="s">
        <v>22</v>
      </c>
      <c r="E705" s="26">
        <v>12</v>
      </c>
      <c r="F705" s="26">
        <v>5</v>
      </c>
      <c r="G705" s="27">
        <f t="shared" si="5"/>
        <v>60</v>
      </c>
      <c r="H705" s="27" t="s">
        <v>16</v>
      </c>
      <c r="I705" s="26">
        <v>19.3</v>
      </c>
      <c r="J705" s="26">
        <f t="shared" si="2"/>
        <v>1158</v>
      </c>
      <c r="K705" s="26"/>
      <c r="L705" s="26"/>
      <c r="M705" s="26"/>
      <c r="N705" s="26"/>
      <c r="IH705" s="12"/>
      <c r="II705" s="12"/>
    </row>
    <row r="706" s="2" customFormat="1" spans="1:243">
      <c r="A706" s="23" t="s">
        <v>574</v>
      </c>
      <c r="B706" s="24">
        <v>46268</v>
      </c>
      <c r="C706" s="25" t="s">
        <v>57</v>
      </c>
      <c r="D706" s="2" t="s">
        <v>15</v>
      </c>
      <c r="E706" s="26">
        <v>12</v>
      </c>
      <c r="F706" s="26">
        <v>10</v>
      </c>
      <c r="G706" s="27">
        <f t="shared" si="5"/>
        <v>120</v>
      </c>
      <c r="H706" s="27" t="s">
        <v>16</v>
      </c>
      <c r="I706" s="26">
        <v>11.6</v>
      </c>
      <c r="J706" s="26">
        <f t="shared" si="2"/>
        <v>1392</v>
      </c>
      <c r="K706" s="26"/>
      <c r="L706" s="26"/>
      <c r="M706" s="26"/>
      <c r="N706" s="26"/>
      <c r="IH706" s="12"/>
      <c r="II706" s="12"/>
    </row>
    <row r="707" s="2" customFormat="1" ht="16.6" spans="1:243">
      <c r="A707" s="29"/>
      <c r="B707" s="30">
        <v>46268</v>
      </c>
      <c r="C707" s="28" t="s">
        <v>575</v>
      </c>
      <c r="D707" s="2" t="s">
        <v>24</v>
      </c>
      <c r="E707" s="26"/>
      <c r="F707" s="26"/>
      <c r="G707" s="27">
        <v>3</v>
      </c>
      <c r="H707" s="27" t="s">
        <v>16</v>
      </c>
      <c r="I707" s="26">
        <v>16</v>
      </c>
      <c r="J707" s="26">
        <f t="shared" si="2"/>
        <v>48</v>
      </c>
      <c r="K707" s="26"/>
      <c r="L707" s="26"/>
      <c r="M707" s="26"/>
      <c r="N707" s="26"/>
      <c r="O707" s="2" t="str">
        <f>_xlfn.DISPIMG("ID_DA3809F4933544279733617358763C15",1)</f>
        <v>=DISPIMG("ID_DA3809F4933544279733617358763C15",1)</v>
      </c>
      <c r="P707" s="2" t="s">
        <v>576</v>
      </c>
      <c r="IH707" s="12"/>
      <c r="II707" s="12"/>
    </row>
    <row r="708" s="2" customFormat="1" spans="1:243">
      <c r="A708" s="23" t="s">
        <v>577</v>
      </c>
      <c r="B708" s="24">
        <v>46268</v>
      </c>
      <c r="C708" s="25" t="s">
        <v>578</v>
      </c>
      <c r="D708" s="29" t="s">
        <v>579</v>
      </c>
      <c r="E708" s="26"/>
      <c r="F708" s="26"/>
      <c r="G708" s="27">
        <v>1200</v>
      </c>
      <c r="H708" s="27" t="s">
        <v>16</v>
      </c>
      <c r="I708" s="26">
        <v>8.7</v>
      </c>
      <c r="J708" s="26">
        <f t="shared" si="2"/>
        <v>10440</v>
      </c>
      <c r="K708" s="26"/>
      <c r="L708" s="26"/>
      <c r="M708" s="26"/>
      <c r="N708" s="26"/>
      <c r="IH708" s="12"/>
      <c r="II708" s="12"/>
    </row>
    <row r="709" s="2" customFormat="1" spans="1:243">
      <c r="A709" s="23" t="s">
        <v>580</v>
      </c>
      <c r="B709" s="24">
        <v>46269</v>
      </c>
      <c r="C709" s="25" t="s">
        <v>581</v>
      </c>
      <c r="D709" s="2" t="s">
        <v>15</v>
      </c>
      <c r="E709" s="26">
        <v>12</v>
      </c>
      <c r="F709" s="26">
        <v>300</v>
      </c>
      <c r="G709" s="27">
        <f t="shared" ref="G709:G725" si="6">E709*F709</f>
        <v>3600</v>
      </c>
      <c r="H709" s="27" t="s">
        <v>16</v>
      </c>
      <c r="I709" s="26">
        <v>11.6</v>
      </c>
      <c r="J709" s="26">
        <f t="shared" si="2"/>
        <v>41760</v>
      </c>
      <c r="K709" s="26"/>
      <c r="L709" s="26"/>
      <c r="M709" s="26"/>
      <c r="N709" s="26"/>
      <c r="IH709" s="12"/>
      <c r="II709" s="12"/>
    </row>
    <row r="710" s="2" customFormat="1" spans="1:243">
      <c r="A710" s="23" t="s">
        <v>582</v>
      </c>
      <c r="B710" s="24">
        <v>46271</v>
      </c>
      <c r="C710" s="25" t="s">
        <v>583</v>
      </c>
      <c r="D710" s="2" t="s">
        <v>27</v>
      </c>
      <c r="E710" s="26">
        <v>12</v>
      </c>
      <c r="F710" s="26">
        <v>300</v>
      </c>
      <c r="G710" s="27">
        <f t="shared" si="6"/>
        <v>3600</v>
      </c>
      <c r="H710" s="27" t="s">
        <v>16</v>
      </c>
      <c r="I710" s="26">
        <v>14.6</v>
      </c>
      <c r="J710" s="26">
        <f t="shared" si="2"/>
        <v>52560</v>
      </c>
      <c r="K710" s="26"/>
      <c r="L710" s="26"/>
      <c r="M710" s="26"/>
      <c r="N710" s="26"/>
      <c r="IH710" s="12"/>
      <c r="II710" s="12"/>
    </row>
    <row r="711" s="2" customFormat="1" spans="1:243">
      <c r="A711" s="23" t="s">
        <v>582</v>
      </c>
      <c r="B711" s="24">
        <v>46271</v>
      </c>
      <c r="C711" s="25" t="s">
        <v>583</v>
      </c>
      <c r="D711" s="2" t="s">
        <v>15</v>
      </c>
      <c r="E711" s="26">
        <v>12</v>
      </c>
      <c r="F711" s="26">
        <v>145</v>
      </c>
      <c r="G711" s="27">
        <f t="shared" si="6"/>
        <v>1740</v>
      </c>
      <c r="H711" s="27" t="s">
        <v>16</v>
      </c>
      <c r="I711" s="26">
        <v>11.6</v>
      </c>
      <c r="J711" s="26">
        <f t="shared" si="2"/>
        <v>20184</v>
      </c>
      <c r="K711" s="26"/>
      <c r="L711" s="26"/>
      <c r="M711" s="26"/>
      <c r="N711" s="26"/>
      <c r="IH711" s="12"/>
      <c r="II711" s="12"/>
    </row>
    <row r="712" s="2" customFormat="1" spans="1:243">
      <c r="A712" s="29" t="s">
        <v>584</v>
      </c>
      <c r="B712" s="30">
        <v>46271</v>
      </c>
      <c r="C712" s="28" t="s">
        <v>55</v>
      </c>
      <c r="D712" s="2" t="s">
        <v>15</v>
      </c>
      <c r="E712" s="26">
        <v>12</v>
      </c>
      <c r="F712" s="26">
        <v>10</v>
      </c>
      <c r="G712" s="27">
        <f t="shared" si="6"/>
        <v>120</v>
      </c>
      <c r="H712" s="27" t="s">
        <v>16</v>
      </c>
      <c r="I712" s="26">
        <v>12.3</v>
      </c>
      <c r="J712" s="26">
        <f t="shared" si="2"/>
        <v>1476</v>
      </c>
      <c r="K712" s="26"/>
      <c r="L712" s="26"/>
      <c r="M712" s="26"/>
      <c r="N712" s="26"/>
      <c r="IH712" s="12"/>
      <c r="II712" s="12"/>
    </row>
    <row r="713" s="2" customFormat="1" spans="1:243">
      <c r="A713" s="23" t="s">
        <v>509</v>
      </c>
      <c r="B713" s="24">
        <v>46272</v>
      </c>
      <c r="C713" s="25" t="s">
        <v>191</v>
      </c>
      <c r="D713" s="2" t="s">
        <v>15</v>
      </c>
      <c r="E713" s="26">
        <v>12</v>
      </c>
      <c r="F713" s="26">
        <v>50</v>
      </c>
      <c r="G713" s="27">
        <f t="shared" si="6"/>
        <v>600</v>
      </c>
      <c r="H713" s="27" t="s">
        <v>16</v>
      </c>
      <c r="I713" s="26">
        <v>13.284</v>
      </c>
      <c r="J713" s="26">
        <f t="shared" si="2"/>
        <v>7970.4</v>
      </c>
      <c r="K713" s="26"/>
      <c r="L713" s="26" t="s">
        <v>18</v>
      </c>
      <c r="M713" s="26"/>
      <c r="N713" s="26"/>
      <c r="IH713" s="12"/>
      <c r="II713" s="12"/>
    </row>
    <row r="714" s="2" customFormat="1" spans="1:243">
      <c r="A714" s="23" t="s">
        <v>509</v>
      </c>
      <c r="B714" s="24">
        <v>46272</v>
      </c>
      <c r="C714" s="25" t="s">
        <v>191</v>
      </c>
      <c r="D714" s="2" t="s">
        <v>27</v>
      </c>
      <c r="E714" s="26">
        <v>12</v>
      </c>
      <c r="F714" s="26">
        <v>50</v>
      </c>
      <c r="G714" s="27">
        <f t="shared" si="6"/>
        <v>600</v>
      </c>
      <c r="H714" s="27" t="s">
        <v>16</v>
      </c>
      <c r="I714" s="26">
        <v>16.524</v>
      </c>
      <c r="J714" s="26">
        <f t="shared" si="2"/>
        <v>9914.4</v>
      </c>
      <c r="K714" s="26"/>
      <c r="L714" s="26" t="s">
        <v>18</v>
      </c>
      <c r="M714" s="26"/>
      <c r="N714" s="26"/>
      <c r="IH714" s="12"/>
      <c r="II714" s="12"/>
    </row>
    <row r="715" s="2" customFormat="1" spans="1:243">
      <c r="A715" s="23" t="s">
        <v>509</v>
      </c>
      <c r="B715" s="24">
        <v>46272</v>
      </c>
      <c r="C715" s="25" t="s">
        <v>191</v>
      </c>
      <c r="D715" s="2" t="s">
        <v>21</v>
      </c>
      <c r="E715" s="26">
        <v>12</v>
      </c>
      <c r="F715" s="26">
        <v>50</v>
      </c>
      <c r="G715" s="27">
        <f t="shared" si="6"/>
        <v>600</v>
      </c>
      <c r="H715" s="27" t="s">
        <v>16</v>
      </c>
      <c r="I715" s="26">
        <v>16.308</v>
      </c>
      <c r="J715" s="26">
        <f t="shared" si="2"/>
        <v>9784.8</v>
      </c>
      <c r="K715" s="26"/>
      <c r="L715" s="26" t="s">
        <v>18</v>
      </c>
      <c r="M715" s="26"/>
      <c r="N715" s="26"/>
      <c r="IH715" s="12"/>
      <c r="II715" s="12"/>
    </row>
    <row r="716" s="2" customFormat="1" spans="1:243">
      <c r="A716" s="23" t="s">
        <v>509</v>
      </c>
      <c r="B716" s="24">
        <v>46272</v>
      </c>
      <c r="C716" s="25" t="s">
        <v>191</v>
      </c>
      <c r="D716" s="2" t="s">
        <v>22</v>
      </c>
      <c r="E716" s="26">
        <v>12</v>
      </c>
      <c r="F716" s="26">
        <v>50</v>
      </c>
      <c r="G716" s="27">
        <f t="shared" si="6"/>
        <v>600</v>
      </c>
      <c r="H716" s="27" t="s">
        <v>16</v>
      </c>
      <c r="I716" s="26">
        <v>19.98</v>
      </c>
      <c r="J716" s="26">
        <f t="shared" si="2"/>
        <v>11988</v>
      </c>
      <c r="K716" s="26"/>
      <c r="L716" s="26" t="s">
        <v>18</v>
      </c>
      <c r="M716" s="26"/>
      <c r="N716" s="26"/>
      <c r="IH716" s="12"/>
      <c r="II716" s="12"/>
    </row>
    <row r="717" s="2" customFormat="1" spans="1:243">
      <c r="A717" s="23" t="s">
        <v>585</v>
      </c>
      <c r="B717" s="24">
        <v>46272</v>
      </c>
      <c r="C717" s="25" t="s">
        <v>586</v>
      </c>
      <c r="D717" s="2" t="s">
        <v>24</v>
      </c>
      <c r="E717" s="26">
        <v>12</v>
      </c>
      <c r="F717" s="26">
        <v>10</v>
      </c>
      <c r="G717" s="27">
        <f t="shared" si="6"/>
        <v>120</v>
      </c>
      <c r="H717" s="27" t="s">
        <v>16</v>
      </c>
      <c r="I717" s="26">
        <v>14.6</v>
      </c>
      <c r="J717" s="26">
        <f t="shared" si="2"/>
        <v>1752</v>
      </c>
      <c r="K717" s="26"/>
      <c r="L717" s="26"/>
      <c r="M717" s="26"/>
      <c r="N717" s="26"/>
      <c r="IH717" s="12"/>
      <c r="II717" s="12"/>
    </row>
    <row r="718" s="2" customFormat="1" spans="1:243">
      <c r="A718" s="23" t="s">
        <v>587</v>
      </c>
      <c r="B718" s="24">
        <v>46272</v>
      </c>
      <c r="C718" s="25" t="s">
        <v>588</v>
      </c>
      <c r="D718" s="2" t="s">
        <v>15</v>
      </c>
      <c r="E718" s="26">
        <v>12</v>
      </c>
      <c r="F718" s="26">
        <v>415</v>
      </c>
      <c r="G718" s="27">
        <f t="shared" si="6"/>
        <v>4980</v>
      </c>
      <c r="H718" s="27" t="s">
        <v>16</v>
      </c>
      <c r="I718" s="26">
        <v>12.3</v>
      </c>
      <c r="J718" s="26">
        <f t="shared" si="2"/>
        <v>61254</v>
      </c>
      <c r="K718" s="26"/>
      <c r="L718" s="26"/>
      <c r="M718" s="26" t="s">
        <v>18</v>
      </c>
      <c r="N718" s="26"/>
      <c r="IH718" s="12"/>
      <c r="II718" s="12"/>
    </row>
    <row r="719" s="2" customFormat="1" spans="1:243">
      <c r="A719" s="23" t="s">
        <v>589</v>
      </c>
      <c r="B719" s="24">
        <v>46272</v>
      </c>
      <c r="C719" s="25" t="s">
        <v>57</v>
      </c>
      <c r="D719" s="2" t="s">
        <v>24</v>
      </c>
      <c r="E719" s="26">
        <v>12</v>
      </c>
      <c r="F719" s="26">
        <v>100</v>
      </c>
      <c r="G719" s="27">
        <f t="shared" si="6"/>
        <v>1200</v>
      </c>
      <c r="H719" s="27" t="s">
        <v>16</v>
      </c>
      <c r="I719" s="26">
        <v>14.6</v>
      </c>
      <c r="J719" s="26">
        <f t="shared" si="2"/>
        <v>17520</v>
      </c>
      <c r="K719" s="26"/>
      <c r="L719" s="26"/>
      <c r="M719" s="26"/>
      <c r="N719" s="26"/>
      <c r="IH719" s="12"/>
      <c r="II719" s="12"/>
    </row>
    <row r="720" s="2" customFormat="1" spans="1:243">
      <c r="A720" s="23" t="s">
        <v>590</v>
      </c>
      <c r="B720" s="24">
        <v>46272</v>
      </c>
      <c r="C720" s="25" t="s">
        <v>591</v>
      </c>
      <c r="D720" s="2" t="s">
        <v>15</v>
      </c>
      <c r="E720" s="26">
        <v>12</v>
      </c>
      <c r="F720" s="26">
        <v>50</v>
      </c>
      <c r="G720" s="27">
        <f t="shared" si="6"/>
        <v>600</v>
      </c>
      <c r="H720" s="27" t="s">
        <v>16</v>
      </c>
      <c r="I720" s="26">
        <v>11.6</v>
      </c>
      <c r="J720" s="26">
        <f t="shared" si="2"/>
        <v>6960</v>
      </c>
      <c r="K720" s="26"/>
      <c r="L720" s="26"/>
      <c r="M720" s="26"/>
      <c r="N720" s="26"/>
      <c r="IH720" s="12"/>
      <c r="II720" s="12"/>
    </row>
    <row r="721" s="2" customFormat="1" spans="1:243">
      <c r="A721" s="23" t="s">
        <v>592</v>
      </c>
      <c r="B721" s="24">
        <v>46272</v>
      </c>
      <c r="C721" s="25" t="s">
        <v>57</v>
      </c>
      <c r="D721" s="29" t="s">
        <v>20</v>
      </c>
      <c r="E721" s="26">
        <v>12</v>
      </c>
      <c r="F721" s="26">
        <v>5</v>
      </c>
      <c r="G721" s="27">
        <f t="shared" si="6"/>
        <v>60</v>
      </c>
      <c r="H721" s="27" t="s">
        <v>16</v>
      </c>
      <c r="I721" s="26">
        <v>11.2</v>
      </c>
      <c r="J721" s="26">
        <f t="shared" si="2"/>
        <v>672</v>
      </c>
      <c r="K721" s="26"/>
      <c r="L721" s="26"/>
      <c r="M721" s="26"/>
      <c r="N721" s="26"/>
      <c r="IH721" s="12"/>
      <c r="II721" s="12"/>
    </row>
    <row r="722" s="2" customFormat="1" ht="24" customHeight="1" spans="1:243">
      <c r="A722" s="23" t="s">
        <v>592</v>
      </c>
      <c r="B722" s="24">
        <v>46272</v>
      </c>
      <c r="C722" s="25" t="s">
        <v>57</v>
      </c>
      <c r="D722" s="2" t="s">
        <v>21</v>
      </c>
      <c r="E722" s="26">
        <v>12</v>
      </c>
      <c r="F722" s="26">
        <v>10</v>
      </c>
      <c r="G722" s="27">
        <f t="shared" si="6"/>
        <v>120</v>
      </c>
      <c r="H722" s="27" t="s">
        <v>16</v>
      </c>
      <c r="I722" s="26">
        <v>14.2</v>
      </c>
      <c r="J722" s="26">
        <f t="shared" si="2"/>
        <v>1704</v>
      </c>
      <c r="K722" s="26"/>
      <c r="L722" s="26"/>
      <c r="M722" s="26"/>
      <c r="N722" s="26"/>
      <c r="IH722" s="12"/>
      <c r="II722" s="12"/>
    </row>
    <row r="723" s="2" customFormat="1" spans="1:243">
      <c r="A723" s="23" t="s">
        <v>592</v>
      </c>
      <c r="B723" s="24">
        <v>46272</v>
      </c>
      <c r="C723" s="25" t="s">
        <v>57</v>
      </c>
      <c r="D723" s="2" t="s">
        <v>22</v>
      </c>
      <c r="E723" s="26">
        <v>12</v>
      </c>
      <c r="F723" s="26">
        <v>5</v>
      </c>
      <c r="G723" s="27">
        <f t="shared" si="6"/>
        <v>60</v>
      </c>
      <c r="H723" s="27" t="s">
        <v>16</v>
      </c>
      <c r="I723" s="26">
        <v>17.3</v>
      </c>
      <c r="J723" s="26">
        <f t="shared" si="2"/>
        <v>1038</v>
      </c>
      <c r="K723" s="26"/>
      <c r="L723" s="26"/>
      <c r="M723" s="26"/>
      <c r="N723" s="26"/>
      <c r="IH723" s="12"/>
      <c r="II723" s="12"/>
    </row>
    <row r="724" s="2" customFormat="1" spans="1:243">
      <c r="A724" s="23" t="s">
        <v>592</v>
      </c>
      <c r="B724" s="24">
        <v>46272</v>
      </c>
      <c r="C724" s="25" t="s">
        <v>57</v>
      </c>
      <c r="D724" s="2" t="s">
        <v>19</v>
      </c>
      <c r="E724" s="26">
        <v>12</v>
      </c>
      <c r="F724" s="26">
        <v>5</v>
      </c>
      <c r="G724" s="27">
        <f t="shared" si="6"/>
        <v>60</v>
      </c>
      <c r="H724" s="27" t="s">
        <v>16</v>
      </c>
      <c r="I724" s="26">
        <v>9.6</v>
      </c>
      <c r="J724" s="26">
        <f t="shared" si="2"/>
        <v>576</v>
      </c>
      <c r="K724" s="26"/>
      <c r="L724" s="26"/>
      <c r="M724" s="26"/>
      <c r="N724" s="26"/>
      <c r="IH724" s="12"/>
      <c r="II724" s="12"/>
    </row>
    <row r="725" s="2" customFormat="1" spans="1:243">
      <c r="A725" s="23" t="s">
        <v>592</v>
      </c>
      <c r="B725" s="24">
        <v>46272</v>
      </c>
      <c r="C725" s="25" t="s">
        <v>57</v>
      </c>
      <c r="D725" s="2" t="s">
        <v>15</v>
      </c>
      <c r="E725" s="26">
        <v>12</v>
      </c>
      <c r="F725" s="26">
        <v>10</v>
      </c>
      <c r="G725" s="27">
        <f t="shared" si="6"/>
        <v>120</v>
      </c>
      <c r="H725" s="27" t="s">
        <v>16</v>
      </c>
      <c r="I725" s="26">
        <v>11.6</v>
      </c>
      <c r="J725" s="26">
        <f t="shared" si="2"/>
        <v>1392</v>
      </c>
      <c r="K725" s="26"/>
      <c r="L725" s="26"/>
      <c r="M725" s="26"/>
      <c r="N725" s="26"/>
      <c r="IH725" s="12"/>
      <c r="II725" s="12"/>
    </row>
    <row r="726" s="2" customFormat="1" ht="69" customHeight="1" spans="1:243">
      <c r="A726" s="29" t="s">
        <v>593</v>
      </c>
      <c r="B726" s="30">
        <v>46272</v>
      </c>
      <c r="C726" s="28" t="s">
        <v>575</v>
      </c>
      <c r="D726" s="2" t="s">
        <v>24</v>
      </c>
      <c r="E726" s="26"/>
      <c r="F726" s="26"/>
      <c r="G726" s="27">
        <v>7</v>
      </c>
      <c r="H726" s="27" t="s">
        <v>16</v>
      </c>
      <c r="I726" s="26">
        <v>16</v>
      </c>
      <c r="J726" s="26">
        <f t="shared" si="2"/>
        <v>112</v>
      </c>
      <c r="K726" s="26"/>
      <c r="L726" s="26"/>
      <c r="M726" s="26"/>
      <c r="O726" s="26" t="str">
        <f>_xlfn.DISPIMG("ID_DE8DEB68D0264C538D981436AC193D0B",1)</f>
        <v>=DISPIMG("ID_DE8DEB68D0264C538D981436AC193D0B",1)</v>
      </c>
      <c r="P726" s="2" t="s">
        <v>594</v>
      </c>
      <c r="IH726" s="12"/>
      <c r="II726" s="12"/>
    </row>
    <row r="727" s="2" customFormat="1" ht="30" spans="1:243">
      <c r="A727" s="25" t="s">
        <v>595</v>
      </c>
      <c r="B727" s="24">
        <v>46274</v>
      </c>
      <c r="C727" s="25" t="s">
        <v>596</v>
      </c>
      <c r="D727" s="2" t="s">
        <v>110</v>
      </c>
      <c r="E727" s="26">
        <v>12</v>
      </c>
      <c r="F727" s="26">
        <v>20</v>
      </c>
      <c r="G727" s="27">
        <f t="shared" ref="G727:G733" si="7">E727*F727</f>
        <v>240</v>
      </c>
      <c r="H727" s="27" t="s">
        <v>16</v>
      </c>
      <c r="I727" s="26">
        <v>17.1</v>
      </c>
      <c r="J727" s="26">
        <f t="shared" si="2"/>
        <v>4104</v>
      </c>
      <c r="K727" s="26"/>
      <c r="L727" s="26"/>
      <c r="M727" s="26"/>
      <c r="N727" s="26"/>
      <c r="IH727" s="12"/>
      <c r="II727" s="12"/>
    </row>
    <row r="728" s="2" customFormat="1" ht="30" spans="1:243">
      <c r="A728" s="25" t="s">
        <v>595</v>
      </c>
      <c r="B728" s="24">
        <v>46274</v>
      </c>
      <c r="C728" s="25" t="s">
        <v>596</v>
      </c>
      <c r="D728" s="2" t="s">
        <v>27</v>
      </c>
      <c r="E728" s="26">
        <v>12</v>
      </c>
      <c r="F728" s="26">
        <v>20</v>
      </c>
      <c r="G728" s="27">
        <f t="shared" si="7"/>
        <v>240</v>
      </c>
      <c r="H728" s="27" t="s">
        <v>16</v>
      </c>
      <c r="I728" s="26">
        <v>14.6</v>
      </c>
      <c r="J728" s="26">
        <f t="shared" si="2"/>
        <v>3504</v>
      </c>
      <c r="K728" s="26"/>
      <c r="L728" s="26"/>
      <c r="M728" s="26"/>
      <c r="N728" s="26"/>
      <c r="IH728" s="12"/>
      <c r="II728" s="12"/>
    </row>
    <row r="729" s="2" customFormat="1" ht="30" spans="1:243">
      <c r="A729" s="31" t="s">
        <v>595</v>
      </c>
      <c r="B729" s="32">
        <v>46274</v>
      </c>
      <c r="C729" s="31" t="s">
        <v>596</v>
      </c>
      <c r="D729" s="2" t="s">
        <v>15</v>
      </c>
      <c r="E729" s="2">
        <v>12</v>
      </c>
      <c r="F729" s="2">
        <v>5</v>
      </c>
      <c r="G729" s="27">
        <f t="shared" si="7"/>
        <v>60</v>
      </c>
      <c r="H729" s="11" t="s">
        <v>16</v>
      </c>
      <c r="I729" s="26">
        <v>11.6</v>
      </c>
      <c r="J729" s="26">
        <f t="shared" si="2"/>
        <v>696</v>
      </c>
      <c r="K729" s="26"/>
      <c r="L729" s="26"/>
      <c r="M729" s="26"/>
      <c r="N729" s="26"/>
      <c r="IH729" s="12"/>
      <c r="II729" s="12"/>
    </row>
    <row r="730" s="2" customFormat="1" spans="1:243">
      <c r="A730" s="23" t="s">
        <v>597</v>
      </c>
      <c r="B730" s="33">
        <v>46274</v>
      </c>
      <c r="C730" s="25" t="s">
        <v>34</v>
      </c>
      <c r="D730" s="2" t="s">
        <v>19</v>
      </c>
      <c r="E730" s="26">
        <v>12</v>
      </c>
      <c r="F730" s="26">
        <v>50</v>
      </c>
      <c r="G730" s="27">
        <f t="shared" si="7"/>
        <v>600</v>
      </c>
      <c r="H730" s="27" t="s">
        <v>16</v>
      </c>
      <c r="I730" s="26">
        <v>10.8</v>
      </c>
      <c r="J730" s="26">
        <f t="shared" si="2"/>
        <v>6480</v>
      </c>
      <c r="K730" s="26"/>
      <c r="L730" s="26"/>
      <c r="M730" s="26"/>
      <c r="N730" s="26"/>
      <c r="IH730" s="12"/>
      <c r="II730" s="12"/>
    </row>
    <row r="731" s="2" customFormat="1" spans="1:243">
      <c r="A731" s="23" t="s">
        <v>598</v>
      </c>
      <c r="B731" s="24">
        <v>46274</v>
      </c>
      <c r="C731" s="25" t="s">
        <v>599</v>
      </c>
      <c r="D731" s="2" t="s">
        <v>15</v>
      </c>
      <c r="E731" s="26">
        <v>12</v>
      </c>
      <c r="F731" s="26">
        <v>50</v>
      </c>
      <c r="G731" s="27">
        <f t="shared" si="7"/>
        <v>600</v>
      </c>
      <c r="H731" s="27" t="s">
        <v>16</v>
      </c>
      <c r="I731" s="26">
        <v>11.6</v>
      </c>
      <c r="J731" s="26">
        <f t="shared" si="2"/>
        <v>6960</v>
      </c>
      <c r="K731" s="26"/>
      <c r="L731" s="26"/>
      <c r="M731" s="26"/>
      <c r="N731" s="26"/>
      <c r="IH731" s="12"/>
      <c r="II731" s="12"/>
    </row>
    <row r="732" s="2" customFormat="1" ht="30" spans="1:243">
      <c r="A732" s="25" t="s">
        <v>600</v>
      </c>
      <c r="B732" s="24">
        <v>46274</v>
      </c>
      <c r="C732" s="25" t="s">
        <v>601</v>
      </c>
      <c r="D732" s="2" t="s">
        <v>19</v>
      </c>
      <c r="E732" s="26">
        <v>12</v>
      </c>
      <c r="F732" s="26">
        <v>10</v>
      </c>
      <c r="G732" s="27">
        <f t="shared" si="7"/>
        <v>120</v>
      </c>
      <c r="H732" s="27" t="s">
        <v>16</v>
      </c>
      <c r="I732" s="26">
        <v>9.6</v>
      </c>
      <c r="J732" s="26">
        <f t="shared" si="2"/>
        <v>1152</v>
      </c>
      <c r="K732" s="26"/>
      <c r="L732" s="26"/>
      <c r="M732" s="26"/>
      <c r="N732" s="26"/>
      <c r="IH732" s="12"/>
      <c r="II732" s="12"/>
    </row>
    <row r="733" s="2" customFormat="1" ht="30" spans="1:243">
      <c r="A733" s="25" t="s">
        <v>600</v>
      </c>
      <c r="B733" s="24">
        <v>46274</v>
      </c>
      <c r="C733" s="25" t="s">
        <v>601</v>
      </c>
      <c r="D733" s="2" t="s">
        <v>15</v>
      </c>
      <c r="E733" s="26">
        <v>12</v>
      </c>
      <c r="F733" s="26">
        <v>10</v>
      </c>
      <c r="G733" s="27">
        <f t="shared" si="7"/>
        <v>120</v>
      </c>
      <c r="H733" s="27" t="s">
        <v>16</v>
      </c>
      <c r="I733" s="26">
        <v>11.6</v>
      </c>
      <c r="J733" s="26">
        <f t="shared" si="2"/>
        <v>1392</v>
      </c>
      <c r="K733" s="26"/>
      <c r="L733" s="26"/>
      <c r="M733" s="26"/>
      <c r="N733" s="26"/>
      <c r="IH733" s="12"/>
      <c r="II733" s="12"/>
    </row>
    <row r="734" s="2" customFormat="1" spans="1:243">
      <c r="A734" s="34" t="s">
        <v>602</v>
      </c>
      <c r="B734" s="35">
        <v>46274</v>
      </c>
      <c r="C734" s="36" t="s">
        <v>57</v>
      </c>
      <c r="D734" s="2" t="s">
        <v>110</v>
      </c>
      <c r="E734" s="26">
        <v>12</v>
      </c>
      <c r="F734" s="26">
        <v>20</v>
      </c>
      <c r="G734" s="27">
        <v>240</v>
      </c>
      <c r="H734" s="27" t="s">
        <v>16</v>
      </c>
      <c r="I734" s="26">
        <v>17.1</v>
      </c>
      <c r="J734" s="26">
        <f t="shared" ref="J734:J759" si="8">G734*I734</f>
        <v>4104</v>
      </c>
      <c r="K734" s="26"/>
      <c r="L734" s="26"/>
      <c r="M734" s="26"/>
      <c r="N734" s="26"/>
      <c r="IH734" s="12"/>
      <c r="II734" s="12"/>
    </row>
    <row r="735" s="2" customFormat="1" spans="1:243">
      <c r="A735" s="34" t="s">
        <v>602</v>
      </c>
      <c r="B735" s="35">
        <v>46274</v>
      </c>
      <c r="C735" s="36" t="s">
        <v>57</v>
      </c>
      <c r="D735" s="2" t="s">
        <v>19</v>
      </c>
      <c r="E735" s="26">
        <v>12</v>
      </c>
      <c r="F735" s="26">
        <v>20</v>
      </c>
      <c r="G735" s="27">
        <v>240</v>
      </c>
      <c r="H735" s="27" t="s">
        <v>16</v>
      </c>
      <c r="I735" s="26">
        <v>9.6</v>
      </c>
      <c r="J735" s="26">
        <f t="shared" si="8"/>
        <v>2304</v>
      </c>
      <c r="K735" s="26"/>
      <c r="L735" s="26"/>
      <c r="M735" s="26"/>
      <c r="N735" s="26"/>
      <c r="IH735" s="12"/>
      <c r="II735" s="12"/>
    </row>
    <row r="736" s="2" customFormat="1" spans="1:243">
      <c r="A736" s="23" t="s">
        <v>603</v>
      </c>
      <c r="B736" s="24">
        <v>46274</v>
      </c>
      <c r="C736" s="25" t="s">
        <v>291</v>
      </c>
      <c r="D736" s="2" t="s">
        <v>15</v>
      </c>
      <c r="E736" s="26">
        <v>12</v>
      </c>
      <c r="F736" s="26">
        <v>23</v>
      </c>
      <c r="G736" s="27">
        <f t="shared" ref="G736:G749" si="9">E736*F736</f>
        <v>276</v>
      </c>
      <c r="H736" s="27" t="s">
        <v>16</v>
      </c>
      <c r="I736" s="26">
        <v>12.3</v>
      </c>
      <c r="J736" s="26">
        <f t="shared" si="8"/>
        <v>3394.8</v>
      </c>
      <c r="K736" s="26"/>
      <c r="L736" s="26"/>
      <c r="M736" s="26"/>
      <c r="N736" s="26"/>
      <c r="IH736" s="12"/>
      <c r="II736" s="12"/>
    </row>
    <row r="737" s="2" customFormat="1" spans="1:243">
      <c r="A737" s="23" t="s">
        <v>603</v>
      </c>
      <c r="B737" s="24">
        <v>46274</v>
      </c>
      <c r="C737" s="25" t="s">
        <v>291</v>
      </c>
      <c r="D737" s="2" t="s">
        <v>24</v>
      </c>
      <c r="E737" s="26">
        <v>12</v>
      </c>
      <c r="F737" s="26">
        <v>20</v>
      </c>
      <c r="G737" s="27">
        <f t="shared" si="9"/>
        <v>240</v>
      </c>
      <c r="H737" s="27" t="s">
        <v>16</v>
      </c>
      <c r="I737" s="26">
        <v>15.5</v>
      </c>
      <c r="J737" s="26">
        <f t="shared" si="8"/>
        <v>3720</v>
      </c>
      <c r="K737" s="26"/>
      <c r="L737" s="26"/>
      <c r="M737" s="26"/>
      <c r="N737" s="26"/>
      <c r="IH737" s="12"/>
      <c r="II737" s="12"/>
    </row>
    <row r="738" s="2" customFormat="1" spans="1:243">
      <c r="A738" s="23" t="s">
        <v>604</v>
      </c>
      <c r="B738" s="24">
        <v>46275</v>
      </c>
      <c r="C738" s="25" t="s">
        <v>605</v>
      </c>
      <c r="D738" s="2" t="s">
        <v>15</v>
      </c>
      <c r="E738" s="26">
        <v>12</v>
      </c>
      <c r="F738" s="26">
        <v>50</v>
      </c>
      <c r="G738" s="27">
        <f t="shared" si="9"/>
        <v>600</v>
      </c>
      <c r="H738" s="27" t="s">
        <v>16</v>
      </c>
      <c r="I738" s="26">
        <v>11.6</v>
      </c>
      <c r="J738" s="26">
        <f t="shared" si="8"/>
        <v>6960</v>
      </c>
      <c r="K738" s="26"/>
      <c r="L738" s="26"/>
      <c r="M738" s="26"/>
      <c r="N738" s="26"/>
      <c r="IH738" s="12"/>
      <c r="II738" s="12"/>
    </row>
    <row r="739" s="2" customFormat="1" spans="1:243">
      <c r="A739" s="23" t="s">
        <v>604</v>
      </c>
      <c r="B739" s="24">
        <v>46275</v>
      </c>
      <c r="C739" s="25" t="s">
        <v>605</v>
      </c>
      <c r="D739" s="2" t="s">
        <v>32</v>
      </c>
      <c r="E739" s="26">
        <v>12</v>
      </c>
      <c r="F739" s="26">
        <v>50</v>
      </c>
      <c r="G739" s="27">
        <f t="shared" si="9"/>
        <v>600</v>
      </c>
      <c r="H739" s="27" t="s">
        <v>16</v>
      </c>
      <c r="I739" s="26">
        <v>17.1</v>
      </c>
      <c r="J739" s="26">
        <f t="shared" si="8"/>
        <v>10260</v>
      </c>
      <c r="K739" s="26"/>
      <c r="L739" s="26"/>
      <c r="M739" s="26"/>
      <c r="N739" s="26"/>
      <c r="IH739" s="12"/>
      <c r="II739" s="12"/>
    </row>
    <row r="740" s="2" customFormat="1" ht="30" spans="1:243">
      <c r="A740" s="25" t="s">
        <v>606</v>
      </c>
      <c r="B740" s="24">
        <v>46275</v>
      </c>
      <c r="C740" s="25" t="s">
        <v>327</v>
      </c>
      <c r="D740" s="2" t="s">
        <v>15</v>
      </c>
      <c r="E740" s="26">
        <v>12</v>
      </c>
      <c r="F740" s="26">
        <v>48</v>
      </c>
      <c r="G740" s="27">
        <f t="shared" si="9"/>
        <v>576</v>
      </c>
      <c r="H740" s="27" t="s">
        <v>16</v>
      </c>
      <c r="I740" s="26">
        <v>11.6</v>
      </c>
      <c r="J740" s="26">
        <f t="shared" si="8"/>
        <v>6681.6</v>
      </c>
      <c r="K740" s="26"/>
      <c r="L740" s="26"/>
      <c r="M740" s="26"/>
      <c r="N740" s="26"/>
      <c r="IH740" s="12"/>
      <c r="II740" s="12"/>
    </row>
    <row r="741" s="2" customFormat="1" ht="30" spans="1:243">
      <c r="A741" s="25" t="s">
        <v>606</v>
      </c>
      <c r="B741" s="24">
        <v>46275</v>
      </c>
      <c r="C741" s="25" t="s">
        <v>327</v>
      </c>
      <c r="D741" s="2" t="s">
        <v>22</v>
      </c>
      <c r="E741" s="26">
        <v>12</v>
      </c>
      <c r="F741" s="26">
        <v>20</v>
      </c>
      <c r="G741" s="27">
        <f t="shared" si="9"/>
        <v>240</v>
      </c>
      <c r="H741" s="27" t="s">
        <v>16</v>
      </c>
      <c r="I741" s="26">
        <v>17.3</v>
      </c>
      <c r="J741" s="26">
        <f t="shared" si="8"/>
        <v>4152</v>
      </c>
      <c r="K741" s="26"/>
      <c r="L741" s="26"/>
      <c r="M741" s="26"/>
      <c r="N741" s="26"/>
      <c r="IH741" s="12"/>
      <c r="II741" s="12"/>
    </row>
    <row r="742" s="2" customFormat="1" ht="30" spans="1:243">
      <c r="A742" s="25" t="s">
        <v>606</v>
      </c>
      <c r="B742" s="24">
        <v>46275</v>
      </c>
      <c r="C742" s="25" t="s">
        <v>327</v>
      </c>
      <c r="D742" s="2" t="s">
        <v>24</v>
      </c>
      <c r="E742" s="26">
        <v>12</v>
      </c>
      <c r="F742" s="26">
        <v>17</v>
      </c>
      <c r="G742" s="27">
        <f t="shared" si="9"/>
        <v>204</v>
      </c>
      <c r="H742" s="27" t="s">
        <v>16</v>
      </c>
      <c r="I742" s="26">
        <v>14.6</v>
      </c>
      <c r="J742" s="26">
        <f t="shared" si="8"/>
        <v>2978.4</v>
      </c>
      <c r="K742" s="26"/>
      <c r="L742" s="26"/>
      <c r="M742" s="26"/>
      <c r="N742" s="26"/>
      <c r="IH742" s="12"/>
      <c r="II742" s="12"/>
    </row>
    <row r="743" s="2" customFormat="1" ht="30" spans="1:243">
      <c r="A743" s="25" t="s">
        <v>606</v>
      </c>
      <c r="B743" s="24">
        <v>46275</v>
      </c>
      <c r="C743" s="25" t="s">
        <v>327</v>
      </c>
      <c r="D743" s="2" t="s">
        <v>15</v>
      </c>
      <c r="E743" s="26">
        <v>12</v>
      </c>
      <c r="F743" s="26">
        <v>1</v>
      </c>
      <c r="G743" s="27">
        <f t="shared" si="9"/>
        <v>12</v>
      </c>
      <c r="H743" s="27" t="s">
        <v>16</v>
      </c>
      <c r="I743" s="26">
        <v>11.6</v>
      </c>
      <c r="J743" s="26">
        <f t="shared" si="8"/>
        <v>139.2</v>
      </c>
      <c r="K743" s="26"/>
      <c r="L743" s="26"/>
      <c r="M743" s="26"/>
      <c r="N743" s="26"/>
      <c r="IH743" s="12"/>
      <c r="II743" s="12"/>
    </row>
    <row r="744" s="2" customFormat="1" spans="1:243">
      <c r="A744" s="23" t="s">
        <v>607</v>
      </c>
      <c r="B744" s="24">
        <v>46275</v>
      </c>
      <c r="C744" s="25" t="s">
        <v>289</v>
      </c>
      <c r="D744" s="2" t="s">
        <v>15</v>
      </c>
      <c r="E744" s="26">
        <v>12</v>
      </c>
      <c r="F744" s="26">
        <v>10</v>
      </c>
      <c r="G744" s="27">
        <f t="shared" si="9"/>
        <v>120</v>
      </c>
      <c r="H744" s="27" t="s">
        <v>16</v>
      </c>
      <c r="I744" s="26">
        <v>12</v>
      </c>
      <c r="J744" s="26">
        <f t="shared" si="8"/>
        <v>1440</v>
      </c>
      <c r="K744" s="26"/>
      <c r="L744" s="26"/>
      <c r="M744" s="26"/>
      <c r="N744" s="26"/>
      <c r="IH744" s="12"/>
      <c r="II744" s="12"/>
    </row>
    <row r="745" s="2" customFormat="1" spans="1:243">
      <c r="A745" s="23" t="s">
        <v>607</v>
      </c>
      <c r="B745" s="24">
        <v>46275</v>
      </c>
      <c r="C745" s="25" t="s">
        <v>289</v>
      </c>
      <c r="D745" s="2" t="s">
        <v>27</v>
      </c>
      <c r="E745" s="26">
        <v>12</v>
      </c>
      <c r="F745" s="26">
        <v>10</v>
      </c>
      <c r="G745" s="27">
        <f t="shared" si="9"/>
        <v>120</v>
      </c>
      <c r="H745" s="27" t="s">
        <v>16</v>
      </c>
      <c r="I745" s="26">
        <v>15.5</v>
      </c>
      <c r="J745" s="26">
        <f t="shared" si="8"/>
        <v>1860</v>
      </c>
      <c r="K745" s="26"/>
      <c r="L745" s="26"/>
      <c r="M745" s="26"/>
      <c r="N745" s="26"/>
      <c r="IH745" s="12"/>
      <c r="II745" s="12"/>
    </row>
    <row r="746" s="2" customFormat="1" spans="1:243">
      <c r="A746" s="23" t="s">
        <v>608</v>
      </c>
      <c r="B746" s="24">
        <v>46276</v>
      </c>
      <c r="C746" s="25" t="s">
        <v>609</v>
      </c>
      <c r="D746" s="2" t="s">
        <v>15</v>
      </c>
      <c r="E746" s="26">
        <v>12</v>
      </c>
      <c r="F746" s="26">
        <v>100</v>
      </c>
      <c r="G746" s="27">
        <f t="shared" si="9"/>
        <v>1200</v>
      </c>
      <c r="H746" s="27" t="s">
        <v>16</v>
      </c>
      <c r="I746" s="26">
        <v>11.6</v>
      </c>
      <c r="J746" s="26">
        <f t="shared" si="8"/>
        <v>13920</v>
      </c>
      <c r="K746" s="26"/>
      <c r="L746" s="26"/>
      <c r="M746" s="26"/>
      <c r="N746" s="26"/>
      <c r="IH746" s="12"/>
      <c r="II746" s="12"/>
    </row>
    <row r="747" s="2" customFormat="1" spans="1:243">
      <c r="A747" s="23" t="s">
        <v>582</v>
      </c>
      <c r="B747" s="24">
        <v>46276</v>
      </c>
      <c r="C747" s="25" t="s">
        <v>583</v>
      </c>
      <c r="D747" s="2" t="s">
        <v>27</v>
      </c>
      <c r="E747" s="26">
        <v>12</v>
      </c>
      <c r="F747" s="26">
        <v>200</v>
      </c>
      <c r="G747" s="27">
        <f t="shared" si="9"/>
        <v>2400</v>
      </c>
      <c r="H747" s="27" t="s">
        <v>16</v>
      </c>
      <c r="I747" s="26">
        <v>14.6</v>
      </c>
      <c r="J747" s="26">
        <f t="shared" si="8"/>
        <v>35040</v>
      </c>
      <c r="K747" s="26"/>
      <c r="L747" s="26"/>
      <c r="M747" s="26"/>
      <c r="N747" s="26"/>
      <c r="IH747" s="12"/>
      <c r="II747" s="12"/>
    </row>
    <row r="748" s="2" customFormat="1" spans="1:243">
      <c r="A748" s="23" t="s">
        <v>582</v>
      </c>
      <c r="B748" s="24">
        <v>46276</v>
      </c>
      <c r="C748" s="25" t="s">
        <v>583</v>
      </c>
      <c r="D748" s="2" t="s">
        <v>15</v>
      </c>
      <c r="E748" s="26">
        <v>12</v>
      </c>
      <c r="F748" s="26">
        <f>30+125</f>
        <v>155</v>
      </c>
      <c r="G748" s="27">
        <f t="shared" si="9"/>
        <v>1860</v>
      </c>
      <c r="H748" s="27" t="s">
        <v>16</v>
      </c>
      <c r="I748" s="26">
        <v>11.6</v>
      </c>
      <c r="J748" s="26">
        <f t="shared" si="8"/>
        <v>21576</v>
      </c>
      <c r="K748" s="26"/>
      <c r="L748" s="26"/>
      <c r="M748" s="26"/>
      <c r="N748" s="26"/>
      <c r="IH748" s="12"/>
      <c r="II748" s="12"/>
    </row>
    <row r="749" s="2" customFormat="1" spans="1:243">
      <c r="A749" s="23" t="s">
        <v>577</v>
      </c>
      <c r="B749" s="24">
        <v>46276</v>
      </c>
      <c r="C749" s="25" t="s">
        <v>578</v>
      </c>
      <c r="D749" s="2" t="s">
        <v>15</v>
      </c>
      <c r="E749" s="26">
        <v>12</v>
      </c>
      <c r="F749" s="26">
        <v>30</v>
      </c>
      <c r="G749" s="27">
        <f t="shared" si="9"/>
        <v>360</v>
      </c>
      <c r="H749" s="27" t="s">
        <v>16</v>
      </c>
      <c r="I749" s="26">
        <v>12.2</v>
      </c>
      <c r="J749" s="26">
        <f t="shared" si="8"/>
        <v>4392</v>
      </c>
      <c r="K749" s="26"/>
      <c r="L749" s="26"/>
      <c r="M749" s="26"/>
      <c r="N749" s="26"/>
      <c r="IH749" s="12"/>
      <c r="II749" s="12"/>
    </row>
    <row r="750" s="2" customFormat="1" spans="1:243">
      <c r="A750" s="23" t="s">
        <v>577</v>
      </c>
      <c r="B750" s="24">
        <v>46276</v>
      </c>
      <c r="C750" s="25" t="s">
        <v>578</v>
      </c>
      <c r="D750" s="29" t="s">
        <v>579</v>
      </c>
      <c r="E750" s="26"/>
      <c r="F750" s="26"/>
      <c r="G750" s="27">
        <v>2000</v>
      </c>
      <c r="H750" s="27" t="s">
        <v>16</v>
      </c>
      <c r="I750" s="26">
        <v>8.7</v>
      </c>
      <c r="J750" s="26">
        <f t="shared" si="8"/>
        <v>17400</v>
      </c>
      <c r="K750" s="26"/>
      <c r="L750" s="26"/>
      <c r="M750" s="26"/>
      <c r="N750" s="26"/>
      <c r="IH750" s="12"/>
      <c r="II750" s="12"/>
    </row>
    <row r="751" s="2" customFormat="1" spans="1:243">
      <c r="A751" s="37" t="s">
        <v>577</v>
      </c>
      <c r="B751" s="38">
        <v>46277</v>
      </c>
      <c r="C751" s="39" t="s">
        <v>578</v>
      </c>
      <c r="D751" s="2" t="s">
        <v>15</v>
      </c>
      <c r="E751" s="26">
        <v>12</v>
      </c>
      <c r="F751" s="26">
        <v>30</v>
      </c>
      <c r="G751" s="27">
        <f t="shared" ref="G751:G758" si="10">E751*F751</f>
        <v>360</v>
      </c>
      <c r="H751" s="27" t="s">
        <v>16</v>
      </c>
      <c r="I751" s="26">
        <v>12.2</v>
      </c>
      <c r="J751" s="26">
        <f t="shared" si="8"/>
        <v>4392</v>
      </c>
      <c r="K751" s="26"/>
      <c r="L751" s="26"/>
      <c r="M751" s="26"/>
      <c r="N751" s="26"/>
      <c r="IH751" s="12"/>
      <c r="II751" s="12"/>
    </row>
    <row r="752" s="2" customFormat="1" spans="1:243">
      <c r="A752" s="37" t="s">
        <v>577</v>
      </c>
      <c r="B752" s="38">
        <v>46277</v>
      </c>
      <c r="C752" s="39" t="s">
        <v>578</v>
      </c>
      <c r="D752" s="2" t="s">
        <v>24</v>
      </c>
      <c r="E752" s="26">
        <v>12</v>
      </c>
      <c r="F752" s="26">
        <v>20</v>
      </c>
      <c r="G752" s="27">
        <f t="shared" si="10"/>
        <v>240</v>
      </c>
      <c r="H752" s="27" t="s">
        <v>16</v>
      </c>
      <c r="I752" s="26">
        <v>15.6</v>
      </c>
      <c r="J752" s="26">
        <f t="shared" si="8"/>
        <v>3744</v>
      </c>
      <c r="K752" s="26"/>
      <c r="L752" s="26"/>
      <c r="M752" s="26"/>
      <c r="N752" s="26"/>
      <c r="IH752" s="12"/>
      <c r="II752" s="12"/>
    </row>
    <row r="753" s="2" customFormat="1" spans="1:243">
      <c r="A753" s="23" t="s">
        <v>610</v>
      </c>
      <c r="B753" s="24">
        <v>46278</v>
      </c>
      <c r="C753" s="25" t="s">
        <v>611</v>
      </c>
      <c r="D753" s="2" t="s">
        <v>15</v>
      </c>
      <c r="E753" s="26">
        <v>12</v>
      </c>
      <c r="F753" s="26">
        <v>70</v>
      </c>
      <c r="G753" s="27">
        <f t="shared" si="10"/>
        <v>840</v>
      </c>
      <c r="H753" s="27" t="s">
        <v>16</v>
      </c>
      <c r="I753" s="26">
        <v>11.6</v>
      </c>
      <c r="J753" s="26">
        <f t="shared" si="8"/>
        <v>9744</v>
      </c>
      <c r="K753" s="26"/>
      <c r="L753" s="26"/>
      <c r="M753" s="26"/>
      <c r="N753" s="26"/>
      <c r="IH753" s="12"/>
      <c r="II753" s="12"/>
    </row>
    <row r="754" s="2" customFormat="1" spans="1:243">
      <c r="A754" s="23" t="s">
        <v>612</v>
      </c>
      <c r="B754" s="24">
        <v>46278</v>
      </c>
      <c r="C754" s="25" t="s">
        <v>55</v>
      </c>
      <c r="D754" s="2" t="s">
        <v>15</v>
      </c>
      <c r="E754" s="26">
        <v>12</v>
      </c>
      <c r="F754" s="26">
        <v>50</v>
      </c>
      <c r="G754" s="27">
        <f t="shared" si="10"/>
        <v>600</v>
      </c>
      <c r="H754" s="27" t="s">
        <v>16</v>
      </c>
      <c r="I754" s="26">
        <v>12.1</v>
      </c>
      <c r="J754" s="26">
        <f t="shared" si="8"/>
        <v>7260</v>
      </c>
      <c r="K754" s="26"/>
      <c r="L754" s="26"/>
      <c r="M754" s="26"/>
      <c r="N754" s="26"/>
      <c r="IH754" s="12"/>
      <c r="II754" s="12"/>
    </row>
    <row r="755" s="2" customFormat="1" spans="1:243">
      <c r="A755" s="23" t="s">
        <v>612</v>
      </c>
      <c r="B755" s="24">
        <v>46278</v>
      </c>
      <c r="C755" s="25" t="s">
        <v>55</v>
      </c>
      <c r="D755" s="2" t="s">
        <v>24</v>
      </c>
      <c r="E755" s="26">
        <v>12</v>
      </c>
      <c r="F755" s="26">
        <v>5</v>
      </c>
      <c r="G755" s="27">
        <f t="shared" si="10"/>
        <v>60</v>
      </c>
      <c r="H755" s="27" t="s">
        <v>16</v>
      </c>
      <c r="I755" s="26">
        <v>15.5</v>
      </c>
      <c r="J755" s="26">
        <f t="shared" si="8"/>
        <v>930</v>
      </c>
      <c r="K755" s="26"/>
      <c r="L755" s="26"/>
      <c r="M755" s="26"/>
      <c r="N755" s="26"/>
      <c r="IH755" s="12"/>
      <c r="II755" s="12"/>
    </row>
    <row r="756" s="2" customFormat="1" spans="1:243">
      <c r="A756" s="23" t="s">
        <v>613</v>
      </c>
      <c r="B756" s="24">
        <v>46278</v>
      </c>
      <c r="C756" s="25" t="s">
        <v>118</v>
      </c>
      <c r="D756" s="2" t="s">
        <v>19</v>
      </c>
      <c r="E756" s="26">
        <v>12</v>
      </c>
      <c r="F756" s="26">
        <v>3</v>
      </c>
      <c r="G756" s="27">
        <f t="shared" si="10"/>
        <v>36</v>
      </c>
      <c r="H756" s="27" t="s">
        <v>16</v>
      </c>
      <c r="I756" s="26">
        <v>10.3</v>
      </c>
      <c r="J756" s="26">
        <f t="shared" si="8"/>
        <v>370.8</v>
      </c>
      <c r="K756" s="26"/>
      <c r="L756" s="26"/>
      <c r="M756" s="26"/>
      <c r="N756" s="26"/>
      <c r="IH756" s="12"/>
      <c r="II756" s="12"/>
    </row>
    <row r="757" s="2" customFormat="1" spans="1:243">
      <c r="A757" s="23" t="s">
        <v>613</v>
      </c>
      <c r="B757" s="24">
        <v>46278</v>
      </c>
      <c r="C757" s="25" t="s">
        <v>118</v>
      </c>
      <c r="D757" s="2" t="s">
        <v>15</v>
      </c>
      <c r="E757" s="26">
        <v>12</v>
      </c>
      <c r="F757" s="26">
        <v>4</v>
      </c>
      <c r="G757" s="27">
        <f t="shared" si="10"/>
        <v>48</v>
      </c>
      <c r="H757" s="27" t="s">
        <v>16</v>
      </c>
      <c r="I757" s="26">
        <v>12.3</v>
      </c>
      <c r="J757" s="26">
        <f t="shared" si="8"/>
        <v>590.4</v>
      </c>
      <c r="K757" s="26"/>
      <c r="L757" s="26"/>
      <c r="M757" s="26"/>
      <c r="N757" s="26"/>
      <c r="IH757" s="12"/>
      <c r="II757" s="12"/>
    </row>
    <row r="758" s="2" customFormat="1" spans="1:243">
      <c r="A758" s="23" t="s">
        <v>613</v>
      </c>
      <c r="B758" s="24">
        <v>46278</v>
      </c>
      <c r="C758" s="25" t="s">
        <v>118</v>
      </c>
      <c r="D758" s="2" t="s">
        <v>27</v>
      </c>
      <c r="E758" s="26">
        <v>12</v>
      </c>
      <c r="F758" s="26">
        <v>3</v>
      </c>
      <c r="G758" s="27">
        <f t="shared" si="10"/>
        <v>36</v>
      </c>
      <c r="H758" s="27" t="s">
        <v>16</v>
      </c>
      <c r="I758" s="26">
        <v>15.5</v>
      </c>
      <c r="J758" s="26">
        <f t="shared" si="8"/>
        <v>558</v>
      </c>
      <c r="K758" s="26"/>
      <c r="L758" s="26"/>
      <c r="M758" s="26"/>
      <c r="N758" s="26"/>
      <c r="IH758" s="12"/>
      <c r="II758" s="12"/>
    </row>
    <row r="759" s="2" customFormat="1" ht="15.2" spans="1:243">
      <c r="A759" s="29"/>
      <c r="B759" s="30">
        <v>46278</v>
      </c>
      <c r="C759" s="28" t="s">
        <v>575</v>
      </c>
      <c r="D759" s="2" t="s">
        <v>24</v>
      </c>
      <c r="E759" s="26"/>
      <c r="F759" s="26"/>
      <c r="G759" s="27">
        <v>1</v>
      </c>
      <c r="H759" s="27" t="s">
        <v>16</v>
      </c>
      <c r="I759" s="26">
        <v>16</v>
      </c>
      <c r="J759" s="26">
        <f t="shared" si="8"/>
        <v>16</v>
      </c>
      <c r="K759" s="26"/>
      <c r="L759" s="26"/>
      <c r="M759" s="26"/>
      <c r="N759" s="26"/>
      <c r="O759" s="2" t="str">
        <f>_xlfn.DISPIMG("ID_D674A542B8134BBC8AA802775119AA2B",1)</f>
        <v>=DISPIMG("ID_D674A542B8134BBC8AA802775119AA2B",1)</v>
      </c>
      <c r="P759" s="2" t="s">
        <v>614</v>
      </c>
      <c r="IH759" s="12"/>
      <c r="II759" s="12"/>
    </row>
    <row r="760" s="2" customFormat="1" spans="1:243">
      <c r="A760" s="40" t="s">
        <v>615</v>
      </c>
      <c r="B760" s="32">
        <v>46278</v>
      </c>
      <c r="C760" s="31" t="s">
        <v>616</v>
      </c>
      <c r="D760" s="29" t="s">
        <v>20</v>
      </c>
      <c r="E760" s="2">
        <v>12</v>
      </c>
      <c r="F760" s="2">
        <v>5</v>
      </c>
      <c r="G760" s="11">
        <f t="shared" ref="G760:G770" si="11">E760*F760</f>
        <v>60</v>
      </c>
      <c r="H760" s="11" t="s">
        <v>16</v>
      </c>
      <c r="I760" s="2">
        <v>11.2</v>
      </c>
      <c r="J760" s="26"/>
      <c r="K760" s="26"/>
      <c r="L760" s="26"/>
      <c r="M760" s="26"/>
      <c r="N760" s="26"/>
      <c r="IH760" s="12"/>
      <c r="II760" s="12"/>
    </row>
    <row r="761" s="2" customFormat="1" spans="1:243">
      <c r="A761" s="40" t="s">
        <v>615</v>
      </c>
      <c r="B761" s="32">
        <v>46278</v>
      </c>
      <c r="C761" s="31" t="s">
        <v>616</v>
      </c>
      <c r="D761" s="2" t="s">
        <v>21</v>
      </c>
      <c r="E761" s="2">
        <v>12</v>
      </c>
      <c r="F761" s="2">
        <v>10</v>
      </c>
      <c r="G761" s="11">
        <f t="shared" si="11"/>
        <v>120</v>
      </c>
      <c r="H761" s="11" t="s">
        <v>16</v>
      </c>
      <c r="I761" s="2">
        <v>14.2</v>
      </c>
      <c r="J761" s="26"/>
      <c r="K761" s="26"/>
      <c r="L761" s="26"/>
      <c r="M761" s="26"/>
      <c r="N761" s="26"/>
      <c r="IH761" s="12"/>
      <c r="II761" s="12"/>
    </row>
    <row r="762" s="2" customFormat="1" spans="1:243">
      <c r="A762" s="40" t="s">
        <v>615</v>
      </c>
      <c r="B762" s="32">
        <v>46278</v>
      </c>
      <c r="C762" s="31" t="s">
        <v>616</v>
      </c>
      <c r="D762" s="2" t="s">
        <v>22</v>
      </c>
      <c r="E762" s="2">
        <v>12</v>
      </c>
      <c r="F762" s="2">
        <v>5</v>
      </c>
      <c r="G762" s="11">
        <f t="shared" si="11"/>
        <v>60</v>
      </c>
      <c r="H762" s="11" t="s">
        <v>16</v>
      </c>
      <c r="I762" s="2">
        <v>17.3</v>
      </c>
      <c r="J762" s="26"/>
      <c r="K762" s="26"/>
      <c r="L762" s="26"/>
      <c r="M762" s="26"/>
      <c r="N762" s="26"/>
      <c r="IH762" s="12"/>
      <c r="II762" s="12"/>
    </row>
    <row r="763" s="2" customFormat="1" spans="1:243">
      <c r="A763" s="40" t="s">
        <v>615</v>
      </c>
      <c r="B763" s="32">
        <v>46278</v>
      </c>
      <c r="C763" s="31" t="s">
        <v>616</v>
      </c>
      <c r="D763" s="2" t="s">
        <v>19</v>
      </c>
      <c r="E763" s="2">
        <v>12</v>
      </c>
      <c r="F763" s="2">
        <v>5</v>
      </c>
      <c r="G763" s="11">
        <f t="shared" si="11"/>
        <v>60</v>
      </c>
      <c r="H763" s="11" t="s">
        <v>16</v>
      </c>
      <c r="I763" s="2">
        <v>9.6</v>
      </c>
      <c r="J763" s="26"/>
      <c r="K763" s="26"/>
      <c r="L763" s="26"/>
      <c r="M763" s="26"/>
      <c r="N763" s="26"/>
      <c r="IH763" s="12"/>
      <c r="II763" s="12"/>
    </row>
    <row r="764" s="2" customFormat="1" spans="1:243">
      <c r="A764" s="40" t="s">
        <v>615</v>
      </c>
      <c r="B764" s="32">
        <v>46278</v>
      </c>
      <c r="C764" s="31" t="s">
        <v>616</v>
      </c>
      <c r="D764" s="2" t="s">
        <v>15</v>
      </c>
      <c r="E764" s="2">
        <v>12</v>
      </c>
      <c r="F764" s="2">
        <v>5</v>
      </c>
      <c r="G764" s="11">
        <f t="shared" si="11"/>
        <v>60</v>
      </c>
      <c r="H764" s="11" t="s">
        <v>16</v>
      </c>
      <c r="I764" s="2">
        <v>11.6</v>
      </c>
      <c r="J764" s="26"/>
      <c r="K764" s="26"/>
      <c r="L764" s="26"/>
      <c r="M764" s="26"/>
      <c r="N764" s="26"/>
      <c r="IH764" s="12"/>
      <c r="II764" s="12"/>
    </row>
    <row r="765" s="2" customFormat="1" spans="1:243">
      <c r="A765" s="40" t="s">
        <v>615</v>
      </c>
      <c r="B765" s="32">
        <v>46278</v>
      </c>
      <c r="C765" s="31" t="s">
        <v>616</v>
      </c>
      <c r="D765" s="2" t="s">
        <v>27</v>
      </c>
      <c r="E765" s="2">
        <v>12</v>
      </c>
      <c r="F765" s="2">
        <v>10</v>
      </c>
      <c r="G765" s="11">
        <f t="shared" si="11"/>
        <v>120</v>
      </c>
      <c r="H765" s="11" t="s">
        <v>16</v>
      </c>
      <c r="I765" s="2">
        <v>14.6</v>
      </c>
      <c r="J765" s="26"/>
      <c r="K765" s="26"/>
      <c r="L765" s="26"/>
      <c r="M765" s="26"/>
      <c r="N765" s="26"/>
      <c r="IH765" s="12"/>
      <c r="II765" s="12"/>
    </row>
    <row r="766" s="2" customFormat="1" spans="1:243">
      <c r="A766" s="40" t="s">
        <v>615</v>
      </c>
      <c r="B766" s="32">
        <v>46278</v>
      </c>
      <c r="C766" s="31" t="s">
        <v>616</v>
      </c>
      <c r="D766" s="2" t="s">
        <v>15</v>
      </c>
      <c r="E766" s="2">
        <v>12</v>
      </c>
      <c r="F766" s="2">
        <v>5</v>
      </c>
      <c r="G766" s="11">
        <f t="shared" si="11"/>
        <v>60</v>
      </c>
      <c r="H766" s="11" t="s">
        <v>16</v>
      </c>
      <c r="I766" s="2">
        <v>13</v>
      </c>
      <c r="J766" s="26">
        <f t="shared" ref="J766:J829" si="12">G766*I766</f>
        <v>780</v>
      </c>
      <c r="K766" s="26"/>
      <c r="L766" s="26"/>
      <c r="M766" s="26"/>
      <c r="N766" s="26"/>
      <c r="IH766" s="12"/>
      <c r="II766" s="12"/>
    </row>
    <row r="767" s="2" customFormat="1" spans="1:243">
      <c r="A767" s="23" t="s">
        <v>617</v>
      </c>
      <c r="B767" s="24">
        <v>46279</v>
      </c>
      <c r="C767" s="25" t="s">
        <v>618</v>
      </c>
      <c r="D767" s="2" t="s">
        <v>15</v>
      </c>
      <c r="E767" s="26">
        <v>12</v>
      </c>
      <c r="F767" s="26">
        <v>80</v>
      </c>
      <c r="G767" s="27">
        <f t="shared" si="11"/>
        <v>960</v>
      </c>
      <c r="H767" s="27" t="s">
        <v>16</v>
      </c>
      <c r="I767" s="26">
        <v>11.6</v>
      </c>
      <c r="J767" s="26">
        <f t="shared" si="12"/>
        <v>11136</v>
      </c>
      <c r="K767" s="26"/>
      <c r="L767" s="26"/>
      <c r="M767" s="26"/>
      <c r="N767" s="26"/>
      <c r="IH767" s="12"/>
      <c r="II767" s="12"/>
    </row>
    <row r="768" s="2" customFormat="1" spans="1:243">
      <c r="A768" s="23" t="s">
        <v>617</v>
      </c>
      <c r="B768" s="24">
        <v>46279</v>
      </c>
      <c r="C768" s="25" t="s">
        <v>618</v>
      </c>
      <c r="D768" s="2" t="s">
        <v>15</v>
      </c>
      <c r="E768" s="26">
        <v>12</v>
      </c>
      <c r="F768" s="26">
        <v>50</v>
      </c>
      <c r="G768" s="27">
        <f t="shared" si="11"/>
        <v>600</v>
      </c>
      <c r="H768" s="27" t="s">
        <v>16</v>
      </c>
      <c r="I768" s="26">
        <v>12.1</v>
      </c>
      <c r="J768" s="26">
        <f t="shared" si="12"/>
        <v>7260</v>
      </c>
      <c r="K768" s="26"/>
      <c r="L768" s="26"/>
      <c r="M768" s="26"/>
      <c r="N768" s="41" t="s">
        <v>619</v>
      </c>
      <c r="IH768" s="12"/>
      <c r="II768" s="12"/>
    </row>
    <row r="769" s="2" customFormat="1" spans="1:243">
      <c r="A769" s="23" t="s">
        <v>617</v>
      </c>
      <c r="B769" s="24">
        <v>46279</v>
      </c>
      <c r="C769" s="25" t="s">
        <v>618</v>
      </c>
      <c r="D769" s="2" t="s">
        <v>32</v>
      </c>
      <c r="E769" s="26">
        <v>12</v>
      </c>
      <c r="F769" s="26">
        <v>30</v>
      </c>
      <c r="G769" s="27">
        <f t="shared" si="11"/>
        <v>360</v>
      </c>
      <c r="H769" s="27" t="s">
        <v>16</v>
      </c>
      <c r="I769" s="26">
        <v>17.1</v>
      </c>
      <c r="J769" s="26">
        <f t="shared" si="12"/>
        <v>6156</v>
      </c>
      <c r="K769" s="26">
        <v>1000</v>
      </c>
      <c r="L769" s="26"/>
      <c r="M769" s="26"/>
      <c r="N769" s="26" t="s">
        <v>620</v>
      </c>
      <c r="IH769" s="12"/>
      <c r="II769" s="12"/>
    </row>
    <row r="770" s="2" customFormat="1" spans="1:243">
      <c r="A770" s="23" t="s">
        <v>621</v>
      </c>
      <c r="B770" s="24">
        <v>46279</v>
      </c>
      <c r="C770" s="25" t="s">
        <v>55</v>
      </c>
      <c r="D770" s="2" t="s">
        <v>15</v>
      </c>
      <c r="E770" s="26">
        <v>12</v>
      </c>
      <c r="F770" s="26">
        <v>2</v>
      </c>
      <c r="G770" s="27">
        <f t="shared" si="11"/>
        <v>24</v>
      </c>
      <c r="H770" s="27" t="s">
        <v>16</v>
      </c>
      <c r="I770" s="26">
        <v>12.3</v>
      </c>
      <c r="J770" s="26">
        <f t="shared" si="12"/>
        <v>295.2</v>
      </c>
      <c r="K770" s="26"/>
      <c r="L770" s="26"/>
      <c r="M770" s="26"/>
      <c r="N770" s="26"/>
      <c r="IH770" s="12"/>
      <c r="II770" s="12"/>
    </row>
    <row r="771" s="2" customFormat="1" spans="1:243">
      <c r="A771" s="23" t="s">
        <v>577</v>
      </c>
      <c r="B771" s="24">
        <v>46280</v>
      </c>
      <c r="C771" s="25" t="s">
        <v>578</v>
      </c>
      <c r="D771" s="29" t="s">
        <v>579</v>
      </c>
      <c r="E771" s="26"/>
      <c r="F771" s="26"/>
      <c r="G771" s="26">
        <v>2000</v>
      </c>
      <c r="H771" s="27" t="s">
        <v>16</v>
      </c>
      <c r="I771" s="26">
        <v>8.7</v>
      </c>
      <c r="J771" s="26">
        <f t="shared" si="12"/>
        <v>17400</v>
      </c>
      <c r="K771" s="26"/>
      <c r="L771" s="26"/>
      <c r="M771" s="26"/>
      <c r="N771" s="26"/>
      <c r="IH771" s="12"/>
      <c r="II771" s="12"/>
    </row>
    <row r="772" s="2" customFormat="1" spans="1:243">
      <c r="A772" s="23" t="s">
        <v>622</v>
      </c>
      <c r="B772" s="24">
        <v>46281</v>
      </c>
      <c r="C772" s="25" t="s">
        <v>55</v>
      </c>
      <c r="D772" s="2" t="s">
        <v>22</v>
      </c>
      <c r="E772" s="26">
        <v>12</v>
      </c>
      <c r="F772" s="26">
        <v>5</v>
      </c>
      <c r="G772" s="27">
        <f t="shared" ref="G772:G777" si="13">E772*F772</f>
        <v>60</v>
      </c>
      <c r="H772" s="27" t="s">
        <v>16</v>
      </c>
      <c r="I772" s="26">
        <v>18</v>
      </c>
      <c r="J772" s="26">
        <f t="shared" si="12"/>
        <v>1080</v>
      </c>
      <c r="K772" s="26"/>
      <c r="L772" s="26"/>
      <c r="M772" s="26"/>
      <c r="N772" s="26"/>
      <c r="IH772" s="12"/>
      <c r="II772" s="12"/>
    </row>
    <row r="773" s="2" customFormat="1" spans="1:243">
      <c r="A773" s="23" t="s">
        <v>623</v>
      </c>
      <c r="B773" s="24">
        <v>46281</v>
      </c>
      <c r="C773" s="25" t="s">
        <v>55</v>
      </c>
      <c r="D773" s="2" t="s">
        <v>15</v>
      </c>
      <c r="E773" s="26">
        <v>12</v>
      </c>
      <c r="F773" s="26"/>
      <c r="G773" s="27">
        <v>160</v>
      </c>
      <c r="H773" s="27" t="s">
        <v>16</v>
      </c>
      <c r="I773" s="26">
        <v>12.3</v>
      </c>
      <c r="J773" s="26">
        <f t="shared" si="12"/>
        <v>1968</v>
      </c>
      <c r="K773" s="26"/>
      <c r="L773" s="26"/>
      <c r="M773" s="26"/>
      <c r="N773" s="26"/>
      <c r="IH773" s="12"/>
      <c r="II773" s="12"/>
    </row>
    <row r="774" s="2" customFormat="1" spans="1:243">
      <c r="A774" s="23" t="s">
        <v>623</v>
      </c>
      <c r="B774" s="24">
        <v>46281</v>
      </c>
      <c r="C774" s="25" t="s">
        <v>55</v>
      </c>
      <c r="D774" s="2" t="s">
        <v>27</v>
      </c>
      <c r="E774" s="26">
        <v>12</v>
      </c>
      <c r="F774" s="26"/>
      <c r="G774" s="27">
        <v>160</v>
      </c>
      <c r="H774" s="27" t="s">
        <v>16</v>
      </c>
      <c r="I774" s="26">
        <v>15.8</v>
      </c>
      <c r="J774" s="26">
        <f t="shared" si="12"/>
        <v>2528</v>
      </c>
      <c r="K774" s="26"/>
      <c r="L774" s="26"/>
      <c r="M774" s="26"/>
      <c r="N774" s="26"/>
      <c r="IH774" s="12"/>
      <c r="II774" s="12"/>
    </row>
    <row r="775" s="2" customFormat="1" spans="1:243">
      <c r="A775" s="23" t="s">
        <v>624</v>
      </c>
      <c r="B775" s="24">
        <v>46281</v>
      </c>
      <c r="C775" s="25" t="s">
        <v>220</v>
      </c>
      <c r="D775" s="2" t="s">
        <v>15</v>
      </c>
      <c r="E775" s="26">
        <v>12</v>
      </c>
      <c r="F775" s="26">
        <v>30</v>
      </c>
      <c r="G775" s="27">
        <f t="shared" si="13"/>
        <v>360</v>
      </c>
      <c r="H775" s="27" t="s">
        <v>16</v>
      </c>
      <c r="I775" s="26">
        <v>12.8</v>
      </c>
      <c r="J775" s="26">
        <f t="shared" si="12"/>
        <v>4608</v>
      </c>
      <c r="K775" s="26"/>
      <c r="L775" s="26"/>
      <c r="M775" s="26"/>
      <c r="N775" s="26"/>
      <c r="IH775" s="12"/>
      <c r="II775" s="12"/>
    </row>
    <row r="776" s="2" customFormat="1" spans="1:243">
      <c r="A776" s="23" t="s">
        <v>624</v>
      </c>
      <c r="B776" s="24">
        <v>46281</v>
      </c>
      <c r="C776" s="25" t="s">
        <v>220</v>
      </c>
      <c r="D776" s="2" t="s">
        <v>24</v>
      </c>
      <c r="E776" s="26">
        <v>12</v>
      </c>
      <c r="F776" s="26">
        <v>15</v>
      </c>
      <c r="G776" s="27">
        <f t="shared" si="13"/>
        <v>180</v>
      </c>
      <c r="H776" s="27" t="s">
        <v>16</v>
      </c>
      <c r="I776" s="26">
        <v>16</v>
      </c>
      <c r="J776" s="26">
        <f t="shared" si="12"/>
        <v>2880</v>
      </c>
      <c r="K776" s="26"/>
      <c r="L776" s="26"/>
      <c r="M776" s="26"/>
      <c r="N776" s="26"/>
      <c r="IH776" s="12"/>
      <c r="II776" s="12"/>
    </row>
    <row r="777" s="2" customFormat="1" spans="1:243">
      <c r="A777" s="23" t="s">
        <v>625</v>
      </c>
      <c r="B777" s="24">
        <v>46282</v>
      </c>
      <c r="C777" s="25" t="s">
        <v>626</v>
      </c>
      <c r="D777" s="2" t="s">
        <v>15</v>
      </c>
      <c r="E777" s="26">
        <v>12</v>
      </c>
      <c r="F777" s="26">
        <v>320</v>
      </c>
      <c r="G777" s="27">
        <f t="shared" si="13"/>
        <v>3840</v>
      </c>
      <c r="H777" s="27" t="s">
        <v>16</v>
      </c>
      <c r="I777" s="26">
        <v>11.6</v>
      </c>
      <c r="J777" s="26">
        <f t="shared" si="12"/>
        <v>44544</v>
      </c>
      <c r="K777" s="26"/>
      <c r="L777" s="26"/>
      <c r="M777" s="26"/>
      <c r="N777" s="26"/>
      <c r="IH777" s="12"/>
      <c r="II777" s="12"/>
    </row>
    <row r="778" s="2" customFormat="1" ht="29" spans="1:243">
      <c r="A778" s="28"/>
      <c r="B778" s="30">
        <v>46282</v>
      </c>
      <c r="C778" s="28" t="s">
        <v>575</v>
      </c>
      <c r="D778" s="2" t="s">
        <v>24</v>
      </c>
      <c r="E778" s="26"/>
      <c r="F778" s="26"/>
      <c r="G778" s="27">
        <v>6</v>
      </c>
      <c r="H778" s="27" t="s">
        <v>16</v>
      </c>
      <c r="I778" s="26">
        <v>16</v>
      </c>
      <c r="J778" s="26">
        <f t="shared" si="12"/>
        <v>96</v>
      </c>
      <c r="K778" s="26"/>
      <c r="L778" s="26"/>
      <c r="M778" s="26"/>
      <c r="N778" s="26"/>
      <c r="O778" s="2" t="str">
        <f>_xlfn.DISPIMG("ID_931C02F0D51845748218CE2825AE2AF3",1)</f>
        <v>=DISPIMG("ID_931C02F0D51845748218CE2825AE2AF3",1)</v>
      </c>
      <c r="P778" s="2" t="s">
        <v>614</v>
      </c>
      <c r="IH778" s="12"/>
      <c r="II778" s="12"/>
    </row>
    <row r="779" s="2" customFormat="1" ht="30" spans="1:243">
      <c r="A779" s="25" t="s">
        <v>627</v>
      </c>
      <c r="B779" s="24">
        <v>46283</v>
      </c>
      <c r="C779" s="25" t="s">
        <v>494</v>
      </c>
      <c r="D779" s="2" t="s">
        <v>24</v>
      </c>
      <c r="E779" s="26">
        <v>12</v>
      </c>
      <c r="F779" s="26">
        <v>30</v>
      </c>
      <c r="G779" s="27">
        <f t="shared" ref="G779:G811" si="14">E779*F779</f>
        <v>360</v>
      </c>
      <c r="H779" s="27" t="s">
        <v>16</v>
      </c>
      <c r="I779" s="26">
        <v>0</v>
      </c>
      <c r="J779" s="26">
        <f t="shared" si="12"/>
        <v>0</v>
      </c>
      <c r="K779" s="26"/>
      <c r="L779" s="26"/>
      <c r="M779" s="26"/>
      <c r="N779" s="26" t="s">
        <v>628</v>
      </c>
      <c r="IH779" s="12"/>
      <c r="II779" s="12"/>
    </row>
    <row r="780" s="2" customFormat="1" ht="30" spans="1:243">
      <c r="A780" s="25" t="s">
        <v>627</v>
      </c>
      <c r="B780" s="24">
        <v>46283</v>
      </c>
      <c r="C780" s="25" t="s">
        <v>494</v>
      </c>
      <c r="D780" s="2" t="s">
        <v>15</v>
      </c>
      <c r="E780" s="26">
        <v>12</v>
      </c>
      <c r="F780" s="26">
        <v>40</v>
      </c>
      <c r="G780" s="27">
        <f t="shared" si="14"/>
        <v>480</v>
      </c>
      <c r="H780" s="27" t="s">
        <v>16</v>
      </c>
      <c r="I780" s="26">
        <v>11.6</v>
      </c>
      <c r="J780" s="26">
        <f t="shared" si="12"/>
        <v>5568</v>
      </c>
      <c r="K780" s="26"/>
      <c r="L780" s="26"/>
      <c r="M780" s="26"/>
      <c r="N780" s="26"/>
      <c r="IH780" s="12"/>
      <c r="II780" s="12"/>
    </row>
    <row r="781" s="2" customFormat="1" ht="30" spans="1:243">
      <c r="A781" s="25" t="s">
        <v>629</v>
      </c>
      <c r="B781" s="24">
        <v>46283</v>
      </c>
      <c r="C781" s="25" t="s">
        <v>630</v>
      </c>
      <c r="D781" s="2" t="s">
        <v>19</v>
      </c>
      <c r="E781" s="26">
        <v>12</v>
      </c>
      <c r="F781" s="26">
        <v>5</v>
      </c>
      <c r="G781" s="27">
        <f t="shared" si="14"/>
        <v>60</v>
      </c>
      <c r="H781" s="27" t="s">
        <v>16</v>
      </c>
      <c r="I781" s="26">
        <v>9.6</v>
      </c>
      <c r="J781" s="26">
        <f t="shared" si="12"/>
        <v>576</v>
      </c>
      <c r="K781" s="26"/>
      <c r="L781" s="26"/>
      <c r="M781" s="26"/>
      <c r="N781" s="26"/>
      <c r="IH781" s="12"/>
      <c r="II781" s="12"/>
    </row>
    <row r="782" s="2" customFormat="1" ht="30" spans="1:243">
      <c r="A782" s="25" t="s">
        <v>629</v>
      </c>
      <c r="B782" s="24">
        <v>46283</v>
      </c>
      <c r="C782" s="25" t="s">
        <v>630</v>
      </c>
      <c r="D782" s="2" t="s">
        <v>15</v>
      </c>
      <c r="E782" s="26">
        <v>12</v>
      </c>
      <c r="F782" s="26">
        <v>5</v>
      </c>
      <c r="G782" s="27">
        <f t="shared" si="14"/>
        <v>60</v>
      </c>
      <c r="H782" s="27" t="s">
        <v>16</v>
      </c>
      <c r="I782" s="26">
        <v>11.6</v>
      </c>
      <c r="J782" s="26">
        <f t="shared" si="12"/>
        <v>696</v>
      </c>
      <c r="K782" s="26"/>
      <c r="L782" s="26"/>
      <c r="M782" s="26"/>
      <c r="N782" s="26"/>
      <c r="IH782" s="12"/>
      <c r="II782" s="12"/>
    </row>
    <row r="783" s="2" customFormat="1" ht="30" spans="1:243">
      <c r="A783" s="25" t="s">
        <v>629</v>
      </c>
      <c r="B783" s="24">
        <v>46283</v>
      </c>
      <c r="C783" s="25" t="s">
        <v>630</v>
      </c>
      <c r="D783" s="2" t="s">
        <v>24</v>
      </c>
      <c r="E783" s="26">
        <v>12</v>
      </c>
      <c r="F783" s="26">
        <v>5</v>
      </c>
      <c r="G783" s="27">
        <f t="shared" si="14"/>
        <v>60</v>
      </c>
      <c r="H783" s="27" t="s">
        <v>16</v>
      </c>
      <c r="I783" s="26">
        <v>14.6</v>
      </c>
      <c r="J783" s="26">
        <f t="shared" si="12"/>
        <v>876</v>
      </c>
      <c r="K783" s="26"/>
      <c r="L783" s="26"/>
      <c r="M783" s="26"/>
      <c r="N783" s="26"/>
      <c r="IH783" s="12"/>
      <c r="II783" s="12"/>
    </row>
    <row r="784" s="2" customFormat="1" spans="1:243">
      <c r="A784" s="23" t="s">
        <v>631</v>
      </c>
      <c r="B784" s="24">
        <v>46283</v>
      </c>
      <c r="C784" s="25" t="s">
        <v>632</v>
      </c>
      <c r="D784" s="2" t="s">
        <v>15</v>
      </c>
      <c r="E784" s="26">
        <v>12</v>
      </c>
      <c r="F784" s="26">
        <v>25</v>
      </c>
      <c r="G784" s="27">
        <f t="shared" si="14"/>
        <v>300</v>
      </c>
      <c r="H784" s="27" t="s">
        <v>16</v>
      </c>
      <c r="I784" s="26">
        <v>11.6</v>
      </c>
      <c r="J784" s="26">
        <f t="shared" si="12"/>
        <v>3480</v>
      </c>
      <c r="K784" s="26"/>
      <c r="L784" s="26"/>
      <c r="M784" s="26"/>
      <c r="N784" s="26"/>
      <c r="IH784" s="12"/>
      <c r="II784" s="12"/>
    </row>
    <row r="785" s="2" customFormat="1" spans="1:243">
      <c r="A785" s="23" t="s">
        <v>631</v>
      </c>
      <c r="B785" s="24">
        <v>46283</v>
      </c>
      <c r="C785" s="25" t="s">
        <v>632</v>
      </c>
      <c r="D785" s="2" t="s">
        <v>24</v>
      </c>
      <c r="E785" s="26">
        <v>12</v>
      </c>
      <c r="F785" s="26">
        <v>25</v>
      </c>
      <c r="G785" s="27">
        <f t="shared" si="14"/>
        <v>300</v>
      </c>
      <c r="H785" s="27" t="s">
        <v>16</v>
      </c>
      <c r="I785" s="26">
        <v>14.6</v>
      </c>
      <c r="J785" s="26">
        <f t="shared" si="12"/>
        <v>4380</v>
      </c>
      <c r="K785" s="26"/>
      <c r="L785" s="26"/>
      <c r="M785" s="26"/>
      <c r="N785" s="26"/>
      <c r="IH785" s="12"/>
      <c r="II785" s="12"/>
    </row>
    <row r="786" s="2" customFormat="1" spans="1:243">
      <c r="A786" s="23" t="s">
        <v>633</v>
      </c>
      <c r="B786" s="24">
        <v>46283</v>
      </c>
      <c r="C786" s="25" t="s">
        <v>634</v>
      </c>
      <c r="D786" s="2" t="s">
        <v>15</v>
      </c>
      <c r="E786" s="26">
        <v>12</v>
      </c>
      <c r="F786" s="26">
        <v>20</v>
      </c>
      <c r="G786" s="27">
        <f t="shared" si="14"/>
        <v>240</v>
      </c>
      <c r="H786" s="27" t="s">
        <v>16</v>
      </c>
      <c r="I786" s="26">
        <v>11.6</v>
      </c>
      <c r="J786" s="26">
        <f t="shared" si="12"/>
        <v>2784</v>
      </c>
      <c r="K786" s="26"/>
      <c r="L786" s="26"/>
      <c r="M786" s="26"/>
      <c r="N786" s="26"/>
      <c r="IH786" s="12"/>
      <c r="II786" s="12"/>
    </row>
    <row r="787" s="2" customFormat="1" spans="1:243">
      <c r="A787" s="23" t="s">
        <v>633</v>
      </c>
      <c r="B787" s="24">
        <v>46283</v>
      </c>
      <c r="C787" s="25" t="s">
        <v>634</v>
      </c>
      <c r="D787" s="2" t="s">
        <v>24</v>
      </c>
      <c r="E787" s="26">
        <v>12</v>
      </c>
      <c r="F787" s="26">
        <v>10</v>
      </c>
      <c r="G787" s="27">
        <f t="shared" si="14"/>
        <v>120</v>
      </c>
      <c r="H787" s="27" t="s">
        <v>16</v>
      </c>
      <c r="I787" s="26">
        <v>14.6</v>
      </c>
      <c r="J787" s="26">
        <f t="shared" si="12"/>
        <v>1752</v>
      </c>
      <c r="K787" s="26"/>
      <c r="L787" s="26"/>
      <c r="M787" s="26"/>
      <c r="N787" s="26"/>
      <c r="IH787" s="12"/>
      <c r="II787" s="12"/>
    </row>
    <row r="788" s="2" customFormat="1" spans="1:243">
      <c r="A788" s="23" t="s">
        <v>635</v>
      </c>
      <c r="B788" s="24">
        <v>46283</v>
      </c>
      <c r="C788" s="25" t="s">
        <v>636</v>
      </c>
      <c r="D788" s="2" t="s">
        <v>22</v>
      </c>
      <c r="E788" s="26">
        <v>12</v>
      </c>
      <c r="F788" s="26">
        <v>3</v>
      </c>
      <c r="G788" s="27">
        <f t="shared" si="14"/>
        <v>36</v>
      </c>
      <c r="H788" s="27" t="s">
        <v>16</v>
      </c>
      <c r="I788" s="26">
        <v>17.3</v>
      </c>
      <c r="J788" s="26">
        <f t="shared" si="12"/>
        <v>622.8</v>
      </c>
      <c r="K788" s="26"/>
      <c r="L788" s="26"/>
      <c r="M788" s="26"/>
      <c r="N788" s="26"/>
      <c r="IH788" s="12"/>
      <c r="II788" s="12"/>
    </row>
    <row r="789" s="2" customFormat="1" spans="1:243">
      <c r="A789" s="23" t="s">
        <v>637</v>
      </c>
      <c r="B789" s="24">
        <v>46283</v>
      </c>
      <c r="C789" s="25" t="s">
        <v>638</v>
      </c>
      <c r="D789" s="2" t="s">
        <v>15</v>
      </c>
      <c r="E789" s="26">
        <v>12</v>
      </c>
      <c r="F789" s="26">
        <v>30</v>
      </c>
      <c r="G789" s="27">
        <f t="shared" si="14"/>
        <v>360</v>
      </c>
      <c r="H789" s="27" t="s">
        <v>16</v>
      </c>
      <c r="I789" s="26">
        <v>11.6</v>
      </c>
      <c r="J789" s="26">
        <f t="shared" si="12"/>
        <v>4176</v>
      </c>
      <c r="K789" s="26"/>
      <c r="L789" s="26"/>
      <c r="M789" s="26"/>
      <c r="N789" s="26"/>
      <c r="IH789" s="12"/>
      <c r="II789" s="12"/>
    </row>
    <row r="790" s="2" customFormat="1" spans="1:243">
      <c r="A790" s="23" t="s">
        <v>637</v>
      </c>
      <c r="B790" s="24">
        <v>46283</v>
      </c>
      <c r="C790" s="25" t="s">
        <v>638</v>
      </c>
      <c r="D790" s="2" t="s">
        <v>19</v>
      </c>
      <c r="E790" s="26">
        <v>12</v>
      </c>
      <c r="F790" s="26">
        <v>10</v>
      </c>
      <c r="G790" s="27">
        <f t="shared" si="14"/>
        <v>120</v>
      </c>
      <c r="H790" s="27" t="s">
        <v>16</v>
      </c>
      <c r="I790" s="26">
        <v>9.6</v>
      </c>
      <c r="J790" s="26">
        <f t="shared" si="12"/>
        <v>1152</v>
      </c>
      <c r="K790" s="26"/>
      <c r="L790" s="26"/>
      <c r="M790" s="26"/>
      <c r="N790" s="26"/>
      <c r="IH790" s="12"/>
      <c r="II790" s="12"/>
    </row>
    <row r="791" s="2" customFormat="1" spans="1:243">
      <c r="A791" s="42" t="s">
        <v>621</v>
      </c>
      <c r="B791" s="43">
        <v>46283</v>
      </c>
      <c r="C791" s="44" t="s">
        <v>352</v>
      </c>
      <c r="D791" s="29" t="s">
        <v>287</v>
      </c>
      <c r="E791" s="26">
        <v>12</v>
      </c>
      <c r="F791" s="26">
        <v>5</v>
      </c>
      <c r="G791" s="27">
        <f t="shared" si="14"/>
        <v>60</v>
      </c>
      <c r="H791" s="27" t="s">
        <v>16</v>
      </c>
      <c r="I791" s="26">
        <v>7.2</v>
      </c>
      <c r="J791" s="26">
        <f t="shared" si="12"/>
        <v>432</v>
      </c>
      <c r="K791" s="26"/>
      <c r="L791" s="26"/>
      <c r="M791" s="26"/>
      <c r="N791" s="26"/>
      <c r="IH791" s="12"/>
      <c r="II791" s="12"/>
    </row>
    <row r="792" s="2" customFormat="1" spans="1:243">
      <c r="A792" s="23" t="s">
        <v>639</v>
      </c>
      <c r="B792" s="24">
        <v>46283</v>
      </c>
      <c r="C792" s="25" t="s">
        <v>640</v>
      </c>
      <c r="D792" s="2" t="s">
        <v>110</v>
      </c>
      <c r="E792" s="26">
        <v>12</v>
      </c>
      <c r="F792" s="26">
        <v>4</v>
      </c>
      <c r="G792" s="27">
        <f t="shared" si="14"/>
        <v>48</v>
      </c>
      <c r="H792" s="27" t="s">
        <v>16</v>
      </c>
      <c r="I792" s="26">
        <v>20.13</v>
      </c>
      <c r="J792" s="26">
        <f t="shared" si="12"/>
        <v>966.24</v>
      </c>
      <c r="K792" s="26"/>
      <c r="L792" s="26" t="s">
        <v>18</v>
      </c>
      <c r="M792" s="26"/>
      <c r="N792" s="26"/>
      <c r="IH792" s="12"/>
      <c r="II792" s="12"/>
    </row>
    <row r="793" s="2" customFormat="1" spans="1:243">
      <c r="A793" s="23" t="s">
        <v>641</v>
      </c>
      <c r="B793" s="24">
        <v>46285</v>
      </c>
      <c r="C793" s="25" t="s">
        <v>289</v>
      </c>
      <c r="D793" s="2" t="s">
        <v>19</v>
      </c>
      <c r="E793" s="26">
        <v>12</v>
      </c>
      <c r="F793" s="26">
        <v>5</v>
      </c>
      <c r="G793" s="27">
        <f t="shared" si="14"/>
        <v>60</v>
      </c>
      <c r="H793" s="27" t="s">
        <v>16</v>
      </c>
      <c r="I793" s="26">
        <v>10.3</v>
      </c>
      <c r="J793" s="26">
        <f t="shared" si="12"/>
        <v>618</v>
      </c>
      <c r="K793" s="26"/>
      <c r="L793" s="26"/>
      <c r="M793" s="26"/>
      <c r="N793" s="26"/>
      <c r="IH793" s="12"/>
      <c r="II793" s="12"/>
    </row>
    <row r="794" s="2" customFormat="1" spans="1:243">
      <c r="A794" s="23" t="s">
        <v>641</v>
      </c>
      <c r="B794" s="24">
        <v>46285</v>
      </c>
      <c r="C794" s="25" t="s">
        <v>289</v>
      </c>
      <c r="D794" s="2" t="s">
        <v>15</v>
      </c>
      <c r="E794" s="26">
        <v>12</v>
      </c>
      <c r="F794" s="26">
        <v>5</v>
      </c>
      <c r="G794" s="27">
        <f t="shared" si="14"/>
        <v>60</v>
      </c>
      <c r="H794" s="27" t="s">
        <v>16</v>
      </c>
      <c r="I794" s="26">
        <v>12</v>
      </c>
      <c r="J794" s="26">
        <f t="shared" si="12"/>
        <v>720</v>
      </c>
      <c r="K794" s="26"/>
      <c r="L794" s="26"/>
      <c r="M794" s="26"/>
      <c r="N794" s="26"/>
      <c r="IH794" s="12"/>
      <c r="II794" s="12"/>
    </row>
    <row r="795" s="2" customFormat="1" spans="1:243">
      <c r="A795" s="23" t="s">
        <v>642</v>
      </c>
      <c r="B795" s="24">
        <v>46285</v>
      </c>
      <c r="C795" s="25" t="s">
        <v>34</v>
      </c>
      <c r="D795" s="2" t="s">
        <v>21</v>
      </c>
      <c r="E795" s="26">
        <v>12</v>
      </c>
      <c r="F795" s="26">
        <v>3</v>
      </c>
      <c r="G795" s="27">
        <f t="shared" si="14"/>
        <v>36</v>
      </c>
      <c r="H795" s="27" t="s">
        <v>16</v>
      </c>
      <c r="I795" s="26">
        <v>16</v>
      </c>
      <c r="J795" s="26">
        <f t="shared" si="12"/>
        <v>576</v>
      </c>
      <c r="K795" s="26"/>
      <c r="L795" s="26"/>
      <c r="M795" s="26"/>
      <c r="N795" s="26"/>
      <c r="IH795" s="12"/>
      <c r="II795" s="12"/>
    </row>
    <row r="796" s="2" customFormat="1" spans="1:243">
      <c r="A796" s="23" t="s">
        <v>642</v>
      </c>
      <c r="B796" s="24">
        <v>46285</v>
      </c>
      <c r="C796" s="25" t="s">
        <v>34</v>
      </c>
      <c r="D796" s="2" t="s">
        <v>22</v>
      </c>
      <c r="E796" s="26">
        <v>12</v>
      </c>
      <c r="F796" s="26">
        <v>3</v>
      </c>
      <c r="G796" s="27">
        <f t="shared" si="14"/>
        <v>36</v>
      </c>
      <c r="H796" s="27" t="s">
        <v>16</v>
      </c>
      <c r="I796" s="26">
        <v>20</v>
      </c>
      <c r="J796" s="26">
        <f t="shared" si="12"/>
        <v>720</v>
      </c>
      <c r="K796" s="26"/>
      <c r="L796" s="26"/>
      <c r="M796" s="26"/>
      <c r="N796" s="26"/>
      <c r="IH796" s="12"/>
      <c r="II796" s="12"/>
    </row>
    <row r="797" s="2" customFormat="1" spans="1:243">
      <c r="A797" s="23" t="s">
        <v>643</v>
      </c>
      <c r="B797" s="24">
        <v>46285</v>
      </c>
      <c r="C797" s="25" t="s">
        <v>644</v>
      </c>
      <c r="D797" s="2" t="s">
        <v>24</v>
      </c>
      <c r="E797" s="26">
        <v>12</v>
      </c>
      <c r="F797" s="26">
        <v>10</v>
      </c>
      <c r="G797" s="27">
        <f t="shared" si="14"/>
        <v>120</v>
      </c>
      <c r="H797" s="27" t="s">
        <v>16</v>
      </c>
      <c r="I797" s="26">
        <v>15.5</v>
      </c>
      <c r="J797" s="26">
        <f t="shared" si="12"/>
        <v>1860</v>
      </c>
      <c r="K797" s="26"/>
      <c r="L797" s="26"/>
      <c r="M797" s="26" t="s">
        <v>18</v>
      </c>
      <c r="N797" s="26"/>
      <c r="IH797" s="12"/>
      <c r="II797" s="12"/>
    </row>
    <row r="798" s="2" customFormat="1" spans="1:243">
      <c r="A798" s="23" t="s">
        <v>645</v>
      </c>
      <c r="B798" s="24">
        <v>46285</v>
      </c>
      <c r="C798" s="25" t="s">
        <v>646</v>
      </c>
      <c r="D798" s="29" t="s">
        <v>30</v>
      </c>
      <c r="E798" s="26">
        <v>12</v>
      </c>
      <c r="F798" s="26">
        <v>20</v>
      </c>
      <c r="G798" s="27">
        <f t="shared" si="14"/>
        <v>240</v>
      </c>
      <c r="H798" s="27" t="s">
        <v>16</v>
      </c>
      <c r="I798" s="26"/>
      <c r="J798" s="26">
        <f t="shared" si="12"/>
        <v>0</v>
      </c>
      <c r="K798" s="26"/>
      <c r="L798" s="26"/>
      <c r="M798" s="26"/>
      <c r="N798" s="26"/>
      <c r="IH798" s="12"/>
      <c r="II798" s="12"/>
    </row>
    <row r="799" s="2" customFormat="1" spans="1:243">
      <c r="A799" s="23" t="s">
        <v>645</v>
      </c>
      <c r="B799" s="24">
        <v>46285</v>
      </c>
      <c r="C799" s="25" t="s">
        <v>646</v>
      </c>
      <c r="D799" s="2" t="s">
        <v>77</v>
      </c>
      <c r="E799" s="26">
        <v>12</v>
      </c>
      <c r="F799" s="26">
        <v>20</v>
      </c>
      <c r="G799" s="27">
        <f t="shared" si="14"/>
        <v>240</v>
      </c>
      <c r="H799" s="27" t="s">
        <v>16</v>
      </c>
      <c r="I799" s="26"/>
      <c r="J799" s="26">
        <f t="shared" si="12"/>
        <v>0</v>
      </c>
      <c r="K799" s="26"/>
      <c r="L799" s="26"/>
      <c r="M799" s="26"/>
      <c r="N799" s="26"/>
      <c r="IH799" s="12"/>
      <c r="II799" s="12"/>
    </row>
    <row r="800" s="2" customFormat="1" spans="1:243">
      <c r="A800" s="23" t="s">
        <v>592</v>
      </c>
      <c r="B800" s="24">
        <v>46285</v>
      </c>
      <c r="C800" s="25" t="s">
        <v>34</v>
      </c>
      <c r="D800" s="2" t="s">
        <v>19</v>
      </c>
      <c r="E800" s="26">
        <v>12</v>
      </c>
      <c r="F800" s="26">
        <v>5</v>
      </c>
      <c r="G800" s="27">
        <f t="shared" si="14"/>
        <v>60</v>
      </c>
      <c r="H800" s="27" t="s">
        <v>16</v>
      </c>
      <c r="I800" s="26">
        <v>10.8</v>
      </c>
      <c r="J800" s="26">
        <f t="shared" si="12"/>
        <v>648</v>
      </c>
      <c r="K800" s="26"/>
      <c r="L800" s="26"/>
      <c r="M800" s="26"/>
      <c r="N800" s="26"/>
      <c r="IH800" s="12"/>
      <c r="II800" s="12"/>
    </row>
    <row r="801" s="2" customFormat="1" spans="1:243">
      <c r="A801" s="23" t="s">
        <v>592</v>
      </c>
      <c r="B801" s="24">
        <v>46285</v>
      </c>
      <c r="C801" s="25" t="s">
        <v>34</v>
      </c>
      <c r="D801" s="2" t="s">
        <v>15</v>
      </c>
      <c r="E801" s="26">
        <v>12</v>
      </c>
      <c r="F801" s="26">
        <v>5</v>
      </c>
      <c r="G801" s="27">
        <f t="shared" si="14"/>
        <v>60</v>
      </c>
      <c r="H801" s="27" t="s">
        <v>16</v>
      </c>
      <c r="I801" s="26">
        <v>12.5</v>
      </c>
      <c r="J801" s="26">
        <f t="shared" si="12"/>
        <v>750</v>
      </c>
      <c r="K801" s="26"/>
      <c r="L801" s="26"/>
      <c r="M801" s="26"/>
      <c r="N801" s="26"/>
      <c r="IH801" s="12"/>
      <c r="II801" s="12"/>
    </row>
    <row r="802" s="2" customFormat="1" spans="1:243">
      <c r="A802" s="23" t="s">
        <v>592</v>
      </c>
      <c r="B802" s="24">
        <v>46285</v>
      </c>
      <c r="C802" s="25" t="s">
        <v>34</v>
      </c>
      <c r="D802" s="29" t="s">
        <v>20</v>
      </c>
      <c r="E802" s="26">
        <v>12</v>
      </c>
      <c r="F802" s="26">
        <v>5</v>
      </c>
      <c r="G802" s="27">
        <f t="shared" si="14"/>
        <v>60</v>
      </c>
      <c r="H802" s="27" t="s">
        <v>16</v>
      </c>
      <c r="I802" s="26">
        <v>13</v>
      </c>
      <c r="J802" s="26">
        <f t="shared" si="12"/>
        <v>780</v>
      </c>
      <c r="K802" s="26"/>
      <c r="L802" s="26"/>
      <c r="M802" s="26"/>
      <c r="N802" s="26"/>
      <c r="IH802" s="12"/>
      <c r="II802" s="12"/>
    </row>
    <row r="803" s="2" customFormat="1" spans="1:243">
      <c r="A803" s="23" t="s">
        <v>592</v>
      </c>
      <c r="B803" s="24">
        <v>46285</v>
      </c>
      <c r="C803" s="25" t="s">
        <v>34</v>
      </c>
      <c r="D803" s="2" t="s">
        <v>21</v>
      </c>
      <c r="E803" s="26">
        <v>12</v>
      </c>
      <c r="F803" s="26">
        <v>5</v>
      </c>
      <c r="G803" s="27">
        <f t="shared" si="14"/>
        <v>60</v>
      </c>
      <c r="H803" s="27" t="s">
        <v>16</v>
      </c>
      <c r="I803" s="26">
        <v>16</v>
      </c>
      <c r="J803" s="26">
        <f t="shared" si="12"/>
        <v>960</v>
      </c>
      <c r="K803" s="26"/>
      <c r="L803" s="26"/>
      <c r="M803" s="26"/>
      <c r="N803" s="26"/>
      <c r="IH803" s="12"/>
      <c r="II803" s="12"/>
    </row>
    <row r="804" s="2" customFormat="1" spans="1:243">
      <c r="A804" s="23" t="s">
        <v>647</v>
      </c>
      <c r="B804" s="24">
        <v>46285</v>
      </c>
      <c r="C804" s="25" t="s">
        <v>118</v>
      </c>
      <c r="D804" s="2" t="s">
        <v>15</v>
      </c>
      <c r="E804" s="26">
        <v>12</v>
      </c>
      <c r="F804" s="26">
        <v>3</v>
      </c>
      <c r="G804" s="27">
        <f t="shared" si="14"/>
        <v>36</v>
      </c>
      <c r="H804" s="27" t="s">
        <v>16</v>
      </c>
      <c r="I804" s="26">
        <v>12.3</v>
      </c>
      <c r="J804" s="26">
        <f t="shared" si="12"/>
        <v>442.8</v>
      </c>
      <c r="K804" s="26"/>
      <c r="L804" s="26"/>
      <c r="M804" s="26"/>
      <c r="N804" s="26"/>
      <c r="IH804" s="12"/>
      <c r="II804" s="12"/>
    </row>
    <row r="805" s="2" customFormat="1" spans="1:243">
      <c r="A805" s="23" t="s">
        <v>648</v>
      </c>
      <c r="B805" s="24">
        <v>46286</v>
      </c>
      <c r="C805" s="25" t="s">
        <v>649</v>
      </c>
      <c r="D805" s="2" t="s">
        <v>15</v>
      </c>
      <c r="E805" s="26">
        <v>12</v>
      </c>
      <c r="F805" s="26">
        <v>110</v>
      </c>
      <c r="G805" s="27">
        <f t="shared" si="14"/>
        <v>1320</v>
      </c>
      <c r="H805" s="27" t="s">
        <v>16</v>
      </c>
      <c r="I805" s="26">
        <v>11.6</v>
      </c>
      <c r="J805" s="26">
        <f t="shared" si="12"/>
        <v>15312</v>
      </c>
      <c r="K805" s="26"/>
      <c r="L805" s="26"/>
      <c r="M805" s="26"/>
      <c r="N805" s="26"/>
      <c r="IH805" s="12"/>
      <c r="II805" s="12"/>
    </row>
    <row r="806" s="2" customFormat="1" spans="1:243">
      <c r="A806" s="23" t="s">
        <v>648</v>
      </c>
      <c r="B806" s="24">
        <v>46286</v>
      </c>
      <c r="C806" s="25" t="s">
        <v>649</v>
      </c>
      <c r="D806" s="2" t="s">
        <v>24</v>
      </c>
      <c r="E806" s="26">
        <v>12</v>
      </c>
      <c r="F806" s="26">
        <v>110</v>
      </c>
      <c r="G806" s="27">
        <f t="shared" si="14"/>
        <v>1320</v>
      </c>
      <c r="H806" s="27" t="s">
        <v>16</v>
      </c>
      <c r="I806" s="26">
        <v>14.6</v>
      </c>
      <c r="J806" s="26">
        <f t="shared" si="12"/>
        <v>19272</v>
      </c>
      <c r="K806" s="26"/>
      <c r="L806" s="26"/>
      <c r="M806" s="26"/>
      <c r="N806" s="26"/>
      <c r="IH806" s="12"/>
      <c r="II806" s="12"/>
    </row>
    <row r="807" s="2" customFormat="1" spans="1:243">
      <c r="A807" s="23" t="s">
        <v>650</v>
      </c>
      <c r="B807" s="24">
        <v>46286</v>
      </c>
      <c r="C807" s="25" t="s">
        <v>57</v>
      </c>
      <c r="D807" s="2" t="s">
        <v>15</v>
      </c>
      <c r="E807" s="26">
        <v>12</v>
      </c>
      <c r="F807" s="26">
        <v>2</v>
      </c>
      <c r="G807" s="27">
        <f t="shared" si="14"/>
        <v>24</v>
      </c>
      <c r="H807" s="27" t="s">
        <v>16</v>
      </c>
      <c r="I807" s="26">
        <v>13</v>
      </c>
      <c r="J807" s="26">
        <f t="shared" si="12"/>
        <v>312</v>
      </c>
      <c r="K807" s="26"/>
      <c r="L807" s="26"/>
      <c r="M807" s="26"/>
      <c r="N807" s="26"/>
      <c r="IH807" s="12"/>
      <c r="II807" s="12"/>
    </row>
    <row r="808" s="2" customFormat="1" spans="1:243">
      <c r="A808" s="23" t="s">
        <v>651</v>
      </c>
      <c r="B808" s="24">
        <v>46288</v>
      </c>
      <c r="C808" s="25" t="s">
        <v>59</v>
      </c>
      <c r="D808" s="2" t="s">
        <v>19</v>
      </c>
      <c r="E808" s="26">
        <v>12</v>
      </c>
      <c r="F808" s="26">
        <v>30</v>
      </c>
      <c r="G808" s="27">
        <f t="shared" si="14"/>
        <v>360</v>
      </c>
      <c r="H808" s="27" t="s">
        <v>16</v>
      </c>
      <c r="I808" s="26">
        <v>11</v>
      </c>
      <c r="J808" s="26">
        <f t="shared" si="12"/>
        <v>3960</v>
      </c>
      <c r="K808" s="26"/>
      <c r="L808" s="26"/>
      <c r="M808" s="26"/>
      <c r="N808" s="26"/>
      <c r="IH808" s="12"/>
      <c r="II808" s="12"/>
    </row>
    <row r="809" s="2" customFormat="1" spans="1:243">
      <c r="A809" s="23" t="s">
        <v>651</v>
      </c>
      <c r="B809" s="24">
        <v>46288</v>
      </c>
      <c r="C809" s="25" t="s">
        <v>59</v>
      </c>
      <c r="D809" s="2" t="s">
        <v>15</v>
      </c>
      <c r="E809" s="26">
        <v>12</v>
      </c>
      <c r="F809" s="26">
        <v>30</v>
      </c>
      <c r="G809" s="27">
        <f t="shared" si="14"/>
        <v>360</v>
      </c>
      <c r="H809" s="27" t="s">
        <v>16</v>
      </c>
      <c r="I809" s="26">
        <v>13.5</v>
      </c>
      <c r="J809" s="26">
        <f t="shared" si="12"/>
        <v>4860</v>
      </c>
      <c r="K809" s="26"/>
      <c r="L809" s="26"/>
      <c r="M809" s="26"/>
      <c r="N809" s="26"/>
      <c r="IH809" s="12"/>
      <c r="II809" s="12"/>
    </row>
    <row r="810" s="2" customFormat="1" spans="1:243">
      <c r="A810" s="23" t="s">
        <v>651</v>
      </c>
      <c r="B810" s="24">
        <v>46288</v>
      </c>
      <c r="C810" s="25" t="s">
        <v>59</v>
      </c>
      <c r="D810" s="2" t="s">
        <v>27</v>
      </c>
      <c r="E810" s="26">
        <v>12</v>
      </c>
      <c r="F810" s="26">
        <v>30</v>
      </c>
      <c r="G810" s="27">
        <f t="shared" si="14"/>
        <v>360</v>
      </c>
      <c r="H810" s="27" t="s">
        <v>16</v>
      </c>
      <c r="I810" s="26">
        <v>17.5</v>
      </c>
      <c r="J810" s="26">
        <f t="shared" si="12"/>
        <v>6300</v>
      </c>
      <c r="K810" s="26"/>
      <c r="L810" s="26"/>
      <c r="M810" s="26"/>
      <c r="N810" s="26"/>
      <c r="IH810" s="12"/>
      <c r="II810" s="12"/>
    </row>
    <row r="811" s="2" customFormat="1" spans="1:243">
      <c r="A811" s="23" t="s">
        <v>651</v>
      </c>
      <c r="B811" s="24">
        <v>46288</v>
      </c>
      <c r="C811" s="25" t="s">
        <v>59</v>
      </c>
      <c r="D811" s="29" t="s">
        <v>457</v>
      </c>
      <c r="E811" s="26">
        <v>12</v>
      </c>
      <c r="F811" s="26">
        <v>30</v>
      </c>
      <c r="G811" s="27">
        <f t="shared" si="14"/>
        <v>360</v>
      </c>
      <c r="H811" s="27" t="s">
        <v>16</v>
      </c>
      <c r="I811" s="2">
        <v>17</v>
      </c>
      <c r="J811" s="26">
        <f t="shared" si="12"/>
        <v>6120</v>
      </c>
      <c r="K811" s="26"/>
      <c r="L811" s="26"/>
      <c r="M811" s="26"/>
      <c r="N811" s="26"/>
      <c r="IH811" s="12"/>
      <c r="II811" s="12"/>
    </row>
    <row r="812" s="2" customFormat="1" ht="22.6" spans="1:243">
      <c r="A812" s="29"/>
      <c r="B812" s="30">
        <v>46289</v>
      </c>
      <c r="C812" s="28" t="s">
        <v>575</v>
      </c>
      <c r="D812" s="2" t="s">
        <v>32</v>
      </c>
      <c r="E812" s="26"/>
      <c r="F812" s="26"/>
      <c r="G812" s="27">
        <v>2</v>
      </c>
      <c r="H812" s="27" t="s">
        <v>16</v>
      </c>
      <c r="I812" s="26">
        <v>19</v>
      </c>
      <c r="J812" s="26">
        <f t="shared" si="12"/>
        <v>38</v>
      </c>
      <c r="K812" s="26"/>
      <c r="L812" s="26"/>
      <c r="M812" s="26"/>
      <c r="N812" s="26"/>
      <c r="O812" s="2" t="str">
        <f>_xlfn.DISPIMG("ID_84BD68DE1B9E4F859B6786B93C03DDE1",1)</f>
        <v>=DISPIMG("ID_84BD68DE1B9E4F859B6786B93C03DDE1",1)</v>
      </c>
      <c r="P812" s="149" t="s">
        <v>652</v>
      </c>
      <c r="IH812" s="12"/>
      <c r="II812" s="12"/>
    </row>
    <row r="813" s="2" customFormat="1" ht="15.3" spans="1:243">
      <c r="A813" s="29"/>
      <c r="B813" s="30">
        <v>46289</v>
      </c>
      <c r="C813" s="28" t="s">
        <v>575</v>
      </c>
      <c r="D813" s="2" t="s">
        <v>110</v>
      </c>
      <c r="E813" s="26"/>
      <c r="F813" s="26"/>
      <c r="G813" s="27">
        <v>2</v>
      </c>
      <c r="H813" s="27" t="s">
        <v>16</v>
      </c>
      <c r="I813" s="26">
        <v>17.1</v>
      </c>
      <c r="J813" s="26">
        <f t="shared" si="12"/>
        <v>34.2</v>
      </c>
      <c r="K813" s="26"/>
      <c r="L813" s="26"/>
      <c r="M813" s="26"/>
      <c r="N813" s="26"/>
      <c r="O813" s="2" t="str">
        <f>_xlfn.DISPIMG("ID_C77ED1062C1B40DA94E1EC79060A9CF2",1)</f>
        <v>=DISPIMG("ID_C77ED1062C1B40DA94E1EC79060A9CF2",1)</v>
      </c>
      <c r="P813" s="2" t="s">
        <v>653</v>
      </c>
      <c r="IH813" s="12"/>
      <c r="II813" s="12"/>
    </row>
    <row r="814" s="2" customFormat="1" spans="1:243">
      <c r="A814" s="23" t="s">
        <v>615</v>
      </c>
      <c r="B814" s="24">
        <v>46289</v>
      </c>
      <c r="C814" s="25" t="s">
        <v>616</v>
      </c>
      <c r="D814" s="2" t="s">
        <v>32</v>
      </c>
      <c r="E814" s="45">
        <v>11</v>
      </c>
      <c r="F814" s="26">
        <v>5</v>
      </c>
      <c r="G814" s="27">
        <f t="shared" ref="G814:G819" si="15">E814*F814</f>
        <v>55</v>
      </c>
      <c r="H814" s="27" t="s">
        <v>16</v>
      </c>
      <c r="I814" s="26">
        <v>19</v>
      </c>
      <c r="J814" s="26">
        <f t="shared" si="12"/>
        <v>1045</v>
      </c>
      <c r="K814" s="26"/>
      <c r="L814" s="26"/>
      <c r="M814" s="26"/>
      <c r="N814" s="26"/>
      <c r="IH814" s="12"/>
      <c r="II814" s="12"/>
    </row>
    <row r="815" s="2" customFormat="1" spans="1:243">
      <c r="A815" s="23" t="s">
        <v>654</v>
      </c>
      <c r="B815" s="24">
        <v>46289</v>
      </c>
      <c r="C815" s="25" t="s">
        <v>655</v>
      </c>
      <c r="D815" s="2" t="s">
        <v>15</v>
      </c>
      <c r="E815" s="26">
        <v>12</v>
      </c>
      <c r="F815" s="26">
        <v>30</v>
      </c>
      <c r="G815" s="27">
        <f t="shared" si="15"/>
        <v>360</v>
      </c>
      <c r="H815" s="27" t="s">
        <v>16</v>
      </c>
      <c r="I815" s="26">
        <v>11.6</v>
      </c>
      <c r="J815" s="26">
        <f t="shared" si="12"/>
        <v>4176</v>
      </c>
      <c r="K815" s="26"/>
      <c r="L815" s="26"/>
      <c r="M815" s="26"/>
      <c r="N815" s="26"/>
      <c r="IH815" s="12"/>
      <c r="II815" s="12"/>
    </row>
    <row r="816" s="2" customFormat="1" spans="1:243">
      <c r="A816" s="23" t="s">
        <v>654</v>
      </c>
      <c r="B816" s="24">
        <v>46289</v>
      </c>
      <c r="C816" s="25" t="s">
        <v>655</v>
      </c>
      <c r="D816" s="2" t="s">
        <v>24</v>
      </c>
      <c r="E816" s="26">
        <v>12</v>
      </c>
      <c r="F816" s="26">
        <v>15</v>
      </c>
      <c r="G816" s="27">
        <f t="shared" si="15"/>
        <v>180</v>
      </c>
      <c r="H816" s="27" t="s">
        <v>16</v>
      </c>
      <c r="I816" s="26">
        <v>14.6</v>
      </c>
      <c r="J816" s="26">
        <f t="shared" si="12"/>
        <v>2628</v>
      </c>
      <c r="K816" s="26"/>
      <c r="L816" s="26"/>
      <c r="M816" s="26"/>
      <c r="N816" s="26"/>
      <c r="IH816" s="12"/>
      <c r="II816" s="12"/>
    </row>
    <row r="817" s="2" customFormat="1" spans="1:243">
      <c r="A817" s="23" t="s">
        <v>656</v>
      </c>
      <c r="B817" s="24">
        <v>46289</v>
      </c>
      <c r="C817" s="25" t="s">
        <v>657</v>
      </c>
      <c r="D817" s="2" t="s">
        <v>15</v>
      </c>
      <c r="E817" s="26">
        <v>12</v>
      </c>
      <c r="F817" s="26">
        <v>15</v>
      </c>
      <c r="G817" s="27">
        <f t="shared" si="15"/>
        <v>180</v>
      </c>
      <c r="H817" s="27" t="s">
        <v>16</v>
      </c>
      <c r="I817" s="26">
        <v>11.6</v>
      </c>
      <c r="J817" s="26">
        <f t="shared" si="12"/>
        <v>2088</v>
      </c>
      <c r="K817" s="26"/>
      <c r="L817" s="26"/>
      <c r="M817" s="26"/>
      <c r="N817" s="26"/>
      <c r="IH817" s="12"/>
      <c r="II817" s="12"/>
    </row>
    <row r="818" s="2" customFormat="1" spans="1:243">
      <c r="A818" s="23" t="s">
        <v>656</v>
      </c>
      <c r="B818" s="24">
        <v>46289</v>
      </c>
      <c r="C818" s="25" t="s">
        <v>657</v>
      </c>
      <c r="D818" s="2" t="s">
        <v>19</v>
      </c>
      <c r="E818" s="26">
        <v>12</v>
      </c>
      <c r="F818" s="26">
        <v>5</v>
      </c>
      <c r="G818" s="27">
        <f t="shared" si="15"/>
        <v>60</v>
      </c>
      <c r="H818" s="27" t="s">
        <v>16</v>
      </c>
      <c r="I818" s="26">
        <v>9.6</v>
      </c>
      <c r="J818" s="26">
        <f t="shared" si="12"/>
        <v>576</v>
      </c>
      <c r="K818" s="26"/>
      <c r="L818" s="26"/>
      <c r="M818" s="26"/>
      <c r="N818" s="26"/>
      <c r="IH818" s="12"/>
      <c r="II818" s="12"/>
    </row>
    <row r="819" s="2" customFormat="1" spans="1:243">
      <c r="A819" s="23" t="s">
        <v>656</v>
      </c>
      <c r="B819" s="24">
        <v>46289</v>
      </c>
      <c r="C819" s="25" t="s">
        <v>657</v>
      </c>
      <c r="D819" s="2" t="s">
        <v>24</v>
      </c>
      <c r="E819" s="26">
        <v>12</v>
      </c>
      <c r="F819" s="26">
        <v>5</v>
      </c>
      <c r="G819" s="27">
        <f t="shared" si="15"/>
        <v>60</v>
      </c>
      <c r="H819" s="27" t="s">
        <v>16</v>
      </c>
      <c r="I819" s="26">
        <v>14.6</v>
      </c>
      <c r="J819" s="26">
        <f t="shared" si="12"/>
        <v>876</v>
      </c>
      <c r="K819" s="26"/>
      <c r="L819" s="26"/>
      <c r="M819" s="26"/>
      <c r="N819" s="26"/>
      <c r="IH819" s="12"/>
      <c r="II819" s="12"/>
    </row>
    <row r="820" s="2" customFormat="1" spans="1:243">
      <c r="A820" s="23" t="s">
        <v>658</v>
      </c>
      <c r="B820" s="24">
        <v>46289</v>
      </c>
      <c r="C820" s="25" t="s">
        <v>578</v>
      </c>
      <c r="D820" s="29" t="s">
        <v>659</v>
      </c>
      <c r="E820" s="26"/>
      <c r="F820" s="26"/>
      <c r="G820" s="27">
        <v>2000</v>
      </c>
      <c r="H820" s="27" t="s">
        <v>16</v>
      </c>
      <c r="I820" s="26">
        <v>12</v>
      </c>
      <c r="J820" s="26">
        <f t="shared" si="12"/>
        <v>24000</v>
      </c>
      <c r="K820" s="26"/>
      <c r="L820" s="26"/>
      <c r="M820" s="26"/>
      <c r="N820" s="26"/>
      <c r="IH820" s="12"/>
      <c r="II820" s="12"/>
    </row>
    <row r="821" s="2" customFormat="1" spans="1:243">
      <c r="A821" s="23" t="s">
        <v>658</v>
      </c>
      <c r="B821" s="24">
        <v>46289</v>
      </c>
      <c r="C821" s="25" t="s">
        <v>578</v>
      </c>
      <c r="D821" s="2" t="s">
        <v>32</v>
      </c>
      <c r="E821" s="26">
        <v>12</v>
      </c>
      <c r="F821" s="26">
        <v>10</v>
      </c>
      <c r="G821" s="27">
        <f t="shared" ref="G821:G827" si="16">E821*F821</f>
        <v>120</v>
      </c>
      <c r="H821" s="27" t="s">
        <v>16</v>
      </c>
      <c r="I821" s="26">
        <v>17.6</v>
      </c>
      <c r="J821" s="26">
        <f t="shared" si="12"/>
        <v>2112</v>
      </c>
      <c r="K821" s="26"/>
      <c r="L821" s="26"/>
      <c r="M821" s="26"/>
      <c r="N821" s="26"/>
      <c r="IH821" s="12"/>
      <c r="II821" s="12"/>
    </row>
    <row r="822" s="2" customFormat="1" spans="1:243">
      <c r="A822" s="23" t="s">
        <v>660</v>
      </c>
      <c r="B822" s="24">
        <v>46289</v>
      </c>
      <c r="C822" s="25" t="s">
        <v>661</v>
      </c>
      <c r="D822" s="2" t="s">
        <v>32</v>
      </c>
      <c r="E822" s="26">
        <v>12</v>
      </c>
      <c r="F822" s="26">
        <v>10</v>
      </c>
      <c r="G822" s="27">
        <f t="shared" si="16"/>
        <v>120</v>
      </c>
      <c r="H822" s="27" t="s">
        <v>16</v>
      </c>
      <c r="I822" s="26">
        <v>17.1</v>
      </c>
      <c r="J822" s="26">
        <f t="shared" si="12"/>
        <v>2052</v>
      </c>
      <c r="K822" s="26"/>
      <c r="L822" s="26"/>
      <c r="M822" s="26"/>
      <c r="N822" s="26"/>
      <c r="IH822" s="12"/>
      <c r="II822" s="12"/>
    </row>
    <row r="823" s="2" customFormat="1" spans="1:243">
      <c r="A823" s="23" t="s">
        <v>662</v>
      </c>
      <c r="B823" s="24">
        <v>46289</v>
      </c>
      <c r="C823" s="25" t="s">
        <v>57</v>
      </c>
      <c r="D823" s="2" t="s">
        <v>32</v>
      </c>
      <c r="E823" s="26">
        <v>12</v>
      </c>
      <c r="F823" s="26">
        <v>10</v>
      </c>
      <c r="G823" s="27">
        <f t="shared" si="16"/>
        <v>120</v>
      </c>
      <c r="H823" s="27" t="s">
        <v>16</v>
      </c>
      <c r="I823" s="26">
        <v>17.1</v>
      </c>
      <c r="J823" s="26">
        <f t="shared" si="12"/>
        <v>2052</v>
      </c>
      <c r="K823" s="26"/>
      <c r="L823" s="26"/>
      <c r="M823" s="26"/>
      <c r="N823" s="26"/>
      <c r="IH823" s="12"/>
      <c r="II823" s="12"/>
    </row>
    <row r="824" s="2" customFormat="1" spans="1:243">
      <c r="A824" s="23" t="s">
        <v>663</v>
      </c>
      <c r="B824" s="24">
        <v>46289</v>
      </c>
      <c r="C824" s="25" t="s">
        <v>664</v>
      </c>
      <c r="D824" s="2" t="s">
        <v>15</v>
      </c>
      <c r="E824" s="26">
        <v>12</v>
      </c>
      <c r="F824" s="26">
        <v>10</v>
      </c>
      <c r="G824" s="27">
        <f t="shared" si="16"/>
        <v>120</v>
      </c>
      <c r="H824" s="27" t="s">
        <v>16</v>
      </c>
      <c r="I824" s="26">
        <v>11.6</v>
      </c>
      <c r="J824" s="26">
        <f t="shared" si="12"/>
        <v>1392</v>
      </c>
      <c r="K824" s="26"/>
      <c r="L824" s="26"/>
      <c r="M824" s="26"/>
      <c r="N824" s="26"/>
      <c r="IH824" s="12"/>
      <c r="II824" s="12"/>
    </row>
    <row r="825" s="2" customFormat="1" spans="1:243">
      <c r="A825" s="23" t="s">
        <v>665</v>
      </c>
      <c r="B825" s="24">
        <v>46289</v>
      </c>
      <c r="C825" s="25" t="s">
        <v>57</v>
      </c>
      <c r="D825" s="2" t="s">
        <v>32</v>
      </c>
      <c r="E825" s="26">
        <v>11</v>
      </c>
      <c r="F825" s="26">
        <v>2</v>
      </c>
      <c r="G825" s="27">
        <f t="shared" si="16"/>
        <v>22</v>
      </c>
      <c r="H825" s="27" t="s">
        <v>16</v>
      </c>
      <c r="I825" s="26">
        <v>19</v>
      </c>
      <c r="J825" s="26">
        <f t="shared" si="12"/>
        <v>418</v>
      </c>
      <c r="K825" s="26"/>
      <c r="L825" s="26"/>
      <c r="M825" s="26"/>
      <c r="N825" s="26"/>
      <c r="IH825" s="12"/>
      <c r="II825" s="12"/>
    </row>
    <row r="826" s="2" customFormat="1" spans="1:243">
      <c r="A826" s="23" t="s">
        <v>665</v>
      </c>
      <c r="B826" s="24">
        <v>46289</v>
      </c>
      <c r="C826" s="25" t="s">
        <v>57</v>
      </c>
      <c r="D826" s="2" t="s">
        <v>15</v>
      </c>
      <c r="E826" s="26">
        <v>12</v>
      </c>
      <c r="F826" s="26">
        <v>30</v>
      </c>
      <c r="G826" s="27">
        <f t="shared" si="16"/>
        <v>360</v>
      </c>
      <c r="H826" s="27" t="s">
        <v>16</v>
      </c>
      <c r="I826" s="26">
        <v>11.6</v>
      </c>
      <c r="J826" s="26">
        <f t="shared" si="12"/>
        <v>4176</v>
      </c>
      <c r="K826" s="26"/>
      <c r="L826" s="26"/>
      <c r="M826" s="26"/>
      <c r="N826" s="26"/>
      <c r="IH826" s="12"/>
      <c r="II826" s="12"/>
    </row>
    <row r="827" s="2" customFormat="1" spans="1:243">
      <c r="A827" s="23" t="s">
        <v>666</v>
      </c>
      <c r="B827" s="24">
        <v>46289</v>
      </c>
      <c r="C827" s="25" t="s">
        <v>591</v>
      </c>
      <c r="D827" s="2" t="s">
        <v>15</v>
      </c>
      <c r="E827" s="26">
        <v>12</v>
      </c>
      <c r="F827" s="26">
        <v>50</v>
      </c>
      <c r="G827" s="27">
        <f t="shared" si="16"/>
        <v>600</v>
      </c>
      <c r="H827" s="27" t="s">
        <v>16</v>
      </c>
      <c r="I827" s="26">
        <v>11.6</v>
      </c>
      <c r="J827" s="26">
        <f t="shared" si="12"/>
        <v>6960</v>
      </c>
      <c r="K827" s="26"/>
      <c r="L827" s="26"/>
      <c r="M827" s="26"/>
      <c r="N827" s="26"/>
      <c r="IH827" s="12"/>
      <c r="II827" s="12"/>
    </row>
    <row r="828" s="2" customFormat="1" spans="1:243">
      <c r="A828" s="29" t="s">
        <v>667</v>
      </c>
      <c r="B828" s="30">
        <v>46291</v>
      </c>
      <c r="C828" s="28" t="s">
        <v>573</v>
      </c>
      <c r="D828" s="2" t="s">
        <v>15</v>
      </c>
      <c r="E828" s="26"/>
      <c r="F828" s="26"/>
      <c r="G828" s="27">
        <v>5</v>
      </c>
      <c r="H828" s="27" t="s">
        <v>16</v>
      </c>
      <c r="I828" s="26">
        <v>13.1</v>
      </c>
      <c r="J828" s="26">
        <f t="shared" si="12"/>
        <v>65.5</v>
      </c>
      <c r="K828" s="26"/>
      <c r="L828" s="26"/>
      <c r="M828" s="26"/>
      <c r="N828" s="26"/>
      <c r="IH828" s="12"/>
      <c r="II828" s="12"/>
    </row>
    <row r="829" s="2" customFormat="1" spans="1:243">
      <c r="A829" s="23" t="s">
        <v>668</v>
      </c>
      <c r="B829" s="24">
        <v>46293</v>
      </c>
      <c r="C829" s="25" t="s">
        <v>289</v>
      </c>
      <c r="D829" s="2" t="s">
        <v>15</v>
      </c>
      <c r="E829" s="26">
        <v>12</v>
      </c>
      <c r="F829" s="26">
        <v>40</v>
      </c>
      <c r="G829" s="27">
        <f t="shared" ref="G829:G837" si="17">E829*F829</f>
        <v>480</v>
      </c>
      <c r="H829" s="27" t="s">
        <v>16</v>
      </c>
      <c r="I829" s="26">
        <v>12</v>
      </c>
      <c r="J829" s="26">
        <f t="shared" si="12"/>
        <v>5760</v>
      </c>
      <c r="K829" s="26"/>
      <c r="L829" s="26"/>
      <c r="M829" s="26"/>
      <c r="N829" s="26"/>
      <c r="IH829" s="12"/>
      <c r="II829" s="12"/>
    </row>
    <row r="830" s="2" customFormat="1" spans="1:243">
      <c r="A830" s="23" t="s">
        <v>668</v>
      </c>
      <c r="B830" s="24">
        <v>46293</v>
      </c>
      <c r="C830" s="25" t="s">
        <v>289</v>
      </c>
      <c r="D830" s="2" t="s">
        <v>19</v>
      </c>
      <c r="E830" s="26">
        <v>12</v>
      </c>
      <c r="F830" s="26">
        <v>60</v>
      </c>
      <c r="G830" s="27">
        <f t="shared" si="17"/>
        <v>720</v>
      </c>
      <c r="H830" s="27" t="s">
        <v>16</v>
      </c>
      <c r="I830" s="26">
        <v>10.3</v>
      </c>
      <c r="J830" s="26">
        <f t="shared" ref="J830:J837" si="18">G830*I830</f>
        <v>7416</v>
      </c>
      <c r="K830" s="26"/>
      <c r="L830" s="26"/>
      <c r="M830" s="26"/>
      <c r="N830" s="26"/>
      <c r="IH830" s="12"/>
      <c r="II830" s="12"/>
    </row>
    <row r="831" s="2" customFormat="1" spans="1:243">
      <c r="A831" s="23" t="s">
        <v>669</v>
      </c>
      <c r="B831" s="24">
        <v>46293</v>
      </c>
      <c r="C831" s="25" t="s">
        <v>649</v>
      </c>
      <c r="D831" s="2" t="s">
        <v>15</v>
      </c>
      <c r="E831" s="26">
        <v>12</v>
      </c>
      <c r="F831" s="26">
        <v>75</v>
      </c>
      <c r="G831" s="27">
        <f t="shared" si="17"/>
        <v>900</v>
      </c>
      <c r="H831" s="27" t="s">
        <v>16</v>
      </c>
      <c r="I831" s="26">
        <v>11.6</v>
      </c>
      <c r="J831" s="26">
        <f t="shared" si="18"/>
        <v>10440</v>
      </c>
      <c r="K831" s="26"/>
      <c r="L831" s="26"/>
      <c r="M831" s="26"/>
      <c r="N831" s="26"/>
      <c r="IH831" s="12"/>
      <c r="II831" s="12"/>
    </row>
    <row r="832" s="2" customFormat="1" spans="1:243">
      <c r="A832" s="23" t="s">
        <v>669</v>
      </c>
      <c r="B832" s="24">
        <v>46293</v>
      </c>
      <c r="C832" s="25" t="s">
        <v>649</v>
      </c>
      <c r="D832" s="2" t="s">
        <v>24</v>
      </c>
      <c r="E832" s="26">
        <v>12</v>
      </c>
      <c r="F832" s="26">
        <v>75</v>
      </c>
      <c r="G832" s="27">
        <f t="shared" si="17"/>
        <v>900</v>
      </c>
      <c r="H832" s="27" t="s">
        <v>16</v>
      </c>
      <c r="I832" s="26">
        <v>14.6</v>
      </c>
      <c r="J832" s="26">
        <f t="shared" si="18"/>
        <v>13140</v>
      </c>
      <c r="K832" s="26"/>
      <c r="L832" s="26"/>
      <c r="M832" s="26"/>
      <c r="N832" s="26"/>
      <c r="IH832" s="12"/>
      <c r="II832" s="12"/>
    </row>
    <row r="833" s="2" customFormat="1" spans="1:243">
      <c r="A833" s="23" t="s">
        <v>670</v>
      </c>
      <c r="B833" s="24">
        <v>46293</v>
      </c>
      <c r="C833" s="25" t="s">
        <v>473</v>
      </c>
      <c r="D833" s="2" t="s">
        <v>15</v>
      </c>
      <c r="E833" s="26">
        <v>12</v>
      </c>
      <c r="F833" s="26">
        <v>50</v>
      </c>
      <c r="G833" s="27">
        <f t="shared" si="17"/>
        <v>600</v>
      </c>
      <c r="H833" s="27" t="s">
        <v>16</v>
      </c>
      <c r="I833" s="26">
        <v>11.6</v>
      </c>
      <c r="J833" s="26">
        <f t="shared" si="18"/>
        <v>6960</v>
      </c>
      <c r="K833" s="26"/>
      <c r="L833" s="26"/>
      <c r="M833" s="26"/>
      <c r="N833" s="26"/>
      <c r="IH833" s="12"/>
      <c r="II833" s="12"/>
    </row>
    <row r="834" s="2" customFormat="1" spans="1:243">
      <c r="A834" s="23" t="s">
        <v>671</v>
      </c>
      <c r="B834" s="24">
        <v>46294</v>
      </c>
      <c r="C834" s="25" t="s">
        <v>672</v>
      </c>
      <c r="D834" s="2" t="s">
        <v>15</v>
      </c>
      <c r="E834" s="26">
        <v>12</v>
      </c>
      <c r="F834" s="26">
        <v>100</v>
      </c>
      <c r="G834" s="27">
        <f t="shared" si="17"/>
        <v>1200</v>
      </c>
      <c r="H834" s="27" t="s">
        <v>16</v>
      </c>
      <c r="I834" s="26">
        <v>11.6</v>
      </c>
      <c r="J834" s="26">
        <f t="shared" si="18"/>
        <v>13920</v>
      </c>
      <c r="K834" s="26"/>
      <c r="L834" s="26"/>
      <c r="M834" s="26"/>
      <c r="N834" s="26"/>
      <c r="IH834" s="12"/>
      <c r="II834" s="12"/>
    </row>
    <row r="835" s="2" customFormat="1" spans="1:243">
      <c r="A835" s="23" t="s">
        <v>671</v>
      </c>
      <c r="B835" s="24">
        <v>46294</v>
      </c>
      <c r="C835" s="25" t="s">
        <v>672</v>
      </c>
      <c r="D835" s="2" t="s">
        <v>24</v>
      </c>
      <c r="E835" s="26">
        <v>12</v>
      </c>
      <c r="F835" s="26">
        <v>100</v>
      </c>
      <c r="G835" s="27">
        <f t="shared" si="17"/>
        <v>1200</v>
      </c>
      <c r="H835" s="27" t="s">
        <v>16</v>
      </c>
      <c r="I835" s="26">
        <v>14.6</v>
      </c>
      <c r="J835" s="26">
        <f t="shared" si="18"/>
        <v>17520</v>
      </c>
      <c r="K835" s="26"/>
      <c r="L835" s="26"/>
      <c r="M835" s="26"/>
      <c r="N835" s="26"/>
      <c r="IH835" s="12"/>
      <c r="II835" s="12"/>
    </row>
    <row r="836" s="2" customFormat="1" spans="1:243">
      <c r="A836" s="23" t="s">
        <v>671</v>
      </c>
      <c r="B836" s="24">
        <v>46294</v>
      </c>
      <c r="C836" s="25" t="s">
        <v>672</v>
      </c>
      <c r="D836" s="2" t="s">
        <v>21</v>
      </c>
      <c r="E836" s="26">
        <v>12</v>
      </c>
      <c r="F836" s="26">
        <v>20</v>
      </c>
      <c r="G836" s="27">
        <f t="shared" si="17"/>
        <v>240</v>
      </c>
      <c r="H836" s="27" t="s">
        <v>16</v>
      </c>
      <c r="I836" s="26">
        <v>14.2</v>
      </c>
      <c r="J836" s="26">
        <f t="shared" si="18"/>
        <v>3408</v>
      </c>
      <c r="K836" s="26"/>
      <c r="L836" s="26"/>
      <c r="M836" s="26"/>
      <c r="N836" s="26"/>
      <c r="IH836" s="12"/>
      <c r="II836" s="12"/>
    </row>
    <row r="837" s="2" customFormat="1" spans="1:243">
      <c r="A837" s="23" t="s">
        <v>673</v>
      </c>
      <c r="B837" s="24">
        <v>46294</v>
      </c>
      <c r="C837" s="25" t="s">
        <v>640</v>
      </c>
      <c r="D837" s="2" t="s">
        <v>32</v>
      </c>
      <c r="E837" s="26">
        <v>12</v>
      </c>
      <c r="F837" s="26">
        <v>100</v>
      </c>
      <c r="G837" s="27">
        <f t="shared" si="17"/>
        <v>1200</v>
      </c>
      <c r="H837" s="27" t="s">
        <v>16</v>
      </c>
      <c r="I837" s="26">
        <v>20.13</v>
      </c>
      <c r="J837" s="26">
        <f t="shared" si="18"/>
        <v>24156</v>
      </c>
      <c r="K837" s="26"/>
      <c r="L837" s="26" t="s">
        <v>18</v>
      </c>
      <c r="M837" s="26"/>
      <c r="N837" s="26"/>
      <c r="IH837" s="12"/>
      <c r="II837" s="12"/>
    </row>
    <row r="838" customFormat="1" ht="14"/>
    <row r="839" customFormat="1" ht="14"/>
    <row r="840" customFormat="1" ht="14"/>
    <row r="841" customFormat="1" ht="14"/>
  </sheetData>
  <conditionalFormatting sqref="L82">
    <cfRule type="expression" dxfId="0" priority="778">
      <formula>MOD(ROW(),2)=0</formula>
    </cfRule>
  </conditionalFormatting>
  <conditionalFormatting sqref="H86">
    <cfRule type="expression" dxfId="0" priority="791">
      <formula>MOD(ROW(),2)=0</formula>
    </cfRule>
  </conditionalFormatting>
  <conditionalFormatting sqref="L86">
    <cfRule type="expression" dxfId="0" priority="790">
      <formula>MOD(ROW(),2)=0</formula>
    </cfRule>
  </conditionalFormatting>
  <conditionalFormatting sqref="M87">
    <cfRule type="expression" dxfId="0" priority="787">
      <formula>MOD(ROW(),2)=0</formula>
    </cfRule>
  </conditionalFormatting>
  <conditionalFormatting sqref="G124:H124">
    <cfRule type="expression" dxfId="0" priority="785">
      <formula>MOD(ROW(),2)=0</formula>
    </cfRule>
  </conditionalFormatting>
  <conditionalFormatting sqref="K130">
    <cfRule type="expression" dxfId="0" priority="784">
      <formula>MOD(ROW(),2)=0</formula>
    </cfRule>
  </conditionalFormatting>
  <conditionalFormatting sqref="G153:H153">
    <cfRule type="expression" dxfId="0" priority="773">
      <formula>MOD(ROW(),2)=0</formula>
    </cfRule>
  </conditionalFormatting>
  <conditionalFormatting sqref="J153">
    <cfRule type="expression" dxfId="0" priority="774">
      <formula>MOD(ROW(),2)=0</formula>
    </cfRule>
  </conditionalFormatting>
  <conditionalFormatting sqref="G154:H154">
    <cfRule type="expression" dxfId="0" priority="772">
      <formula>MOD(ROW(),2)=0</formula>
    </cfRule>
  </conditionalFormatting>
  <conditionalFormatting sqref="J154">
    <cfRule type="expression" dxfId="0" priority="771">
      <formula>MOD(ROW(),2)=0</formula>
    </cfRule>
  </conditionalFormatting>
  <conditionalFormatting sqref="G182:H182">
    <cfRule type="expression" dxfId="0" priority="769">
      <formula>MOD(ROW(),2)=0</formula>
    </cfRule>
  </conditionalFormatting>
  <conditionalFormatting sqref="J182">
    <cfRule type="expression" dxfId="0" priority="770">
      <formula>MOD(ROW(),2)=0</formula>
    </cfRule>
  </conditionalFormatting>
  <conditionalFormatting sqref="G183:H183">
    <cfRule type="expression" dxfId="0" priority="764">
      <formula>MOD(ROW(),2)=0</formula>
    </cfRule>
  </conditionalFormatting>
  <conditionalFormatting sqref="J183">
    <cfRule type="expression" dxfId="0" priority="768">
      <formula>MOD(ROW(),2)=0</formula>
    </cfRule>
  </conditionalFormatting>
  <conditionalFormatting sqref="G184:H184">
    <cfRule type="expression" dxfId="0" priority="763">
      <formula>MOD(ROW(),2)=0</formula>
    </cfRule>
  </conditionalFormatting>
  <conditionalFormatting sqref="J184">
    <cfRule type="expression" dxfId="0" priority="767">
      <formula>MOD(ROW(),2)=0</formula>
    </cfRule>
  </conditionalFormatting>
  <conditionalFormatting sqref="G185:H185">
    <cfRule type="expression" dxfId="0" priority="762">
      <formula>MOD(ROW(),2)=0</formula>
    </cfRule>
  </conditionalFormatting>
  <conditionalFormatting sqref="J185">
    <cfRule type="expression" dxfId="0" priority="766">
      <formula>MOD(ROW(),2)=0</formula>
    </cfRule>
  </conditionalFormatting>
  <conditionalFormatting sqref="G186:H186">
    <cfRule type="expression" dxfId="0" priority="761">
      <formula>MOD(ROW(),2)=0</formula>
    </cfRule>
  </conditionalFormatting>
  <conditionalFormatting sqref="J186">
    <cfRule type="expression" dxfId="0" priority="765">
      <formula>MOD(ROW(),2)=0</formula>
    </cfRule>
  </conditionalFormatting>
  <conditionalFormatting sqref="H191">
    <cfRule type="expression" dxfId="0" priority="734">
      <formula>MOD(ROW(),2)=0</formula>
    </cfRule>
  </conditionalFormatting>
  <conditionalFormatting sqref="H196">
    <cfRule type="expression" dxfId="0" priority="757">
      <formula>MOD(ROW(),2)=0</formula>
    </cfRule>
  </conditionalFormatting>
  <conditionalFormatting sqref="H202">
    <cfRule type="expression" dxfId="0" priority="732">
      <formula>MOD(ROW(),2)=0</formula>
    </cfRule>
  </conditionalFormatting>
  <conditionalFormatting sqref="H210">
    <cfRule type="expression" dxfId="0" priority="758">
      <formula>MOD(ROW(),2)=0</formula>
    </cfRule>
  </conditionalFormatting>
  <conditionalFormatting sqref="H214">
    <cfRule type="expression" dxfId="0" priority="744">
      <formula>MOD(ROW(),2)=0</formula>
    </cfRule>
  </conditionalFormatting>
  <conditionalFormatting sqref="H237">
    <cfRule type="expression" dxfId="0" priority="754">
      <formula>MOD(ROW(),2)=0</formula>
    </cfRule>
  </conditionalFormatting>
  <conditionalFormatting sqref="H238">
    <cfRule type="expression" dxfId="0" priority="753">
      <formula>MOD(ROW(),2)=0</formula>
    </cfRule>
  </conditionalFormatting>
  <conditionalFormatting sqref="H239">
    <cfRule type="expression" dxfId="0" priority="752">
      <formula>MOD(ROW(),2)=0</formula>
    </cfRule>
  </conditionalFormatting>
  <conditionalFormatting sqref="H240">
    <cfRule type="expression" dxfId="0" priority="747">
      <formula>MOD(ROW(),2)=0</formula>
    </cfRule>
  </conditionalFormatting>
  <conditionalFormatting sqref="H247">
    <cfRule type="expression" dxfId="0" priority="756">
      <formula>MOD(ROW(),2)=0</formula>
    </cfRule>
  </conditionalFormatting>
  <conditionalFormatting sqref="H251">
    <cfRule type="expression" dxfId="0" priority="735">
      <formula>MOD(ROW(),2)=0</formula>
    </cfRule>
  </conditionalFormatting>
  <conditionalFormatting sqref="H252">
    <cfRule type="expression" dxfId="0" priority="733">
      <formula>MOD(ROW(),2)=0</formula>
    </cfRule>
  </conditionalFormatting>
  <conditionalFormatting sqref="H256">
    <cfRule type="expression" dxfId="0" priority="751">
      <formula>MOD(ROW(),2)=0</formula>
    </cfRule>
  </conditionalFormatting>
  <conditionalFormatting sqref="H257">
    <cfRule type="expression" dxfId="0" priority="750">
      <formula>MOD(ROW(),2)=0</formula>
    </cfRule>
  </conditionalFormatting>
  <conditionalFormatting sqref="H263">
    <cfRule type="expression" dxfId="0" priority="749">
      <formula>MOD(ROW(),2)=0</formula>
    </cfRule>
  </conditionalFormatting>
  <conditionalFormatting sqref="H272">
    <cfRule type="expression" dxfId="0" priority="731">
      <formula>MOD(ROW(),2)=0</formula>
    </cfRule>
  </conditionalFormatting>
  <conditionalFormatting sqref="H282">
    <cfRule type="expression" dxfId="0" priority="743">
      <formula>MOD(ROW(),2)=0</formula>
    </cfRule>
  </conditionalFormatting>
  <conditionalFormatting sqref="H283">
    <cfRule type="expression" dxfId="0" priority="742">
      <formula>MOD(ROW(),2)=0</formula>
    </cfRule>
  </conditionalFormatting>
  <conditionalFormatting sqref="H284">
    <cfRule type="expression" dxfId="0" priority="741">
      <formula>MOD(ROW(),2)=0</formula>
    </cfRule>
  </conditionalFormatting>
  <conditionalFormatting sqref="H285">
    <cfRule type="expression" dxfId="0" priority="737">
      <formula>MOD(ROW(),2)=0</formula>
    </cfRule>
  </conditionalFormatting>
  <conditionalFormatting sqref="H286">
    <cfRule type="expression" dxfId="0" priority="746">
      <formula>MOD(ROW(),2)=0</formula>
    </cfRule>
  </conditionalFormatting>
  <conditionalFormatting sqref="H287">
    <cfRule type="expression" dxfId="0" priority="745">
      <formula>MOD(ROW(),2)=0</formula>
    </cfRule>
  </conditionalFormatting>
  <conditionalFormatting sqref="H289">
    <cfRule type="expression" dxfId="0" priority="740">
      <formula>MOD(ROW(),2)=0</formula>
    </cfRule>
  </conditionalFormatting>
  <conditionalFormatting sqref="H290">
    <cfRule type="expression" dxfId="0" priority="739">
      <formula>MOD(ROW(),2)=0</formula>
    </cfRule>
  </conditionalFormatting>
  <conditionalFormatting sqref="H291">
    <cfRule type="expression" dxfId="0" priority="738">
      <formula>MOD(ROW(),2)=0</formula>
    </cfRule>
  </conditionalFormatting>
  <conditionalFormatting sqref="G334:H334">
    <cfRule type="expression" dxfId="0" priority="668">
      <formula>MOD(ROW(),2)=0</formula>
    </cfRule>
  </conditionalFormatting>
  <conditionalFormatting sqref="H336">
    <cfRule type="expression" dxfId="0" priority="726">
      <formula>MOD(ROW(),2)=0</formula>
    </cfRule>
  </conditionalFormatting>
  <conditionalFormatting sqref="H343">
    <cfRule type="expression" dxfId="0" priority="725">
      <formula>MOD(ROW(),2)=0</formula>
    </cfRule>
  </conditionalFormatting>
  <conditionalFormatting sqref="H344">
    <cfRule type="expression" dxfId="0" priority="724">
      <formula>MOD(ROW(),2)=0</formula>
    </cfRule>
  </conditionalFormatting>
  <conditionalFormatting sqref="H345">
    <cfRule type="expression" dxfId="0" priority="705">
      <formula>MOD(ROW(),2)=0</formula>
    </cfRule>
  </conditionalFormatting>
  <conditionalFormatting sqref="H346">
    <cfRule type="expression" dxfId="0" priority="704">
      <formula>MOD(ROW(),2)=0</formula>
    </cfRule>
  </conditionalFormatting>
  <conditionalFormatting sqref="H348">
    <cfRule type="expression" dxfId="0" priority="703">
      <formula>MOD(ROW(),2)=0</formula>
    </cfRule>
  </conditionalFormatting>
  <conditionalFormatting sqref="H349">
    <cfRule type="expression" dxfId="0" priority="702">
      <formula>MOD(ROW(),2)=0</formula>
    </cfRule>
  </conditionalFormatting>
  <conditionalFormatting sqref="H350">
    <cfRule type="expression" dxfId="0" priority="701">
      <formula>MOD(ROW(),2)=0</formula>
    </cfRule>
  </conditionalFormatting>
  <conditionalFormatting sqref="H351">
    <cfRule type="expression" dxfId="0" priority="700">
      <formula>MOD(ROW(),2)=0</formula>
    </cfRule>
  </conditionalFormatting>
  <conditionalFormatting sqref="H352">
    <cfRule type="expression" dxfId="0" priority="723">
      <formula>MOD(ROW(),2)=0</formula>
    </cfRule>
  </conditionalFormatting>
  <conditionalFormatting sqref="H353">
    <cfRule type="expression" dxfId="0" priority="722">
      <formula>MOD(ROW(),2)=0</formula>
    </cfRule>
  </conditionalFormatting>
  <conditionalFormatting sqref="H354">
    <cfRule type="expression" dxfId="0" priority="699">
      <formula>MOD(ROW(),2)=0</formula>
    </cfRule>
  </conditionalFormatting>
  <conditionalFormatting sqref="H355">
    <cfRule type="expression" dxfId="0" priority="698">
      <formula>MOD(ROW(),2)=0</formula>
    </cfRule>
  </conditionalFormatting>
  <conditionalFormatting sqref="H356">
    <cfRule type="expression" dxfId="0" priority="674">
      <formula>MOD(ROW(),2)=0</formula>
    </cfRule>
  </conditionalFormatting>
  <conditionalFormatting sqref="H357">
    <cfRule type="expression" dxfId="0" priority="673">
      <formula>MOD(ROW(),2)=0</formula>
    </cfRule>
  </conditionalFormatting>
  <conditionalFormatting sqref="H358">
    <cfRule type="expression" dxfId="0" priority="672">
      <formula>MOD(ROW(),2)=0</formula>
    </cfRule>
  </conditionalFormatting>
  <conditionalFormatting sqref="H359">
    <cfRule type="expression" dxfId="0" priority="671">
      <formula>MOD(ROW(),2)=0</formula>
    </cfRule>
  </conditionalFormatting>
  <conditionalFormatting sqref="H362">
    <cfRule type="expression" dxfId="0" priority="721">
      <formula>MOD(ROW(),2)=0</formula>
    </cfRule>
  </conditionalFormatting>
  <conditionalFormatting sqref="H363">
    <cfRule type="expression" dxfId="0" priority="720">
      <formula>MOD(ROW(),2)=0</formula>
    </cfRule>
  </conditionalFormatting>
  <conditionalFormatting sqref="H364">
    <cfRule type="expression" dxfId="0" priority="719">
      <formula>MOD(ROW(),2)=0</formula>
    </cfRule>
  </conditionalFormatting>
  <conditionalFormatting sqref="H365">
    <cfRule type="expression" dxfId="0" priority="718">
      <formula>MOD(ROW(),2)=0</formula>
    </cfRule>
  </conditionalFormatting>
  <conditionalFormatting sqref="H366">
    <cfRule type="expression" dxfId="0" priority="717">
      <formula>MOD(ROW(),2)=0</formula>
    </cfRule>
  </conditionalFormatting>
  <conditionalFormatting sqref="H367">
    <cfRule type="expression" dxfId="0" priority="697">
      <formula>MOD(ROW(),2)=0</formula>
    </cfRule>
  </conditionalFormatting>
  <conditionalFormatting sqref="H368">
    <cfRule type="expression" dxfId="0" priority="696">
      <formula>MOD(ROW(),2)=0</formula>
    </cfRule>
  </conditionalFormatting>
  <conditionalFormatting sqref="H369">
    <cfRule type="expression" dxfId="0" priority="695">
      <formula>MOD(ROW(),2)=0</formula>
    </cfRule>
  </conditionalFormatting>
  <conditionalFormatting sqref="H370">
    <cfRule type="expression" dxfId="0" priority="694">
      <formula>MOD(ROW(),2)=0</formula>
    </cfRule>
  </conditionalFormatting>
  <conditionalFormatting sqref="H376">
    <cfRule type="expression" dxfId="0" priority="716">
      <formula>MOD(ROW(),2)=0</formula>
    </cfRule>
  </conditionalFormatting>
  <conditionalFormatting sqref="H388">
    <cfRule type="expression" dxfId="0" priority="685">
      <formula>MOD(ROW(),2)=0</formula>
    </cfRule>
  </conditionalFormatting>
  <conditionalFormatting sqref="H389">
    <cfRule type="expression" dxfId="0" priority="684">
      <formula>MOD(ROW(),2)=0</formula>
    </cfRule>
  </conditionalFormatting>
  <conditionalFormatting sqref="H391">
    <cfRule type="expression" dxfId="0" priority="683">
      <formula>MOD(ROW(),2)=0</formula>
    </cfRule>
  </conditionalFormatting>
  <conditionalFormatting sqref="H392">
    <cfRule type="expression" dxfId="0" priority="710">
      <formula>MOD(ROW(),2)=0</formula>
    </cfRule>
  </conditionalFormatting>
  <conditionalFormatting sqref="H393">
    <cfRule type="expression" dxfId="0" priority="709">
      <formula>MOD(ROW(),2)=0</formula>
    </cfRule>
  </conditionalFormatting>
  <conditionalFormatting sqref="H394">
    <cfRule type="expression" dxfId="0" priority="708">
      <formula>MOD(ROW(),2)=0</formula>
    </cfRule>
  </conditionalFormatting>
  <conditionalFormatting sqref="H395">
    <cfRule type="expression" dxfId="0" priority="693">
      <formula>MOD(ROW(),2)=0</formula>
    </cfRule>
  </conditionalFormatting>
  <conditionalFormatting sqref="H396">
    <cfRule type="expression" dxfId="0" priority="692">
      <formula>MOD(ROW(),2)=0</formula>
    </cfRule>
  </conditionalFormatting>
  <conditionalFormatting sqref="H397">
    <cfRule type="expression" dxfId="0" priority="691">
      <formula>MOD(ROW(),2)=0</formula>
    </cfRule>
  </conditionalFormatting>
  <conditionalFormatting sqref="H398">
    <cfRule type="expression" dxfId="0" priority="690">
      <formula>MOD(ROW(),2)=0</formula>
    </cfRule>
  </conditionalFormatting>
  <conditionalFormatting sqref="G401">
    <cfRule type="expression" dxfId="0" priority="669">
      <formula>MOD(ROW(),2)=0</formula>
    </cfRule>
  </conditionalFormatting>
  <conditionalFormatting sqref="H401">
    <cfRule type="expression" dxfId="0" priority="670">
      <formula>MOD(ROW(),2)=0</formula>
    </cfRule>
  </conditionalFormatting>
  <conditionalFormatting sqref="H409">
    <cfRule type="expression" dxfId="0" priority="677">
      <formula>MOD(ROW(),2)=0</formula>
    </cfRule>
  </conditionalFormatting>
  <conditionalFormatting sqref="H410">
    <cfRule type="expression" dxfId="0" priority="676">
      <formula>MOD(ROW(),2)=0</formula>
    </cfRule>
  </conditionalFormatting>
  <conditionalFormatting sqref="H411">
    <cfRule type="expression" dxfId="0" priority="675">
      <formula>MOD(ROW(),2)=0</formula>
    </cfRule>
  </conditionalFormatting>
  <conditionalFormatting sqref="H413">
    <cfRule type="expression" dxfId="0" priority="715">
      <formula>MOD(ROW(),2)=0</formula>
    </cfRule>
  </conditionalFormatting>
  <conditionalFormatting sqref="H414">
    <cfRule type="expression" dxfId="0" priority="714">
      <formula>MOD(ROW(),2)=0</formula>
    </cfRule>
  </conditionalFormatting>
  <conditionalFormatting sqref="H415">
    <cfRule type="expression" dxfId="0" priority="713">
      <formula>MOD(ROW(),2)=0</formula>
    </cfRule>
  </conditionalFormatting>
  <conditionalFormatting sqref="H416">
    <cfRule type="expression" dxfId="0" priority="682">
      <formula>MOD(ROW(),2)=0</formula>
    </cfRule>
  </conditionalFormatting>
  <conditionalFormatting sqref="H417">
    <cfRule type="expression" dxfId="0" priority="681">
      <formula>MOD(ROW(),2)=0</formula>
    </cfRule>
  </conditionalFormatting>
  <conditionalFormatting sqref="H419">
    <cfRule type="expression" dxfId="0" priority="680">
      <formula>MOD(ROW(),2)=0</formula>
    </cfRule>
  </conditionalFormatting>
  <conditionalFormatting sqref="H420">
    <cfRule type="expression" dxfId="0" priority="679">
      <formula>MOD(ROW(),2)=0</formula>
    </cfRule>
  </conditionalFormatting>
  <conditionalFormatting sqref="H422">
    <cfRule type="expression" dxfId="0" priority="687">
      <formula>MOD(ROW(),2)=0</formula>
    </cfRule>
  </conditionalFormatting>
  <conditionalFormatting sqref="H423">
    <cfRule type="expression" dxfId="0" priority="686">
      <formula>MOD(ROW(),2)=0</formula>
    </cfRule>
  </conditionalFormatting>
  <conditionalFormatting sqref="G426">
    <cfRule type="expression" dxfId="0" priority="666">
      <formula>MOD(ROW(),2)=0</formula>
    </cfRule>
  </conditionalFormatting>
  <conditionalFormatting sqref="H426">
    <cfRule type="expression" dxfId="0" priority="667">
      <formula>MOD(ROW(),2)=0</formula>
    </cfRule>
  </conditionalFormatting>
  <conditionalFormatting sqref="H428">
    <cfRule type="expression" dxfId="0" priority="707">
      <formula>MOD(ROW(),2)=0</formula>
    </cfRule>
  </conditionalFormatting>
  <conditionalFormatting sqref="H431">
    <cfRule type="expression" dxfId="0" priority="706">
      <formula>MOD(ROW(),2)=0</formula>
    </cfRule>
  </conditionalFormatting>
  <conditionalFormatting sqref="H432">
    <cfRule type="expression" dxfId="0" priority="712">
      <formula>MOD(ROW(),2)=0</formula>
    </cfRule>
  </conditionalFormatting>
  <conditionalFormatting sqref="H433">
    <cfRule type="expression" dxfId="0" priority="678">
      <formula>MOD(ROW(),2)=0</formula>
    </cfRule>
  </conditionalFormatting>
  <conditionalFormatting sqref="H434">
    <cfRule type="expression" dxfId="0" priority="711">
      <formula>MOD(ROW(),2)=0</formula>
    </cfRule>
  </conditionalFormatting>
  <conditionalFormatting sqref="H497">
    <cfRule type="expression" dxfId="0" priority="604">
      <formula>MOD(ROW(),2)=0</formula>
    </cfRule>
  </conditionalFormatting>
  <conditionalFormatting sqref="H501">
    <cfRule type="expression" dxfId="0" priority="663">
      <formula>MOD(ROW(),2)=0</formula>
    </cfRule>
  </conditionalFormatting>
  <conditionalFormatting sqref="H502">
    <cfRule type="expression" dxfId="0" priority="607">
      <formula>MOD(ROW(),2)=0</formula>
    </cfRule>
  </conditionalFormatting>
  <conditionalFormatting sqref="H503">
    <cfRule type="expression" dxfId="0" priority="662">
      <formula>MOD(ROW(),2)=0</formula>
    </cfRule>
  </conditionalFormatting>
  <conditionalFormatting sqref="H504">
    <cfRule type="expression" dxfId="0" priority="661">
      <formula>MOD(ROW(),2)=0</formula>
    </cfRule>
  </conditionalFormatting>
  <conditionalFormatting sqref="H505">
    <cfRule type="expression" dxfId="0" priority="660">
      <formula>MOD(ROW(),2)=0</formula>
    </cfRule>
  </conditionalFormatting>
  <conditionalFormatting sqref="H506">
    <cfRule type="expression" dxfId="0" priority="659">
      <formula>MOD(ROW(),2)=0</formula>
    </cfRule>
  </conditionalFormatting>
  <conditionalFormatting sqref="H507">
    <cfRule type="expression" dxfId="0" priority="606">
      <formula>MOD(ROW(),2)=0</formula>
    </cfRule>
  </conditionalFormatting>
  <conditionalFormatting sqref="H508">
    <cfRule type="expression" dxfId="0" priority="571">
      <formula>MOD(ROW(),2)=0</formula>
    </cfRule>
  </conditionalFormatting>
  <conditionalFormatting sqref="H509">
    <cfRule type="expression" dxfId="0" priority="600">
      <formula>MOD(ROW(),2)=0</formula>
    </cfRule>
  </conditionalFormatting>
  <conditionalFormatting sqref="H510">
    <cfRule type="expression" dxfId="0" priority="599">
      <formula>MOD(ROW(),2)=0</formula>
    </cfRule>
  </conditionalFormatting>
  <conditionalFormatting sqref="H511">
    <cfRule type="expression" dxfId="0" priority="658">
      <formula>MOD(ROW(),2)=0</formula>
    </cfRule>
  </conditionalFormatting>
  <conditionalFormatting sqref="H512">
    <cfRule type="expression" dxfId="0" priority="657">
      <formula>MOD(ROW(),2)=0</formula>
    </cfRule>
  </conditionalFormatting>
  <conditionalFormatting sqref="H513">
    <cfRule type="expression" dxfId="0" priority="656">
      <formula>MOD(ROW(),2)=0</formula>
    </cfRule>
  </conditionalFormatting>
  <conditionalFormatting sqref="G514">
    <cfRule type="expression" dxfId="0" priority="611">
      <formula>MOD(ROW(),2)=0</formula>
    </cfRule>
  </conditionalFormatting>
  <conditionalFormatting sqref="H514">
    <cfRule type="expression" dxfId="0" priority="644">
      <formula>MOD(ROW(),2)=0</formula>
    </cfRule>
  </conditionalFormatting>
  <conditionalFormatting sqref="H515">
    <cfRule type="expression" dxfId="0" priority="582">
      <formula>MOD(ROW(),2)=0</formula>
    </cfRule>
  </conditionalFormatting>
  <conditionalFormatting sqref="H516">
    <cfRule type="expression" dxfId="0" priority="655">
      <formula>MOD(ROW(),2)=0</formula>
    </cfRule>
  </conditionalFormatting>
  <conditionalFormatting sqref="H517">
    <cfRule type="expression" dxfId="0" priority="654">
      <formula>MOD(ROW(),2)=0</formula>
    </cfRule>
  </conditionalFormatting>
  <conditionalFormatting sqref="H518">
    <cfRule type="expression" dxfId="0" priority="653">
      <formula>MOD(ROW(),2)=0</formula>
    </cfRule>
  </conditionalFormatting>
  <conditionalFormatting sqref="H519">
    <cfRule type="expression" dxfId="0" priority="652">
      <formula>MOD(ROW(),2)=0</formula>
    </cfRule>
  </conditionalFormatting>
  <conditionalFormatting sqref="H520">
    <cfRule type="expression" dxfId="0" priority="651">
      <formula>MOD(ROW(),2)=0</formula>
    </cfRule>
  </conditionalFormatting>
  <conditionalFormatting sqref="H521">
    <cfRule type="expression" dxfId="0" priority="650">
      <formula>MOD(ROW(),2)=0</formula>
    </cfRule>
  </conditionalFormatting>
  <conditionalFormatting sqref="G522">
    <cfRule type="expression" dxfId="0" priority="612">
      <formula>MOD(ROW(),2)=0</formula>
    </cfRule>
  </conditionalFormatting>
  <conditionalFormatting sqref="H522">
    <cfRule type="expression" dxfId="0" priority="649">
      <formula>MOD(ROW(),2)=0</formula>
    </cfRule>
  </conditionalFormatting>
  <conditionalFormatting sqref="H523">
    <cfRule type="expression" dxfId="0" priority="648">
      <formula>MOD(ROW(),2)=0</formula>
    </cfRule>
  </conditionalFormatting>
  <conditionalFormatting sqref="H524">
    <cfRule type="expression" dxfId="0" priority="647">
      <formula>MOD(ROW(),2)=0</formula>
    </cfRule>
  </conditionalFormatting>
  <conditionalFormatting sqref="H525">
    <cfRule type="expression" dxfId="0" priority="646">
      <formula>MOD(ROW(),2)=0</formula>
    </cfRule>
  </conditionalFormatting>
  <conditionalFormatting sqref="H526">
    <cfRule type="expression" dxfId="0" priority="645">
      <formula>MOD(ROW(),2)=0</formula>
    </cfRule>
  </conditionalFormatting>
  <conditionalFormatting sqref="H531">
    <cfRule type="expression" dxfId="0" priority="592">
      <formula>MOD(ROW(),2)=0</formula>
    </cfRule>
  </conditionalFormatting>
  <conditionalFormatting sqref="H532">
    <cfRule type="expression" dxfId="0" priority="591">
      <formula>MOD(ROW(),2)=0</formula>
    </cfRule>
  </conditionalFormatting>
  <conditionalFormatting sqref="G534">
    <cfRule type="expression" dxfId="0" priority="557">
      <formula>MOD(ROW(),2)=0</formula>
    </cfRule>
  </conditionalFormatting>
  <conditionalFormatting sqref="H534">
    <cfRule type="expression" dxfId="0" priority="558">
      <formula>MOD(ROW(),2)=0</formula>
    </cfRule>
  </conditionalFormatting>
  <conditionalFormatting sqref="H535">
    <cfRule type="expression" dxfId="0" priority="643">
      <formula>MOD(ROW(),2)=0</formula>
    </cfRule>
  </conditionalFormatting>
  <conditionalFormatting sqref="H536">
    <cfRule type="expression" dxfId="0" priority="642">
      <formula>MOD(ROW(),2)=0</formula>
    </cfRule>
  </conditionalFormatting>
  <conditionalFormatting sqref="H537">
    <cfRule type="expression" dxfId="0" priority="603">
      <formula>MOD(ROW(),2)=0</formula>
    </cfRule>
  </conditionalFormatting>
  <conditionalFormatting sqref="H538">
    <cfRule type="expression" dxfId="0" priority="602">
      <formula>MOD(ROW(),2)=0</formula>
    </cfRule>
  </conditionalFormatting>
  <conditionalFormatting sqref="H539">
    <cfRule type="expression" dxfId="0" priority="641">
      <formula>MOD(ROW(),2)=0</formula>
    </cfRule>
  </conditionalFormatting>
  <conditionalFormatting sqref="H540">
    <cfRule type="expression" dxfId="0" priority="640">
      <formula>MOD(ROW(),2)=0</formula>
    </cfRule>
  </conditionalFormatting>
  <conditionalFormatting sqref="H541">
    <cfRule type="expression" dxfId="0" priority="639">
      <formula>MOD(ROW(),2)=0</formula>
    </cfRule>
  </conditionalFormatting>
  <conditionalFormatting sqref="H542">
    <cfRule type="expression" dxfId="0" priority="638">
      <formula>MOD(ROW(),2)=0</formula>
    </cfRule>
  </conditionalFormatting>
  <conditionalFormatting sqref="H543">
    <cfRule type="expression" dxfId="0" priority="637">
      <formula>MOD(ROW(),2)=0</formula>
    </cfRule>
  </conditionalFormatting>
  <conditionalFormatting sqref="H544">
    <cfRule type="expression" dxfId="0" priority="636">
      <formula>MOD(ROW(),2)=0</formula>
    </cfRule>
  </conditionalFormatting>
  <conditionalFormatting sqref="H545">
    <cfRule type="expression" dxfId="0" priority="635">
      <formula>MOD(ROW(),2)=0</formula>
    </cfRule>
  </conditionalFormatting>
  <conditionalFormatting sqref="G546">
    <cfRule type="expression" dxfId="0" priority="610">
      <formula>MOD(ROW(),2)=0</formula>
    </cfRule>
  </conditionalFormatting>
  <conditionalFormatting sqref="H546">
    <cfRule type="expression" dxfId="0" priority="634">
      <formula>MOD(ROW(),2)=0</formula>
    </cfRule>
  </conditionalFormatting>
  <conditionalFormatting sqref="H547">
    <cfRule type="expression" dxfId="0" priority="633">
      <formula>MOD(ROW(),2)=0</formula>
    </cfRule>
  </conditionalFormatting>
  <conditionalFormatting sqref="H548">
    <cfRule type="expression" dxfId="0" priority="632">
      <formula>MOD(ROW(),2)=0</formula>
    </cfRule>
  </conditionalFormatting>
  <conditionalFormatting sqref="H549">
    <cfRule type="expression" dxfId="0" priority="631">
      <formula>MOD(ROW(),2)=0</formula>
    </cfRule>
  </conditionalFormatting>
  <conditionalFormatting sqref="H550">
    <cfRule type="expression" dxfId="0" priority="630">
      <formula>MOD(ROW(),2)=0</formula>
    </cfRule>
  </conditionalFormatting>
  <conditionalFormatting sqref="H551">
    <cfRule type="expression" dxfId="0" priority="629">
      <formula>MOD(ROW(),2)=0</formula>
    </cfRule>
  </conditionalFormatting>
  <conditionalFormatting sqref="H552">
    <cfRule type="expression" dxfId="0" priority="628">
      <formula>MOD(ROW(),2)=0</formula>
    </cfRule>
  </conditionalFormatting>
  <conditionalFormatting sqref="H553">
    <cfRule type="expression" dxfId="0" priority="627">
      <formula>MOD(ROW(),2)=0</formula>
    </cfRule>
  </conditionalFormatting>
  <conditionalFormatting sqref="H554">
    <cfRule type="expression" dxfId="0" priority="626">
      <formula>MOD(ROW(),2)=0</formula>
    </cfRule>
  </conditionalFormatting>
  <conditionalFormatting sqref="H555">
    <cfRule type="expression" dxfId="0" priority="625">
      <formula>MOD(ROW(),2)=0</formula>
    </cfRule>
  </conditionalFormatting>
  <conditionalFormatting sqref="G558">
    <cfRule type="expression" dxfId="0" priority="609">
      <formula>MOD(ROW(),2)=0</formula>
    </cfRule>
  </conditionalFormatting>
  <conditionalFormatting sqref="H558">
    <cfRule type="expression" dxfId="0" priority="623">
      <formula>MOD(ROW(),2)=0</formula>
    </cfRule>
  </conditionalFormatting>
  <conditionalFormatting sqref="H559">
    <cfRule type="expression" dxfId="0" priority="601">
      <formula>MOD(ROW(),2)=0</formula>
    </cfRule>
  </conditionalFormatting>
  <conditionalFormatting sqref="H560">
    <cfRule type="expression" dxfId="0" priority="622">
      <formula>MOD(ROW(),2)=0</formula>
    </cfRule>
  </conditionalFormatting>
  <conditionalFormatting sqref="H561">
    <cfRule type="expression" dxfId="0" priority="621">
      <formula>MOD(ROW(),2)=0</formula>
    </cfRule>
  </conditionalFormatting>
  <conditionalFormatting sqref="H562">
    <cfRule type="expression" dxfId="0" priority="619">
      <formula>MOD(ROW(),2)=0</formula>
    </cfRule>
  </conditionalFormatting>
  <conditionalFormatting sqref="G563">
    <cfRule type="expression" dxfId="0" priority="608">
      <formula>MOD(ROW(),2)=0</formula>
    </cfRule>
  </conditionalFormatting>
  <conditionalFormatting sqref="H563">
    <cfRule type="expression" dxfId="0" priority="620">
      <formula>MOD(ROW(),2)=0</formula>
    </cfRule>
  </conditionalFormatting>
  <conditionalFormatting sqref="H564">
    <cfRule type="expression" dxfId="0" priority="598">
      <formula>MOD(ROW(),2)=0</formula>
    </cfRule>
  </conditionalFormatting>
  <conditionalFormatting sqref="H565">
    <cfRule type="expression" dxfId="0" priority="597">
      <formula>MOD(ROW(),2)=0</formula>
    </cfRule>
  </conditionalFormatting>
  <conditionalFormatting sqref="H566">
    <cfRule type="expression" dxfId="0" priority="596">
      <formula>MOD(ROW(),2)=0</formula>
    </cfRule>
  </conditionalFormatting>
  <conditionalFormatting sqref="H567">
    <cfRule type="expression" dxfId="0" priority="594">
      <formula>MOD(ROW(),2)=0</formula>
    </cfRule>
  </conditionalFormatting>
  <conditionalFormatting sqref="H568">
    <cfRule type="expression" dxfId="0" priority="595">
      <formula>MOD(ROW(),2)=0</formula>
    </cfRule>
  </conditionalFormatting>
  <conditionalFormatting sqref="H569">
    <cfRule type="expression" dxfId="0" priority="593">
      <formula>MOD(ROW(),2)=0</formula>
    </cfRule>
  </conditionalFormatting>
  <conditionalFormatting sqref="H570">
    <cfRule type="expression" dxfId="0" priority="618">
      <formula>MOD(ROW(),2)=0</formula>
    </cfRule>
  </conditionalFormatting>
  <conditionalFormatting sqref="H571">
    <cfRule type="expression" dxfId="0" priority="573">
      <formula>MOD(ROW(),2)=0</formula>
    </cfRule>
  </conditionalFormatting>
  <conditionalFormatting sqref="H572">
    <cfRule type="expression" dxfId="0" priority="572">
      <formula>MOD(ROW(),2)=0</formula>
    </cfRule>
  </conditionalFormatting>
  <conditionalFormatting sqref="H573">
    <cfRule type="expression" dxfId="0" priority="617">
      <formula>MOD(ROW(),2)=0</formula>
    </cfRule>
  </conditionalFormatting>
  <conditionalFormatting sqref="H574">
    <cfRule type="expression" dxfId="0" priority="616">
      <formula>MOD(ROW(),2)=0</formula>
    </cfRule>
  </conditionalFormatting>
  <conditionalFormatting sqref="H575">
    <cfRule type="expression" dxfId="0" priority="615">
      <formula>MOD(ROW(),2)=0</formula>
    </cfRule>
  </conditionalFormatting>
  <conditionalFormatting sqref="H576">
    <cfRule type="expression" dxfId="0" priority="614">
      <formula>MOD(ROW(),2)=0</formula>
    </cfRule>
  </conditionalFormatting>
  <conditionalFormatting sqref="H577">
    <cfRule type="expression" dxfId="0" priority="613">
      <formula>MOD(ROW(),2)=0</formula>
    </cfRule>
  </conditionalFormatting>
  <conditionalFormatting sqref="H578">
    <cfRule type="expression" dxfId="0" priority="590">
      <formula>MOD(ROW(),2)=0</formula>
    </cfRule>
  </conditionalFormatting>
  <conditionalFormatting sqref="H579">
    <cfRule type="expression" dxfId="0" priority="589">
      <formula>MOD(ROW(),2)=0</formula>
    </cfRule>
  </conditionalFormatting>
  <conditionalFormatting sqref="H580">
    <cfRule type="expression" dxfId="0" priority="588">
      <formula>MOD(ROW(),2)=0</formula>
    </cfRule>
  </conditionalFormatting>
  <conditionalFormatting sqref="H581">
    <cfRule type="expression" dxfId="0" priority="587">
      <formula>MOD(ROW(),2)=0</formula>
    </cfRule>
  </conditionalFormatting>
  <conditionalFormatting sqref="H582">
    <cfRule type="expression" dxfId="0" priority="586">
      <formula>MOD(ROW(),2)=0</formula>
    </cfRule>
  </conditionalFormatting>
  <conditionalFormatting sqref="H583">
    <cfRule type="expression" dxfId="0" priority="585">
      <formula>MOD(ROW(),2)=0</formula>
    </cfRule>
  </conditionalFormatting>
  <conditionalFormatting sqref="H584">
    <cfRule type="expression" dxfId="0" priority="584">
      <formula>MOD(ROW(),2)=0</formula>
    </cfRule>
  </conditionalFormatting>
  <conditionalFormatting sqref="H585">
    <cfRule type="expression" dxfId="0" priority="583">
      <formula>MOD(ROW(),2)=0</formula>
    </cfRule>
  </conditionalFormatting>
  <conditionalFormatting sqref="H586">
    <cfRule type="expression" dxfId="0" priority="581">
      <formula>MOD(ROW(),2)=0</formula>
    </cfRule>
  </conditionalFormatting>
  <conditionalFormatting sqref="H587">
    <cfRule type="expression" dxfId="0" priority="552">
      <formula>MOD(ROW(),2)=0</formula>
    </cfRule>
  </conditionalFormatting>
  <conditionalFormatting sqref="H588">
    <cfRule type="expression" dxfId="0" priority="580">
      <formula>MOD(ROW(),2)=0</formula>
    </cfRule>
  </conditionalFormatting>
  <conditionalFormatting sqref="H589">
    <cfRule type="expression" dxfId="0" priority="579">
      <formula>MOD(ROW(),2)=0</formula>
    </cfRule>
  </conditionalFormatting>
  <conditionalFormatting sqref="H590">
    <cfRule type="expression" dxfId="0" priority="578">
      <formula>MOD(ROW(),2)=0</formula>
    </cfRule>
  </conditionalFormatting>
  <conditionalFormatting sqref="H591">
    <cfRule type="expression" dxfId="0" priority="577">
      <formula>MOD(ROW(),2)=0</formula>
    </cfRule>
  </conditionalFormatting>
  <conditionalFormatting sqref="H592">
    <cfRule type="expression" dxfId="0" priority="576">
      <formula>MOD(ROW(),2)=0</formula>
    </cfRule>
  </conditionalFormatting>
  <conditionalFormatting sqref="H593">
    <cfRule type="expression" dxfId="0" priority="575">
      <formula>MOD(ROW(),2)=0</formula>
    </cfRule>
  </conditionalFormatting>
  <conditionalFormatting sqref="H594">
    <cfRule type="expression" dxfId="0" priority="574">
      <formula>MOD(ROW(),2)=0</formula>
    </cfRule>
  </conditionalFormatting>
  <conditionalFormatting sqref="H595">
    <cfRule type="expression" dxfId="0" priority="570">
      <formula>MOD(ROW(),2)=0</formula>
    </cfRule>
  </conditionalFormatting>
  <conditionalFormatting sqref="H596">
    <cfRule type="expression" dxfId="0" priority="569">
      <formula>MOD(ROW(),2)=0</formula>
    </cfRule>
  </conditionalFormatting>
  <conditionalFormatting sqref="H597">
    <cfRule type="expression" dxfId="0" priority="568">
      <formula>MOD(ROW(),2)=0</formula>
    </cfRule>
  </conditionalFormatting>
  <conditionalFormatting sqref="H598">
    <cfRule type="expression" dxfId="0" priority="567">
      <formula>MOD(ROW(),2)=0</formula>
    </cfRule>
  </conditionalFormatting>
  <conditionalFormatting sqref="H599">
    <cfRule type="expression" dxfId="0" priority="566">
      <formula>MOD(ROW(),2)=0</formula>
    </cfRule>
  </conditionalFormatting>
  <conditionalFormatting sqref="H600">
    <cfRule type="expression" dxfId="0" priority="565">
      <formula>MOD(ROW(),2)=0</formula>
    </cfRule>
  </conditionalFormatting>
  <conditionalFormatting sqref="H601">
    <cfRule type="expression" dxfId="0" priority="564">
      <formula>MOD(ROW(),2)=0</formula>
    </cfRule>
  </conditionalFormatting>
  <conditionalFormatting sqref="H602">
    <cfRule type="expression" dxfId="0" priority="563">
      <formula>MOD(ROW(),2)=0</formula>
    </cfRule>
  </conditionalFormatting>
  <conditionalFormatting sqref="H603">
    <cfRule type="expression" dxfId="0" priority="562">
      <formula>MOD(ROW(),2)=0</formula>
    </cfRule>
  </conditionalFormatting>
  <conditionalFormatting sqref="H604">
    <cfRule type="expression" dxfId="0" priority="556">
      <formula>MOD(ROW(),2)=0</formula>
    </cfRule>
  </conditionalFormatting>
  <conditionalFormatting sqref="H605">
    <cfRule type="expression" dxfId="0" priority="555">
      <formula>MOD(ROW(),2)=0</formula>
    </cfRule>
  </conditionalFormatting>
  <conditionalFormatting sqref="H606">
    <cfRule type="expression" dxfId="0" priority="554">
      <formula>MOD(ROW(),2)=0</formula>
    </cfRule>
  </conditionalFormatting>
  <conditionalFormatting sqref="H607">
    <cfRule type="expression" dxfId="0" priority="561">
      <formula>MOD(ROW(),2)=0</formula>
    </cfRule>
  </conditionalFormatting>
  <conditionalFormatting sqref="H608">
    <cfRule type="expression" dxfId="0" priority="560">
      <formula>MOD(ROW(),2)=0</formula>
    </cfRule>
  </conditionalFormatting>
  <conditionalFormatting sqref="H609">
    <cfRule type="expression" dxfId="0" priority="559">
      <formula>MOD(ROW(),2)=0</formula>
    </cfRule>
  </conditionalFormatting>
  <conditionalFormatting sqref="H610">
    <cfRule type="expression" dxfId="0" priority="553">
      <formula>MOD(ROW(),2)=0</formula>
    </cfRule>
  </conditionalFormatting>
  <conditionalFormatting sqref="H611">
    <cfRule type="expression" dxfId="1" priority="273">
      <formula>MOD(ROW(),2)=0</formula>
    </cfRule>
  </conditionalFormatting>
  <conditionalFormatting sqref="H616">
    <cfRule type="expression" dxfId="1" priority="271">
      <formula>MOD(ROW(),2)=0</formula>
    </cfRule>
  </conditionalFormatting>
  <conditionalFormatting sqref="H617">
    <cfRule type="expression" dxfId="1" priority="270">
      <formula>MOD(ROW(),2)=0</formula>
    </cfRule>
  </conditionalFormatting>
  <conditionalFormatting sqref="H618">
    <cfRule type="expression" dxfId="1" priority="269">
      <formula>MOD(ROW(),2)=0</formula>
    </cfRule>
  </conditionalFormatting>
  <conditionalFormatting sqref="H619">
    <cfRule type="expression" dxfId="1" priority="268">
      <formula>MOD(ROW(),2)=0</formula>
    </cfRule>
  </conditionalFormatting>
  <conditionalFormatting sqref="H620">
    <cfRule type="expression" dxfId="1" priority="267">
      <formula>MOD(ROW(),2)=0</formula>
    </cfRule>
  </conditionalFormatting>
  <conditionalFormatting sqref="H621">
    <cfRule type="expression" dxfId="1" priority="265">
      <formula>MOD(ROW(),2)=0</formula>
    </cfRule>
  </conditionalFormatting>
  <conditionalFormatting sqref="H622">
    <cfRule type="expression" dxfId="1" priority="256">
      <formula>MOD(ROW(),2)=0</formula>
    </cfRule>
  </conditionalFormatting>
  <conditionalFormatting sqref="H623">
    <cfRule type="expression" dxfId="1" priority="266">
      <formula>MOD(ROW(),2)=0</formula>
    </cfRule>
  </conditionalFormatting>
  <conditionalFormatting sqref="H624">
    <cfRule type="expression" dxfId="1" priority="264">
      <formula>MOD(ROW(),2)=0</formula>
    </cfRule>
  </conditionalFormatting>
  <conditionalFormatting sqref="H625">
    <cfRule type="expression" dxfId="1" priority="263">
      <formula>MOD(ROW(),2)=0</formula>
    </cfRule>
  </conditionalFormatting>
  <conditionalFormatting sqref="H626">
    <cfRule type="expression" dxfId="1" priority="262">
      <formula>MOD(ROW(),2)=0</formula>
    </cfRule>
  </conditionalFormatting>
  <conditionalFormatting sqref="H627">
    <cfRule type="expression" dxfId="1" priority="261">
      <formula>MOD(ROW(),2)=0</formula>
    </cfRule>
  </conditionalFormatting>
  <conditionalFormatting sqref="H628">
    <cfRule type="expression" dxfId="1" priority="260">
      <formula>MOD(ROW(),2)=0</formula>
    </cfRule>
  </conditionalFormatting>
  <conditionalFormatting sqref="H629">
    <cfRule type="expression" dxfId="1" priority="259">
      <formula>MOD(ROW(),2)=0</formula>
    </cfRule>
  </conditionalFormatting>
  <conditionalFormatting sqref="H630">
    <cfRule type="expression" dxfId="1" priority="258">
      <formula>MOD(ROW(),2)=0</formula>
    </cfRule>
  </conditionalFormatting>
  <conditionalFormatting sqref="H631">
    <cfRule type="expression" dxfId="1" priority="257">
      <formula>MOD(ROW(),2)=0</formula>
    </cfRule>
  </conditionalFormatting>
  <conditionalFormatting sqref="H632">
    <cfRule type="expression" dxfId="1" priority="239">
      <formula>MOD(ROW(),2)=0</formula>
    </cfRule>
  </conditionalFormatting>
  <conditionalFormatting sqref="H633">
    <cfRule type="expression" dxfId="1" priority="255">
      <formula>MOD(ROW(),2)=0</formula>
    </cfRule>
  </conditionalFormatting>
  <conditionalFormatting sqref="H634">
    <cfRule type="expression" dxfId="1" priority="254">
      <formula>MOD(ROW(),2)=0</formula>
    </cfRule>
  </conditionalFormatting>
  <conditionalFormatting sqref="H635">
    <cfRule type="expression" dxfId="1" priority="253">
      <formula>MOD(ROW(),2)=0</formula>
    </cfRule>
  </conditionalFormatting>
  <conditionalFormatting sqref="H636">
    <cfRule type="expression" dxfId="1" priority="252">
      <formula>MOD(ROW(),2)=0</formula>
    </cfRule>
  </conditionalFormatting>
  <conditionalFormatting sqref="H637">
    <cfRule type="expression" dxfId="1" priority="251">
      <formula>MOD(ROW(),2)=0</formula>
    </cfRule>
  </conditionalFormatting>
  <conditionalFormatting sqref="G638">
    <cfRule type="expression" dxfId="1" priority="197">
      <formula>MOD(ROW(),2)=0</formula>
    </cfRule>
  </conditionalFormatting>
  <conditionalFormatting sqref="H638">
    <cfRule type="expression" dxfId="1" priority="199">
      <formula>MOD(ROW(),2)=0</formula>
    </cfRule>
  </conditionalFormatting>
  <conditionalFormatting sqref="G639">
    <cfRule type="expression" dxfId="1" priority="196">
      <formula>MOD(ROW(),2)=0</formula>
    </cfRule>
  </conditionalFormatting>
  <conditionalFormatting sqref="H639">
    <cfRule type="expression" dxfId="1" priority="198">
      <formula>MOD(ROW(),2)=0</formula>
    </cfRule>
  </conditionalFormatting>
  <conditionalFormatting sqref="H640">
    <cfRule type="expression" dxfId="1" priority="250">
      <formula>MOD(ROW(),2)=0</formula>
    </cfRule>
  </conditionalFormatting>
  <conditionalFormatting sqref="H641">
    <cfRule type="expression" dxfId="1" priority="249">
      <formula>MOD(ROW(),2)=0</formula>
    </cfRule>
  </conditionalFormatting>
  <conditionalFormatting sqref="H642">
    <cfRule type="expression" dxfId="1" priority="248">
      <formula>MOD(ROW(),2)=0</formula>
    </cfRule>
  </conditionalFormatting>
  <conditionalFormatting sqref="H643">
    <cfRule type="expression" dxfId="1" priority="237">
      <formula>MOD(ROW(),2)=0</formula>
    </cfRule>
  </conditionalFormatting>
  <conditionalFormatting sqref="H644">
    <cfRule type="expression" dxfId="1" priority="236">
      <formula>MOD(ROW(),2)=0</formula>
    </cfRule>
  </conditionalFormatting>
  <conditionalFormatting sqref="H645">
    <cfRule type="expression" dxfId="1" priority="247">
      <formula>MOD(ROW(),2)=0</formula>
    </cfRule>
  </conditionalFormatting>
  <conditionalFormatting sqref="H646">
    <cfRule type="expression" dxfId="1" priority="238">
      <formula>MOD(ROW(),2)=0</formula>
    </cfRule>
  </conditionalFormatting>
  <conditionalFormatting sqref="H647">
    <cfRule type="expression" dxfId="1" priority="246">
      <formula>MOD(ROW(),2)=0</formula>
    </cfRule>
  </conditionalFormatting>
  <conditionalFormatting sqref="H648">
    <cfRule type="expression" dxfId="1" priority="245">
      <formula>MOD(ROW(),2)=0</formula>
    </cfRule>
  </conditionalFormatting>
  <conditionalFormatting sqref="H649">
    <cfRule type="expression" dxfId="1" priority="244">
      <formula>MOD(ROW(),2)=0</formula>
    </cfRule>
  </conditionalFormatting>
  <conditionalFormatting sqref="H650">
    <cfRule type="expression" dxfId="1" priority="243">
      <formula>MOD(ROW(),2)=0</formula>
    </cfRule>
  </conditionalFormatting>
  <conditionalFormatting sqref="H651">
    <cfRule type="expression" dxfId="1" priority="242">
      <formula>MOD(ROW(),2)=0</formula>
    </cfRule>
  </conditionalFormatting>
  <conditionalFormatting sqref="H652">
    <cfRule type="expression" dxfId="1" priority="235">
      <formula>MOD(ROW(),2)=0</formula>
    </cfRule>
  </conditionalFormatting>
  <conditionalFormatting sqref="H653">
    <cfRule type="expression" dxfId="1" priority="241">
      <formula>MOD(ROW(),2)=0</formula>
    </cfRule>
  </conditionalFormatting>
  <conditionalFormatting sqref="H654">
    <cfRule type="expression" dxfId="1" priority="240">
      <formula>MOD(ROW(),2)=0</formula>
    </cfRule>
  </conditionalFormatting>
  <conditionalFormatting sqref="H655">
    <cfRule type="expression" dxfId="1" priority="234">
      <formula>MOD(ROW(),2)=0</formula>
    </cfRule>
  </conditionalFormatting>
  <conditionalFormatting sqref="H656">
    <cfRule type="expression" dxfId="1" priority="233">
      <formula>MOD(ROW(),2)=0</formula>
    </cfRule>
  </conditionalFormatting>
  <conditionalFormatting sqref="H657">
    <cfRule type="expression" dxfId="1" priority="232">
      <formula>MOD(ROW(),2)=0</formula>
    </cfRule>
  </conditionalFormatting>
  <conditionalFormatting sqref="H660">
    <cfRule type="expression" dxfId="1" priority="230">
      <formula>MOD(ROW(),2)=0</formula>
    </cfRule>
  </conditionalFormatting>
  <conditionalFormatting sqref="H661">
    <cfRule type="expression" dxfId="1" priority="229">
      <formula>MOD(ROW(),2)=0</formula>
    </cfRule>
  </conditionalFormatting>
  <conditionalFormatting sqref="H662">
    <cfRule type="expression" dxfId="1" priority="228">
      <formula>MOD(ROW(),2)=0</formula>
    </cfRule>
  </conditionalFormatting>
  <conditionalFormatting sqref="H663">
    <cfRule type="expression" dxfId="1" priority="208">
      <formula>MOD(ROW(),2)=0</formula>
    </cfRule>
  </conditionalFormatting>
  <conditionalFormatting sqref="H664">
    <cfRule type="expression" dxfId="1" priority="207">
      <formula>MOD(ROW(),2)=0</formula>
    </cfRule>
  </conditionalFormatting>
  <conditionalFormatting sqref="H665">
    <cfRule type="expression" dxfId="1" priority="227">
      <formula>MOD(ROW(),2)=0</formula>
    </cfRule>
  </conditionalFormatting>
  <conditionalFormatting sqref="H666">
    <cfRule type="expression" dxfId="1" priority="226">
      <formula>MOD(ROW(),2)=0</formula>
    </cfRule>
  </conditionalFormatting>
  <conditionalFormatting sqref="H667">
    <cfRule type="expression" dxfId="1" priority="225">
      <formula>MOD(ROW(),2)=0</formula>
    </cfRule>
  </conditionalFormatting>
  <conditionalFormatting sqref="G668">
    <cfRule type="expression" dxfId="1" priority="192">
      <formula>MOD(ROW(),2)=0</formula>
    </cfRule>
  </conditionalFormatting>
  <conditionalFormatting sqref="H668">
    <cfRule type="expression" dxfId="1" priority="195">
      <formula>MOD(ROW(),2)=0</formula>
    </cfRule>
  </conditionalFormatting>
  <conditionalFormatting sqref="G669">
    <cfRule type="expression" dxfId="1" priority="191">
      <formula>MOD(ROW(),2)=0</formula>
    </cfRule>
  </conditionalFormatting>
  <conditionalFormatting sqref="H669">
    <cfRule type="expression" dxfId="1" priority="194">
      <formula>MOD(ROW(),2)=0</formula>
    </cfRule>
  </conditionalFormatting>
  <conditionalFormatting sqref="G670">
    <cfRule type="expression" dxfId="1" priority="190">
      <formula>MOD(ROW(),2)=0</formula>
    </cfRule>
  </conditionalFormatting>
  <conditionalFormatting sqref="H670">
    <cfRule type="expression" dxfId="1" priority="193">
      <formula>MOD(ROW(),2)=0</formula>
    </cfRule>
  </conditionalFormatting>
  <conditionalFormatting sqref="H671">
    <cfRule type="expression" dxfId="1" priority="201">
      <formula>MOD(ROW(),2)=0</formula>
    </cfRule>
  </conditionalFormatting>
  <conditionalFormatting sqref="H672">
    <cfRule type="expression" dxfId="1" priority="200">
      <formula>MOD(ROW(),2)=0</formula>
    </cfRule>
  </conditionalFormatting>
  <conditionalFormatting sqref="H673">
    <cfRule type="expression" dxfId="1" priority="224">
      <formula>MOD(ROW(),2)=0</formula>
    </cfRule>
  </conditionalFormatting>
  <conditionalFormatting sqref="H674">
    <cfRule type="expression" dxfId="1" priority="223">
      <formula>MOD(ROW(),2)=0</formula>
    </cfRule>
  </conditionalFormatting>
  <conditionalFormatting sqref="H675">
    <cfRule type="expression" dxfId="1" priority="185">
      <formula>MOD(ROW(),2)=0</formula>
    </cfRule>
  </conditionalFormatting>
  <conditionalFormatting sqref="G676">
    <cfRule type="expression" dxfId="1" priority="187">
      <formula>MOD(ROW(),2)=0</formula>
    </cfRule>
  </conditionalFormatting>
  <conditionalFormatting sqref="H676">
    <cfRule type="expression" dxfId="1" priority="189">
      <formula>MOD(ROW(),2)=0</formula>
    </cfRule>
  </conditionalFormatting>
  <conditionalFormatting sqref="G677">
    <cfRule type="expression" dxfId="1" priority="186">
      <formula>MOD(ROW(),2)=0</formula>
    </cfRule>
  </conditionalFormatting>
  <conditionalFormatting sqref="H677">
    <cfRule type="expression" dxfId="1" priority="188">
      <formula>MOD(ROW(),2)=0</formula>
    </cfRule>
  </conditionalFormatting>
  <conditionalFormatting sqref="H678">
    <cfRule type="expression" dxfId="1" priority="222">
      <formula>MOD(ROW(),2)=0</formula>
    </cfRule>
  </conditionalFormatting>
  <conditionalFormatting sqref="H679">
    <cfRule type="expression" dxfId="1" priority="221">
      <formula>MOD(ROW(),2)=0</formula>
    </cfRule>
  </conditionalFormatting>
  <conditionalFormatting sqref="H680">
    <cfRule type="expression" dxfId="1" priority="220">
      <formula>MOD(ROW(),2)=0</formula>
    </cfRule>
  </conditionalFormatting>
  <conditionalFormatting sqref="H681">
    <cfRule type="expression" dxfId="1" priority="219">
      <formula>MOD(ROW(),2)=0</formula>
    </cfRule>
  </conditionalFormatting>
  <conditionalFormatting sqref="H682">
    <cfRule type="expression" dxfId="1" priority="218">
      <formula>MOD(ROW(),2)=0</formula>
    </cfRule>
  </conditionalFormatting>
  <conditionalFormatting sqref="H683">
    <cfRule type="expression" dxfId="1" priority="217">
      <formula>MOD(ROW(),2)=0</formula>
    </cfRule>
  </conditionalFormatting>
  <conditionalFormatting sqref="H684">
    <cfRule type="expression" dxfId="1" priority="216">
      <formula>MOD(ROW(),2)=0</formula>
    </cfRule>
  </conditionalFormatting>
  <conditionalFormatting sqref="H685">
    <cfRule type="expression" dxfId="1" priority="215">
      <formula>MOD(ROW(),2)=0</formula>
    </cfRule>
  </conditionalFormatting>
  <conditionalFormatting sqref="H686">
    <cfRule type="expression" dxfId="1" priority="214">
      <formula>MOD(ROW(),2)=0</formula>
    </cfRule>
  </conditionalFormatting>
  <conditionalFormatting sqref="H687">
    <cfRule type="expression" dxfId="1" priority="213">
      <formula>MOD(ROW(),2)=0</formula>
    </cfRule>
  </conditionalFormatting>
  <conditionalFormatting sqref="H688">
    <cfRule type="expression" dxfId="1" priority="212">
      <formula>MOD(ROW(),2)=0</formula>
    </cfRule>
  </conditionalFormatting>
  <conditionalFormatting sqref="H689">
    <cfRule type="expression" dxfId="1" priority="211">
      <formula>MOD(ROW(),2)=0</formula>
    </cfRule>
  </conditionalFormatting>
  <conditionalFormatting sqref="H692">
    <cfRule type="expression" dxfId="1" priority="210">
      <formula>MOD(ROW(),2)=0</formula>
    </cfRule>
  </conditionalFormatting>
  <conditionalFormatting sqref="H693">
    <cfRule type="expression" dxfId="1" priority="209">
      <formula>MOD(ROW(),2)=0</formula>
    </cfRule>
  </conditionalFormatting>
  <conditionalFormatting sqref="H694">
    <cfRule type="expression" dxfId="1" priority="205">
      <formula>MOD(ROW(),2)=0</formula>
    </cfRule>
  </conditionalFormatting>
  <conditionalFormatting sqref="H695">
    <cfRule type="expression" dxfId="1" priority="202">
      <formula>MOD(ROW(),2)=0</formula>
    </cfRule>
  </conditionalFormatting>
  <conditionalFormatting sqref="H696">
    <cfRule type="expression" dxfId="1" priority="204">
      <formula>MOD(ROW(),2)=0</formula>
    </cfRule>
  </conditionalFormatting>
  <conditionalFormatting sqref="H697">
    <cfRule type="expression" dxfId="1" priority="203">
      <formula>MOD(ROW(),2)=0</formula>
    </cfRule>
  </conditionalFormatting>
  <conditionalFormatting sqref="G698">
    <cfRule type="expression" dxfId="1" priority="183">
      <formula>MOD(ROW(),2)=0</formula>
    </cfRule>
  </conditionalFormatting>
  <conditionalFormatting sqref="H698">
    <cfRule type="expression" dxfId="1" priority="184">
      <formula>MOD(ROW(),2)=0</formula>
    </cfRule>
  </conditionalFormatting>
  <conditionalFormatting sqref="G699">
    <cfRule type="expression" dxfId="1" priority="178">
      <formula>MOD(ROW(),2)=0</formula>
    </cfRule>
  </conditionalFormatting>
  <conditionalFormatting sqref="H699">
    <cfRule type="expression" dxfId="1" priority="180">
      <formula>MOD(ROW(),2)=0</formula>
    </cfRule>
  </conditionalFormatting>
  <conditionalFormatting sqref="G700">
    <cfRule type="expression" dxfId="1" priority="177">
      <formula>MOD(ROW(),2)=0</formula>
    </cfRule>
  </conditionalFormatting>
  <conditionalFormatting sqref="H700">
    <cfRule type="expression" dxfId="1" priority="179">
      <formula>MOD(ROW(),2)=0</formula>
    </cfRule>
  </conditionalFormatting>
  <conditionalFormatting sqref="G701">
    <cfRule type="expression" dxfId="1" priority="181">
      <formula>MOD(ROW(),2)=0</formula>
    </cfRule>
  </conditionalFormatting>
  <conditionalFormatting sqref="H701">
    <cfRule type="expression" dxfId="1" priority="182">
      <formula>MOD(ROW(),2)=0</formula>
    </cfRule>
  </conditionalFormatting>
  <conditionalFormatting sqref="G702">
    <cfRule type="expression" dxfId="1" priority="142">
      <formula>MOD(ROW(),2)=0</formula>
    </cfRule>
  </conditionalFormatting>
  <conditionalFormatting sqref="H702">
    <cfRule type="expression" dxfId="1" priority="146">
      <formula>MOD(ROW(),2)=0</formula>
    </cfRule>
  </conditionalFormatting>
  <conditionalFormatting sqref="G703">
    <cfRule type="expression" dxfId="1" priority="141">
      <formula>MOD(ROW(),2)=0</formula>
    </cfRule>
  </conditionalFormatting>
  <conditionalFormatting sqref="H703">
    <cfRule type="expression" dxfId="1" priority="145">
      <formula>MOD(ROW(),2)=0</formula>
    </cfRule>
  </conditionalFormatting>
  <conditionalFormatting sqref="G704">
    <cfRule type="expression" dxfId="1" priority="140">
      <formula>MOD(ROW(),2)=0</formula>
    </cfRule>
  </conditionalFormatting>
  <conditionalFormatting sqref="H704">
    <cfRule type="expression" dxfId="1" priority="144">
      <formula>MOD(ROW(),2)=0</formula>
    </cfRule>
  </conditionalFormatting>
  <conditionalFormatting sqref="G705">
    <cfRule type="expression" dxfId="1" priority="139">
      <formula>MOD(ROW(),2)=0</formula>
    </cfRule>
  </conditionalFormatting>
  <conditionalFormatting sqref="H705">
    <cfRule type="expression" dxfId="1" priority="143">
      <formula>MOD(ROW(),2)=0</formula>
    </cfRule>
  </conditionalFormatting>
  <conditionalFormatting sqref="G706">
    <cfRule type="expression" dxfId="1" priority="175">
      <formula>MOD(ROW(),2)=0</formula>
    </cfRule>
  </conditionalFormatting>
  <conditionalFormatting sqref="H706">
    <cfRule type="expression" dxfId="1" priority="176">
      <formula>MOD(ROW(),2)=0</formula>
    </cfRule>
  </conditionalFormatting>
  <conditionalFormatting sqref="G707">
    <cfRule type="expression" dxfId="1" priority="27">
      <formula>MOD(ROW(),2)=0</formula>
    </cfRule>
  </conditionalFormatting>
  <conditionalFormatting sqref="H707">
    <cfRule type="expression" dxfId="1" priority="28">
      <formula>MOD(ROW(),2)=0</formula>
    </cfRule>
  </conditionalFormatting>
  <conditionalFormatting sqref="G708">
    <cfRule type="expression" dxfId="1" priority="171">
      <formula>MOD(ROW(),2)=0</formula>
    </cfRule>
  </conditionalFormatting>
  <conditionalFormatting sqref="H708">
    <cfRule type="expression" dxfId="1" priority="174">
      <formula>MOD(ROW(),2)=0</formula>
    </cfRule>
  </conditionalFormatting>
  <conditionalFormatting sqref="G709">
    <cfRule type="expression" dxfId="1" priority="170">
      <formula>MOD(ROW(),2)=0</formula>
    </cfRule>
  </conditionalFormatting>
  <conditionalFormatting sqref="H709">
    <cfRule type="expression" dxfId="1" priority="173">
      <formula>MOD(ROW(),2)=0</formula>
    </cfRule>
  </conditionalFormatting>
  <conditionalFormatting sqref="G710">
    <cfRule type="expression" dxfId="1" priority="169">
      <formula>MOD(ROW(),2)=0</formula>
    </cfRule>
  </conditionalFormatting>
  <conditionalFormatting sqref="H710">
    <cfRule type="expression" dxfId="1" priority="172">
      <formula>MOD(ROW(),2)=0</formula>
    </cfRule>
  </conditionalFormatting>
  <conditionalFormatting sqref="G711">
    <cfRule type="expression" dxfId="1" priority="165">
      <formula>MOD(ROW(),2)=0</formula>
    </cfRule>
  </conditionalFormatting>
  <conditionalFormatting sqref="H711">
    <cfRule type="expression" dxfId="1" priority="166">
      <formula>MOD(ROW(),2)=0</formula>
    </cfRule>
  </conditionalFormatting>
  <conditionalFormatting sqref="G712">
    <cfRule type="expression" dxfId="1" priority="167">
      <formula>MOD(ROW(),2)=0</formula>
    </cfRule>
  </conditionalFormatting>
  <conditionalFormatting sqref="H712">
    <cfRule type="expression" dxfId="1" priority="168">
      <formula>MOD(ROW(),2)=0</formula>
    </cfRule>
  </conditionalFormatting>
  <conditionalFormatting sqref="G713">
    <cfRule type="expression" dxfId="1" priority="37">
      <formula>MOD(ROW(),2)=0</formula>
    </cfRule>
  </conditionalFormatting>
  <conditionalFormatting sqref="H713">
    <cfRule type="expression" dxfId="1" priority="38">
      <formula>MOD(ROW(),2)=0</formula>
    </cfRule>
  </conditionalFormatting>
  <conditionalFormatting sqref="G714">
    <cfRule type="expression" dxfId="1" priority="35">
      <formula>MOD(ROW(),2)=0</formula>
    </cfRule>
  </conditionalFormatting>
  <conditionalFormatting sqref="H714">
    <cfRule type="expression" dxfId="1" priority="36">
      <formula>MOD(ROW(),2)=0</formula>
    </cfRule>
  </conditionalFormatting>
  <conditionalFormatting sqref="G715">
    <cfRule type="expression" dxfId="1" priority="155">
      <formula>MOD(ROW(),2)=0</formula>
    </cfRule>
  </conditionalFormatting>
  <conditionalFormatting sqref="H715">
    <cfRule type="expression" dxfId="1" priority="164">
      <formula>MOD(ROW(),2)=0</formula>
    </cfRule>
  </conditionalFormatting>
  <conditionalFormatting sqref="G716">
    <cfRule type="expression" dxfId="1" priority="154">
      <formula>MOD(ROW(),2)=0</formula>
    </cfRule>
  </conditionalFormatting>
  <conditionalFormatting sqref="H716">
    <cfRule type="expression" dxfId="1" priority="163">
      <formula>MOD(ROW(),2)=0</formula>
    </cfRule>
  </conditionalFormatting>
  <conditionalFormatting sqref="G717">
    <cfRule type="expression" dxfId="1" priority="153">
      <formula>MOD(ROW(),2)=0</formula>
    </cfRule>
  </conditionalFormatting>
  <conditionalFormatting sqref="H717">
    <cfRule type="expression" dxfId="1" priority="162">
      <formula>MOD(ROW(),2)=0</formula>
    </cfRule>
  </conditionalFormatting>
  <conditionalFormatting sqref="G718">
    <cfRule type="expression" dxfId="1" priority="152">
      <formula>MOD(ROW(),2)=0</formula>
    </cfRule>
  </conditionalFormatting>
  <conditionalFormatting sqref="H718">
    <cfRule type="expression" dxfId="1" priority="161">
      <formula>MOD(ROW(),2)=0</formula>
    </cfRule>
  </conditionalFormatting>
  <conditionalFormatting sqref="G719">
    <cfRule type="expression" dxfId="1" priority="151">
      <formula>MOD(ROW(),2)=0</formula>
    </cfRule>
  </conditionalFormatting>
  <conditionalFormatting sqref="H719">
    <cfRule type="expression" dxfId="1" priority="160">
      <formula>MOD(ROW(),2)=0</formula>
    </cfRule>
  </conditionalFormatting>
  <conditionalFormatting sqref="G720">
    <cfRule type="expression" dxfId="1" priority="20">
      <formula>MOD(ROW(),2)=0</formula>
    </cfRule>
  </conditionalFormatting>
  <conditionalFormatting sqref="H720">
    <cfRule type="expression" dxfId="1" priority="21">
      <formula>MOD(ROW(),2)=0</formula>
    </cfRule>
  </conditionalFormatting>
  <conditionalFormatting sqref="G721">
    <cfRule type="expression" dxfId="1" priority="150">
      <formula>MOD(ROW(),2)=0</formula>
    </cfRule>
  </conditionalFormatting>
  <conditionalFormatting sqref="H721">
    <cfRule type="expression" dxfId="1" priority="159">
      <formula>MOD(ROW(),2)=0</formula>
    </cfRule>
  </conditionalFormatting>
  <conditionalFormatting sqref="G722">
    <cfRule type="expression" dxfId="1" priority="49">
      <formula>MOD(ROW(),2)=0</formula>
    </cfRule>
  </conditionalFormatting>
  <conditionalFormatting sqref="H722">
    <cfRule type="expression" dxfId="1" priority="50">
      <formula>MOD(ROW(),2)=0</formula>
    </cfRule>
  </conditionalFormatting>
  <conditionalFormatting sqref="G723">
    <cfRule type="expression" dxfId="1" priority="149">
      <formula>MOD(ROW(),2)=0</formula>
    </cfRule>
  </conditionalFormatting>
  <conditionalFormatting sqref="H723">
    <cfRule type="expression" dxfId="1" priority="158">
      <formula>MOD(ROW(),2)=0</formula>
    </cfRule>
  </conditionalFormatting>
  <conditionalFormatting sqref="G724">
    <cfRule type="expression" dxfId="1" priority="148">
      <formula>MOD(ROW(),2)=0</formula>
    </cfRule>
  </conditionalFormatting>
  <conditionalFormatting sqref="H724">
    <cfRule type="expression" dxfId="1" priority="157">
      <formula>MOD(ROW(),2)=0</formula>
    </cfRule>
  </conditionalFormatting>
  <conditionalFormatting sqref="G725">
    <cfRule type="expression" dxfId="1" priority="147">
      <formula>MOD(ROW(),2)=0</formula>
    </cfRule>
  </conditionalFormatting>
  <conditionalFormatting sqref="H725">
    <cfRule type="expression" dxfId="1" priority="156">
      <formula>MOD(ROW(),2)=0</formula>
    </cfRule>
  </conditionalFormatting>
  <conditionalFormatting sqref="G726">
    <cfRule type="expression" dxfId="1" priority="31">
      <formula>MOD(ROW(),2)=0</formula>
    </cfRule>
  </conditionalFormatting>
  <conditionalFormatting sqref="H726">
    <cfRule type="expression" dxfId="1" priority="32">
      <formula>MOD(ROW(),2)=0</formula>
    </cfRule>
  </conditionalFormatting>
  <conditionalFormatting sqref="G727">
    <cfRule type="expression" dxfId="1" priority="95">
      <formula>MOD(ROW(),2)=0</formula>
    </cfRule>
  </conditionalFormatting>
  <conditionalFormatting sqref="H727">
    <cfRule type="expression" dxfId="1" priority="138">
      <formula>MOD(ROW(),2)=0</formula>
    </cfRule>
  </conditionalFormatting>
  <conditionalFormatting sqref="H728">
    <cfRule type="expression" dxfId="1" priority="52">
      <formula>MOD(ROW(),2)=0</formula>
    </cfRule>
  </conditionalFormatting>
  <conditionalFormatting sqref="H729">
    <cfRule type="expression" dxfId="1" priority="19">
      <formula>MOD(ROW(),2)=0</formula>
    </cfRule>
  </conditionalFormatting>
  <conditionalFormatting sqref="G730">
    <cfRule type="expression" dxfId="1" priority="94">
      <formula>MOD(ROW(),2)=0</formula>
    </cfRule>
  </conditionalFormatting>
  <conditionalFormatting sqref="H730">
    <cfRule type="expression" dxfId="1" priority="137">
      <formula>MOD(ROW(),2)=0</formula>
    </cfRule>
  </conditionalFormatting>
  <conditionalFormatting sqref="G731">
    <cfRule type="expression" dxfId="1" priority="93">
      <formula>MOD(ROW(),2)=0</formula>
    </cfRule>
  </conditionalFormatting>
  <conditionalFormatting sqref="H731">
    <cfRule type="expression" dxfId="1" priority="136">
      <formula>MOD(ROW(),2)=0</formula>
    </cfRule>
  </conditionalFormatting>
  <conditionalFormatting sqref="G732">
    <cfRule type="expression" dxfId="1" priority="92">
      <formula>MOD(ROW(),2)=0</formula>
    </cfRule>
  </conditionalFormatting>
  <conditionalFormatting sqref="H732">
    <cfRule type="expression" dxfId="1" priority="135">
      <formula>MOD(ROW(),2)=0</formula>
    </cfRule>
  </conditionalFormatting>
  <conditionalFormatting sqref="G733">
    <cfRule type="expression" dxfId="1" priority="91">
      <formula>MOD(ROW(),2)=0</formula>
    </cfRule>
  </conditionalFormatting>
  <conditionalFormatting sqref="H733">
    <cfRule type="expression" dxfId="1" priority="134">
      <formula>MOD(ROW(),2)=0</formula>
    </cfRule>
  </conditionalFormatting>
  <conditionalFormatting sqref="G734">
    <cfRule type="expression" dxfId="1" priority="90">
      <formula>MOD(ROW(),2)=0</formula>
    </cfRule>
  </conditionalFormatting>
  <conditionalFormatting sqref="H734">
    <cfRule type="expression" dxfId="1" priority="133">
      <formula>MOD(ROW(),2)=0</formula>
    </cfRule>
  </conditionalFormatting>
  <conditionalFormatting sqref="G735">
    <cfRule type="expression" dxfId="1" priority="89">
      <formula>MOD(ROW(),2)=0</formula>
    </cfRule>
  </conditionalFormatting>
  <conditionalFormatting sqref="H735">
    <cfRule type="expression" dxfId="1" priority="132">
      <formula>MOD(ROW(),2)=0</formula>
    </cfRule>
  </conditionalFormatting>
  <conditionalFormatting sqref="G736">
    <cfRule type="expression" dxfId="1" priority="88">
      <formula>MOD(ROW(),2)=0</formula>
    </cfRule>
  </conditionalFormatting>
  <conditionalFormatting sqref="H736">
    <cfRule type="expression" dxfId="1" priority="131">
      <formula>MOD(ROW(),2)=0</formula>
    </cfRule>
  </conditionalFormatting>
  <conditionalFormatting sqref="G737">
    <cfRule type="expression" dxfId="1" priority="87">
      <formula>MOD(ROW(),2)=0</formula>
    </cfRule>
  </conditionalFormatting>
  <conditionalFormatting sqref="H737">
    <cfRule type="expression" dxfId="1" priority="130">
      <formula>MOD(ROW(),2)=0</formula>
    </cfRule>
  </conditionalFormatting>
  <conditionalFormatting sqref="G738">
    <cfRule type="expression" dxfId="1" priority="86">
      <formula>MOD(ROW(),2)=0</formula>
    </cfRule>
  </conditionalFormatting>
  <conditionalFormatting sqref="H738">
    <cfRule type="expression" dxfId="1" priority="129">
      <formula>MOD(ROW(),2)=0</formula>
    </cfRule>
  </conditionalFormatting>
  <conditionalFormatting sqref="G739">
    <cfRule type="expression" dxfId="1" priority="85">
      <formula>MOD(ROW(),2)=0</formula>
    </cfRule>
  </conditionalFormatting>
  <conditionalFormatting sqref="H739">
    <cfRule type="expression" dxfId="1" priority="128">
      <formula>MOD(ROW(),2)=0</formula>
    </cfRule>
  </conditionalFormatting>
  <conditionalFormatting sqref="G740">
    <cfRule type="expression" dxfId="1" priority="84">
      <formula>MOD(ROW(),2)=0</formula>
    </cfRule>
  </conditionalFormatting>
  <conditionalFormatting sqref="H740">
    <cfRule type="expression" dxfId="1" priority="127">
      <formula>MOD(ROW(),2)=0</formula>
    </cfRule>
  </conditionalFormatting>
  <conditionalFormatting sqref="G741">
    <cfRule type="expression" dxfId="1" priority="83">
      <formula>MOD(ROW(),2)=0</formula>
    </cfRule>
  </conditionalFormatting>
  <conditionalFormatting sqref="H741">
    <cfRule type="expression" dxfId="1" priority="126">
      <formula>MOD(ROW(),2)=0</formula>
    </cfRule>
  </conditionalFormatting>
  <conditionalFormatting sqref="G742">
    <cfRule type="expression" dxfId="1" priority="82">
      <formula>MOD(ROW(),2)=0</formula>
    </cfRule>
  </conditionalFormatting>
  <conditionalFormatting sqref="H742">
    <cfRule type="expression" dxfId="1" priority="125">
      <formula>MOD(ROW(),2)=0</formula>
    </cfRule>
  </conditionalFormatting>
  <conditionalFormatting sqref="G743">
    <cfRule type="expression" dxfId="1" priority="81">
      <formula>MOD(ROW(),2)=0</formula>
    </cfRule>
  </conditionalFormatting>
  <conditionalFormatting sqref="H743">
    <cfRule type="expression" dxfId="1" priority="124">
      <formula>MOD(ROW(),2)=0</formula>
    </cfRule>
  </conditionalFormatting>
  <conditionalFormatting sqref="G744">
    <cfRule type="expression" dxfId="1" priority="80">
      <formula>MOD(ROW(),2)=0</formula>
    </cfRule>
  </conditionalFormatting>
  <conditionalFormatting sqref="H744">
    <cfRule type="expression" dxfId="1" priority="123">
      <formula>MOD(ROW(),2)=0</formula>
    </cfRule>
  </conditionalFormatting>
  <conditionalFormatting sqref="G745">
    <cfRule type="expression" dxfId="1" priority="79">
      <formula>MOD(ROW(),2)=0</formula>
    </cfRule>
  </conditionalFormatting>
  <conditionalFormatting sqref="H745">
    <cfRule type="expression" dxfId="1" priority="122">
      <formula>MOD(ROW(),2)=0</formula>
    </cfRule>
  </conditionalFormatting>
  <conditionalFormatting sqref="G746">
    <cfRule type="expression" dxfId="1" priority="78">
      <formula>MOD(ROW(),2)=0</formula>
    </cfRule>
  </conditionalFormatting>
  <conditionalFormatting sqref="H746">
    <cfRule type="expression" dxfId="1" priority="121">
      <formula>MOD(ROW(),2)=0</formula>
    </cfRule>
  </conditionalFormatting>
  <conditionalFormatting sqref="G747">
    <cfRule type="expression" dxfId="1" priority="17">
      <formula>MOD(ROW(),2)=0</formula>
    </cfRule>
  </conditionalFormatting>
  <conditionalFormatting sqref="H747">
    <cfRule type="expression" dxfId="1" priority="18">
      <formula>MOD(ROW(),2)=0</formula>
    </cfRule>
  </conditionalFormatting>
  <conditionalFormatting sqref="G748">
    <cfRule type="expression" dxfId="1" priority="15">
      <formula>MOD(ROW(),2)=0</formula>
    </cfRule>
  </conditionalFormatting>
  <conditionalFormatting sqref="H748">
    <cfRule type="expression" dxfId="1" priority="16">
      <formula>MOD(ROW(),2)=0</formula>
    </cfRule>
  </conditionalFormatting>
  <conditionalFormatting sqref="G749">
    <cfRule type="expression" dxfId="1" priority="77">
      <formula>MOD(ROW(),2)=0</formula>
    </cfRule>
  </conditionalFormatting>
  <conditionalFormatting sqref="H749">
    <cfRule type="expression" dxfId="1" priority="120">
      <formula>MOD(ROW(),2)=0</formula>
    </cfRule>
  </conditionalFormatting>
  <conditionalFormatting sqref="G753">
    <cfRule type="expression" dxfId="1" priority="75">
      <formula>MOD(ROW(),2)=0</formula>
    </cfRule>
  </conditionalFormatting>
  <conditionalFormatting sqref="H753">
    <cfRule type="expression" dxfId="1" priority="118">
      <formula>MOD(ROW(),2)=0</formula>
    </cfRule>
  </conditionalFormatting>
  <conditionalFormatting sqref="G754">
    <cfRule type="expression" dxfId="1" priority="74">
      <formula>MOD(ROW(),2)=0</formula>
    </cfRule>
  </conditionalFormatting>
  <conditionalFormatting sqref="H754">
    <cfRule type="expression" dxfId="1" priority="117">
      <formula>MOD(ROW(),2)=0</formula>
    </cfRule>
  </conditionalFormatting>
  <conditionalFormatting sqref="G755">
    <cfRule type="expression" dxfId="1" priority="73">
      <formula>MOD(ROW(),2)=0</formula>
    </cfRule>
  </conditionalFormatting>
  <conditionalFormatting sqref="H755">
    <cfRule type="expression" dxfId="1" priority="116">
      <formula>MOD(ROW(),2)=0</formula>
    </cfRule>
  </conditionalFormatting>
  <conditionalFormatting sqref="G756">
    <cfRule type="expression" dxfId="1" priority="72">
      <formula>MOD(ROW(),2)=0</formula>
    </cfRule>
  </conditionalFormatting>
  <conditionalFormatting sqref="H756">
    <cfRule type="expression" dxfId="1" priority="115">
      <formula>MOD(ROW(),2)=0</formula>
    </cfRule>
  </conditionalFormatting>
  <conditionalFormatting sqref="G757">
    <cfRule type="expression" dxfId="1" priority="71">
      <formula>MOD(ROW(),2)=0</formula>
    </cfRule>
  </conditionalFormatting>
  <conditionalFormatting sqref="H757">
    <cfRule type="expression" dxfId="1" priority="114">
      <formula>MOD(ROW(),2)=0</formula>
    </cfRule>
  </conditionalFormatting>
  <conditionalFormatting sqref="G758">
    <cfRule type="expression" dxfId="1" priority="70">
      <formula>MOD(ROW(),2)=0</formula>
    </cfRule>
  </conditionalFormatting>
  <conditionalFormatting sqref="H758">
    <cfRule type="expression" dxfId="1" priority="113">
      <formula>MOD(ROW(),2)=0</formula>
    </cfRule>
  </conditionalFormatting>
  <conditionalFormatting sqref="G759">
    <cfRule type="expression" dxfId="1" priority="29">
      <formula>MOD(ROW(),2)=0</formula>
    </cfRule>
  </conditionalFormatting>
  <conditionalFormatting sqref="H759">
    <cfRule type="expression" dxfId="1" priority="30">
      <formula>MOD(ROW(),2)=0</formula>
    </cfRule>
  </conditionalFormatting>
  <conditionalFormatting sqref="G760">
    <cfRule type="expression" dxfId="1" priority="7">
      <formula>MOD(ROW(),2)=0</formula>
    </cfRule>
  </conditionalFormatting>
  <conditionalFormatting sqref="H760">
    <cfRule type="expression" dxfId="1" priority="14">
      <formula>MOD(ROW(),2)=0</formula>
    </cfRule>
  </conditionalFormatting>
  <conditionalFormatting sqref="G761">
    <cfRule type="expression" dxfId="1" priority="6">
      <formula>MOD(ROW(),2)=0</formula>
    </cfRule>
  </conditionalFormatting>
  <conditionalFormatting sqref="H761">
    <cfRule type="expression" dxfId="1" priority="13">
      <formula>MOD(ROW(),2)=0</formula>
    </cfRule>
  </conditionalFormatting>
  <conditionalFormatting sqref="G762">
    <cfRule type="expression" dxfId="1" priority="5">
      <formula>MOD(ROW(),2)=0</formula>
    </cfRule>
  </conditionalFormatting>
  <conditionalFormatting sqref="H762">
    <cfRule type="expression" dxfId="1" priority="12">
      <formula>MOD(ROW(),2)=0</formula>
    </cfRule>
  </conditionalFormatting>
  <conditionalFormatting sqref="G763">
    <cfRule type="expression" dxfId="1" priority="4">
      <formula>MOD(ROW(),2)=0</formula>
    </cfRule>
  </conditionalFormatting>
  <conditionalFormatting sqref="H763">
    <cfRule type="expression" dxfId="1" priority="11">
      <formula>MOD(ROW(),2)=0</formula>
    </cfRule>
  </conditionalFormatting>
  <conditionalFormatting sqref="G764">
    <cfRule type="expression" dxfId="1" priority="3">
      <formula>MOD(ROW(),2)=0</formula>
    </cfRule>
  </conditionalFormatting>
  <conditionalFormatting sqref="H764">
    <cfRule type="expression" dxfId="1" priority="10">
      <formula>MOD(ROW(),2)=0</formula>
    </cfRule>
  </conditionalFormatting>
  <conditionalFormatting sqref="G765">
    <cfRule type="expression" dxfId="1" priority="2">
      <formula>MOD(ROW(),2)=0</formula>
    </cfRule>
  </conditionalFormatting>
  <conditionalFormatting sqref="H765">
    <cfRule type="expression" dxfId="1" priority="9">
      <formula>MOD(ROW(),2)=0</formula>
    </cfRule>
  </conditionalFormatting>
  <conditionalFormatting sqref="G766">
    <cfRule type="expression" dxfId="1" priority="1">
      <formula>MOD(ROW(),2)=0</formula>
    </cfRule>
  </conditionalFormatting>
  <conditionalFormatting sqref="H766">
    <cfRule type="expression" dxfId="1" priority="8">
      <formula>MOD(ROW(),2)=0</formula>
    </cfRule>
  </conditionalFormatting>
  <conditionalFormatting sqref="G767">
    <cfRule type="expression" dxfId="1" priority="69">
      <formula>MOD(ROW(),2)=0</formula>
    </cfRule>
  </conditionalFormatting>
  <conditionalFormatting sqref="H767">
    <cfRule type="expression" dxfId="1" priority="112">
      <formula>MOD(ROW(),2)=0</formula>
    </cfRule>
  </conditionalFormatting>
  <conditionalFormatting sqref="G768">
    <cfRule type="expression" dxfId="1" priority="46">
      <formula>MOD(ROW(),2)=0</formula>
    </cfRule>
  </conditionalFormatting>
  <conditionalFormatting sqref="H768">
    <cfRule type="expression" dxfId="1" priority="48">
      <formula>MOD(ROW(),2)=0</formula>
    </cfRule>
  </conditionalFormatting>
  <conditionalFormatting sqref="G769">
    <cfRule type="expression" dxfId="1" priority="45">
      <formula>MOD(ROW(),2)=0</formula>
    </cfRule>
  </conditionalFormatting>
  <conditionalFormatting sqref="H769">
    <cfRule type="expression" dxfId="1" priority="47">
      <formula>MOD(ROW(),2)=0</formula>
    </cfRule>
  </conditionalFormatting>
  <conditionalFormatting sqref="G770">
    <cfRule type="expression" dxfId="1" priority="68">
      <formula>MOD(ROW(),2)=0</formula>
    </cfRule>
  </conditionalFormatting>
  <conditionalFormatting sqref="H770">
    <cfRule type="expression" dxfId="1" priority="111">
      <formula>MOD(ROW(),2)=0</formula>
    </cfRule>
  </conditionalFormatting>
  <conditionalFormatting sqref="G771">
    <cfRule type="expression" dxfId="1" priority="67">
      <formula>MOD(ROW(),2)=0</formula>
    </cfRule>
  </conditionalFormatting>
  <conditionalFormatting sqref="H771">
    <cfRule type="expression" dxfId="1" priority="110">
      <formula>MOD(ROW(),2)=0</formula>
    </cfRule>
  </conditionalFormatting>
  <conditionalFormatting sqref="G775">
    <cfRule type="expression" dxfId="1" priority="65">
      <formula>MOD(ROW(),2)=0</formula>
    </cfRule>
  </conditionalFormatting>
  <conditionalFormatting sqref="H775">
    <cfRule type="expression" dxfId="1" priority="108">
      <formula>MOD(ROW(),2)=0</formula>
    </cfRule>
  </conditionalFormatting>
  <conditionalFormatting sqref="G776">
    <cfRule type="expression" dxfId="1" priority="64">
      <formula>MOD(ROW(),2)=0</formula>
    </cfRule>
  </conditionalFormatting>
  <conditionalFormatting sqref="H776">
    <cfRule type="expression" dxfId="1" priority="107">
      <formula>MOD(ROW(),2)=0</formula>
    </cfRule>
  </conditionalFormatting>
  <conditionalFormatting sqref="G778">
    <cfRule type="expression" dxfId="1" priority="25">
      <formula>MOD(ROW(),2)=0</formula>
    </cfRule>
  </conditionalFormatting>
  <conditionalFormatting sqref="H778">
    <cfRule type="expression" dxfId="1" priority="26">
      <formula>MOD(ROW(),2)=0</formula>
    </cfRule>
  </conditionalFormatting>
  <conditionalFormatting sqref="G780">
    <cfRule type="expression" dxfId="1" priority="62">
      <formula>MOD(ROW(),2)=0</formula>
    </cfRule>
  </conditionalFormatting>
  <conditionalFormatting sqref="H780">
    <cfRule type="expression" dxfId="1" priority="105">
      <formula>MOD(ROW(),2)=0</formula>
    </cfRule>
  </conditionalFormatting>
  <conditionalFormatting sqref="G781">
    <cfRule type="expression" dxfId="1" priority="61">
      <formula>MOD(ROW(),2)=0</formula>
    </cfRule>
  </conditionalFormatting>
  <conditionalFormatting sqref="H781">
    <cfRule type="expression" dxfId="1" priority="104">
      <formula>MOD(ROW(),2)=0</formula>
    </cfRule>
  </conditionalFormatting>
  <conditionalFormatting sqref="G782">
    <cfRule type="expression" dxfId="1" priority="43">
      <formula>MOD(ROW(),2)=0</formula>
    </cfRule>
  </conditionalFormatting>
  <conditionalFormatting sqref="H782">
    <cfRule type="expression" dxfId="1" priority="44">
      <formula>MOD(ROW(),2)=0</formula>
    </cfRule>
  </conditionalFormatting>
  <conditionalFormatting sqref="G783">
    <cfRule type="expression" dxfId="1" priority="60">
      <formula>MOD(ROW(),2)=0</formula>
    </cfRule>
  </conditionalFormatting>
  <conditionalFormatting sqref="H783">
    <cfRule type="expression" dxfId="1" priority="103">
      <formula>MOD(ROW(),2)=0</formula>
    </cfRule>
  </conditionalFormatting>
  <conditionalFormatting sqref="G784">
    <cfRule type="expression" dxfId="1" priority="59">
      <formula>MOD(ROW(),2)=0</formula>
    </cfRule>
  </conditionalFormatting>
  <conditionalFormatting sqref="H784">
    <cfRule type="expression" dxfId="1" priority="102">
      <formula>MOD(ROW(),2)=0</formula>
    </cfRule>
  </conditionalFormatting>
  <conditionalFormatting sqref="G785">
    <cfRule type="expression" dxfId="1" priority="58">
      <formula>MOD(ROW(),2)=0</formula>
    </cfRule>
  </conditionalFormatting>
  <conditionalFormatting sqref="H785">
    <cfRule type="expression" dxfId="1" priority="101">
      <formula>MOD(ROW(),2)=0</formula>
    </cfRule>
  </conditionalFormatting>
  <conditionalFormatting sqref="G786">
    <cfRule type="expression" dxfId="1" priority="57">
      <formula>MOD(ROW(),2)=0</formula>
    </cfRule>
  </conditionalFormatting>
  <conditionalFormatting sqref="H786">
    <cfRule type="expression" dxfId="1" priority="100">
      <formula>MOD(ROW(),2)=0</formula>
    </cfRule>
  </conditionalFormatting>
  <conditionalFormatting sqref="G787">
    <cfRule type="expression" dxfId="1" priority="56">
      <formula>MOD(ROW(),2)=0</formula>
    </cfRule>
  </conditionalFormatting>
  <conditionalFormatting sqref="H787">
    <cfRule type="expression" dxfId="1" priority="99">
      <formula>MOD(ROW(),2)=0</formula>
    </cfRule>
  </conditionalFormatting>
  <conditionalFormatting sqref="G788">
    <cfRule type="expression" dxfId="1" priority="55">
      <formula>MOD(ROW(),2)=0</formula>
    </cfRule>
  </conditionalFormatting>
  <conditionalFormatting sqref="H788">
    <cfRule type="expression" dxfId="1" priority="98">
      <formula>MOD(ROW(),2)=0</formula>
    </cfRule>
  </conditionalFormatting>
  <conditionalFormatting sqref="G789">
    <cfRule type="expression" dxfId="1" priority="54">
      <formula>MOD(ROW(),2)=0</formula>
    </cfRule>
  </conditionalFormatting>
  <conditionalFormatting sqref="H789">
    <cfRule type="expression" dxfId="1" priority="97">
      <formula>MOD(ROW(),2)=0</formula>
    </cfRule>
  </conditionalFormatting>
  <conditionalFormatting sqref="G791">
    <cfRule type="expression" dxfId="1" priority="41">
      <formula>MOD(ROW(),2)=0</formula>
    </cfRule>
  </conditionalFormatting>
  <conditionalFormatting sqref="H791">
    <cfRule type="expression" dxfId="1" priority="42">
      <formula>MOD(ROW(),2)=0</formula>
    </cfRule>
  </conditionalFormatting>
  <conditionalFormatting sqref="G810">
    <cfRule type="expression" dxfId="1" priority="33">
      <formula>MOD(ROW(),2)=0</formula>
    </cfRule>
  </conditionalFormatting>
  <conditionalFormatting sqref="H812">
    <cfRule type="expression" dxfId="1" priority="24">
      <formula>MOD(ROW(),2)=0</formula>
    </cfRule>
  </conditionalFormatting>
  <conditionalFormatting sqref="G813">
    <cfRule type="expression" dxfId="1" priority="23">
      <formula>MOD(ROW(),2)=0</formula>
    </cfRule>
  </conditionalFormatting>
  <conditionalFormatting sqref="H813">
    <cfRule type="expression" dxfId="1" priority="22">
      <formula>MOD(ROW(),2)=0</formula>
    </cfRule>
  </conditionalFormatting>
  <conditionalFormatting sqref="B82:B84">
    <cfRule type="expression" dxfId="0" priority="781">
      <formula>MOD(ROW(),2)=0</formula>
    </cfRule>
  </conditionalFormatting>
  <conditionalFormatting sqref="D93:D94">
    <cfRule type="expression" dxfId="0" priority="789">
      <formula>MOD(ROW(),2)=0</formula>
    </cfRule>
  </conditionalFormatting>
  <conditionalFormatting sqref="D225:D226">
    <cfRule type="expression" dxfId="0" priority="730">
      <formula>MOD(ROW(),2)=0</formula>
    </cfRule>
  </conditionalFormatting>
  <conditionalFormatting sqref="G728:G729">
    <cfRule type="expression" dxfId="1" priority="51">
      <formula>MOD(ROW(),2)=0</formula>
    </cfRule>
  </conditionalFormatting>
  <conditionalFormatting sqref="G750:G752">
    <cfRule type="expression" dxfId="1" priority="76">
      <formula>MOD(ROW(),2)=0</formula>
    </cfRule>
  </conditionalFormatting>
  <conditionalFormatting sqref="G772:G774">
    <cfRule type="expression" dxfId="1" priority="66">
      <formula>MOD(ROW(),2)=0</formula>
    </cfRule>
  </conditionalFormatting>
  <conditionalFormatting sqref="G823:G829">
    <cfRule type="expression" dxfId="1" priority="39">
      <formula>MOD(ROW(),2)=0</formula>
    </cfRule>
  </conditionalFormatting>
  <conditionalFormatting sqref="G830:G837">
    <cfRule type="expression" dxfId="1" priority="40">
      <formula>MOD(ROW(),2)=0</formula>
    </cfRule>
  </conditionalFormatting>
  <conditionalFormatting sqref="H2:H81">
    <cfRule type="expression" dxfId="0" priority="782">
      <formula>MOD(ROW(),2)=0</formula>
    </cfRule>
  </conditionalFormatting>
  <conditionalFormatting sqref="H87:H115">
    <cfRule type="expression" dxfId="0" priority="788">
      <formula>MOD(ROW(),2)=0</formula>
    </cfRule>
  </conditionalFormatting>
  <conditionalFormatting sqref="H189:H190">
    <cfRule type="expression" dxfId="0" priority="736">
      <formula>MOD(ROW(),2)=0</formula>
    </cfRule>
  </conditionalFormatting>
  <conditionalFormatting sqref="H258:H261">
    <cfRule type="expression" dxfId="0" priority="755">
      <formula>MOD(ROW(),2)=0</formula>
    </cfRule>
  </conditionalFormatting>
  <conditionalFormatting sqref="H269:H270">
    <cfRule type="expression" dxfId="0" priority="748">
      <formula>MOD(ROW(),2)=0</formula>
    </cfRule>
  </conditionalFormatting>
  <conditionalFormatting sqref="H314:H316">
    <cfRule type="expression" dxfId="0" priority="727">
      <formula>MOD(ROW(),2)=0</formula>
    </cfRule>
  </conditionalFormatting>
  <conditionalFormatting sqref="H406:H408">
    <cfRule type="expression" dxfId="0" priority="688">
      <formula>MOD(ROW(),2)=0</formula>
    </cfRule>
  </conditionalFormatting>
  <conditionalFormatting sqref="H498:H500">
    <cfRule type="expression" dxfId="0" priority="664">
      <formula>MOD(ROW(),2)=0</formula>
    </cfRule>
  </conditionalFormatting>
  <conditionalFormatting sqref="H527:H530">
    <cfRule type="expression" dxfId="0" priority="605">
      <formula>MOD(ROW(),2)=0</formula>
    </cfRule>
  </conditionalFormatting>
  <conditionalFormatting sqref="H556:H557">
    <cfRule type="expression" dxfId="0" priority="624">
      <formula>MOD(ROW(),2)=0</formula>
    </cfRule>
  </conditionalFormatting>
  <conditionalFormatting sqref="H612:H615">
    <cfRule type="expression" dxfId="1" priority="274">
      <formula>MOD(ROW(),2)=0</formula>
    </cfRule>
  </conditionalFormatting>
  <conditionalFormatting sqref="H658:H659">
    <cfRule type="expression" dxfId="1" priority="231">
      <formula>MOD(ROW(),2)=0</formula>
    </cfRule>
  </conditionalFormatting>
  <conditionalFormatting sqref="H690:H691">
    <cfRule type="expression" dxfId="1" priority="206">
      <formula>MOD(ROW(),2)=0</formula>
    </cfRule>
  </conditionalFormatting>
  <conditionalFormatting sqref="H750:H752">
    <cfRule type="expression" dxfId="1" priority="119">
      <formula>MOD(ROW(),2)=0</formula>
    </cfRule>
  </conditionalFormatting>
  <conditionalFormatting sqref="H772:H774">
    <cfRule type="expression" dxfId="1" priority="109">
      <formula>MOD(ROW(),2)=0</formula>
    </cfRule>
  </conditionalFormatting>
  <conditionalFormatting sqref="H810:H811">
    <cfRule type="expression" dxfId="1" priority="34">
      <formula>MOD(ROW(),2)=0</formula>
    </cfRule>
  </conditionalFormatting>
  <conditionalFormatting sqref="M82:M85">
    <cfRule type="expression" dxfId="0" priority="776">
      <formula>MOD(ROW(),2)=0</formula>
    </cfRule>
  </conditionalFormatting>
  <conditionalFormatting sqref="M91:M96">
    <cfRule type="expression" dxfId="0" priority="775">
      <formula>MOD(ROW(),2)=0</formula>
    </cfRule>
  </conditionalFormatting>
  <conditionalFormatting sqref="G2:G78 J2:J78 G79 J79 G80 J80 G81 J81">
    <cfRule type="expression" dxfId="0" priority="783">
      <formula>MOD(ROW(),2)=0</formula>
    </cfRule>
  </conditionalFormatting>
  <conditionalFormatting sqref="N82 K83:L83 N83 E84:H84 J84:L84 N84:N85 B86 E86:F86 I86 K86 M86:N86 K87:K89 K91:K96">
    <cfRule type="expression" dxfId="0" priority="793">
      <formula>MOD(ROW(),2)=0</formula>
    </cfRule>
  </conditionalFormatting>
  <conditionalFormatting sqref="E82:H82 J82">
    <cfRule type="expression" dxfId="0" priority="780">
      <formula>MOD(ROW(),2)=0</formula>
    </cfRule>
  </conditionalFormatting>
  <conditionalFormatting sqref="E83:H83 J83">
    <cfRule type="expression" dxfId="0" priority="779">
      <formula>MOD(ROW(),2)=0</formula>
    </cfRule>
  </conditionalFormatting>
  <conditionalFormatting sqref="E85:H85 J85:L85 G86:G87 J86:J87 G88 J88 G89 J89 G90 J90 G91 J91 G92 J92 G93 J93 G94 J94 G95 J95 G96 J96 G97 J97 G98:G103 J98:J103 G104 J104 G105 J105 G106 J106 G107 J107 G108 J108 G109 J109 G110 J110 G111 J111 G112 J112 G113 J113 G114 J114 G115 J115:J152 J155:J156 J165:J168 J171:J172 J179">
    <cfRule type="expression" dxfId="0" priority="792">
      <formula>MOD(ROW(),2)=0</formula>
    </cfRule>
  </conditionalFormatting>
  <conditionalFormatting sqref="G116:H123 G125:H142">
    <cfRule type="expression" dxfId="0" priority="786">
      <formula>MOD(ROW(),2)=0</formula>
    </cfRule>
  </conditionalFormatting>
  <conditionalFormatting sqref="G143:H152 G155:H181">
    <cfRule type="expression" dxfId="0" priority="777">
      <formula>MOD(ROW(),2)=0</formula>
    </cfRule>
  </conditionalFormatting>
  <conditionalFormatting sqref="G187:H188 G189:G191 G192:H195 G196 G197:H201 G202 G203:H209 G210 G211:H213 G214 G215:H223 H224 G225:H236 G237:G240 G241:H246 G247 G248:H250 G251:G252 G253:H255 G256:G261 G262:H262 G263 G264:H268 G269:G270 G271:H271 G272 G273:H274 H275 G276:H281 G282:G287 G288:H288 G289:G291 G292:H292">
    <cfRule type="expression" dxfId="0" priority="760">
      <formula>MOD(ROW(),2)=0</formula>
    </cfRule>
  </conditionalFormatting>
  <conditionalFormatting sqref="G224 G275">
    <cfRule type="expression" dxfId="0" priority="759">
      <formula>MOD(ROW(),2)=0</formula>
    </cfRule>
  </conditionalFormatting>
  <conditionalFormatting sqref="G293:H313 G314:G316 G317:H333 G335:H335 G336 G337:H342 G343:G346 G347:H347 G348:G359 G360:H361 G362:G370 G371:H375 G376 G377:H387 G388:G389 G390:H390 G391:G398 H399 G400 G402:G411 G412:H412 G413:G417 G418:H418 G419:G420 H421 G422:G423 H424:H425 G427:H427 G428 G429:H429 H430 G431:G434">
    <cfRule type="expression" dxfId="0" priority="729">
      <formula>MOD(ROW(),2)=0</formula>
    </cfRule>
  </conditionalFormatting>
  <conditionalFormatting sqref="G399 G421 G424:G425 G430">
    <cfRule type="expression" dxfId="0" priority="728">
      <formula>MOD(ROW(),2)=0</formula>
    </cfRule>
  </conditionalFormatting>
  <conditionalFormatting sqref="H400 H402:H405">
    <cfRule type="expression" dxfId="0" priority="689">
      <formula>MOD(ROW(),2)=0</formula>
    </cfRule>
  </conditionalFormatting>
  <conditionalFormatting sqref="G486:H496 G497:G513 G515:G521 G523:G533 G535:G545 G547:G557 G559:G562 G564:G610">
    <cfRule type="expression" dxfId="0" priority="665">
      <formula>MOD(ROW(),2)=0</formula>
    </cfRule>
  </conditionalFormatting>
  <conditionalFormatting sqref="H533 L533">
    <cfRule type="expression" dxfId="0" priority="551">
      <formula>MOD(ROW(),2)=0</formula>
    </cfRule>
  </conditionalFormatting>
  <conditionalFormatting sqref="G611:G637 G640:G667 G671:G674 G678:G697">
    <cfRule type="expression" dxfId="1" priority="272">
      <formula>MOD(ROW(),2)=0</formula>
    </cfRule>
  </conditionalFormatting>
  <conditionalFormatting sqref="G777 G779">
    <cfRule type="expression" dxfId="1" priority="63">
      <formula>MOD(ROW(),2)=0</formula>
    </cfRule>
  </conditionalFormatting>
  <conditionalFormatting sqref="H777 H779">
    <cfRule type="expression" dxfId="1" priority="106">
      <formula>MOD(ROW(),2)=0</formula>
    </cfRule>
  </conditionalFormatting>
  <conditionalFormatting sqref="G790 G792:G809 G811:G812 G814:G820">
    <cfRule type="expression" dxfId="1" priority="53">
      <formula>MOD(ROW(),2)=0</formula>
    </cfRule>
  </conditionalFormatting>
  <conditionalFormatting sqref="H790 H792:H809 H814:H837">
    <cfRule type="expression" dxfId="1" priority="96">
      <formula>MOD(ROW(),2)=0</formula>
    </cfRule>
  </conditionalFormatting>
  <dataValidations count="1">
    <dataValidation type="list" allowBlank="1" showInputMessage="1" showErrorMessage="1" sqref="L1 L112 L148 L181 L114:L115">
      <formula1>"是,否"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26"/>
  <sheetViews>
    <sheetView workbookViewId="0">
      <selection activeCell="G28" sqref="G28"/>
    </sheetView>
  </sheetViews>
  <sheetFormatPr defaultColWidth="8.72727272727273" defaultRowHeight="14" outlineLevelCol="3"/>
  <cols>
    <col min="1" max="1" width="37.6363636363636"/>
    <col min="2" max="4" width="17.3636363636364"/>
  </cols>
  <sheetData>
    <row r="3" spans="1:4">
      <c r="A3" t="s">
        <v>3</v>
      </c>
      <c r="B3" t="s">
        <v>674</v>
      </c>
      <c r="C3" t="s">
        <v>675</v>
      </c>
      <c r="D3" t="s">
        <v>676</v>
      </c>
    </row>
    <row r="4" spans="1:4">
      <c r="A4" t="s">
        <v>15</v>
      </c>
      <c r="B4">
        <v>9390</v>
      </c>
      <c r="C4">
        <v>112751</v>
      </c>
      <c r="D4">
        <v>1372472.1</v>
      </c>
    </row>
    <row r="5" spans="1:4">
      <c r="A5" t="s">
        <v>27</v>
      </c>
      <c r="B5">
        <v>1015</v>
      </c>
      <c r="C5">
        <v>11512</v>
      </c>
      <c r="D5">
        <v>185732.352</v>
      </c>
    </row>
    <row r="6" spans="1:4">
      <c r="A6" t="s">
        <v>24</v>
      </c>
      <c r="B6">
        <v>3570</v>
      </c>
      <c r="C6">
        <v>42907</v>
      </c>
      <c r="D6">
        <v>650646</v>
      </c>
    </row>
    <row r="7" spans="1:4">
      <c r="A7" t="s">
        <v>19</v>
      </c>
      <c r="B7">
        <v>1741</v>
      </c>
      <c r="C7">
        <v>20892</v>
      </c>
      <c r="D7">
        <v>213822</v>
      </c>
    </row>
    <row r="8" spans="1:4">
      <c r="A8" t="s">
        <v>110</v>
      </c>
      <c r="B8">
        <v>175</v>
      </c>
      <c r="C8">
        <v>2100</v>
      </c>
      <c r="D8">
        <v>39117.84</v>
      </c>
    </row>
    <row r="9" spans="1:4">
      <c r="A9" t="s">
        <v>32</v>
      </c>
      <c r="B9">
        <v>412</v>
      </c>
      <c r="C9">
        <v>4944</v>
      </c>
      <c r="D9">
        <v>87474</v>
      </c>
    </row>
    <row r="10" spans="1:4">
      <c r="A10" t="s">
        <v>35</v>
      </c>
      <c r="B10">
        <v>88</v>
      </c>
      <c r="C10">
        <v>1056</v>
      </c>
      <c r="D10">
        <v>13928</v>
      </c>
    </row>
    <row r="11" spans="1:4">
      <c r="A11" t="s">
        <v>51</v>
      </c>
      <c r="B11">
        <v>7</v>
      </c>
      <c r="C11">
        <v>84</v>
      </c>
      <c r="D11">
        <v>1488</v>
      </c>
    </row>
    <row r="12" spans="1:4">
      <c r="A12" t="s">
        <v>52</v>
      </c>
      <c r="B12">
        <v>5</v>
      </c>
      <c r="C12">
        <v>60</v>
      </c>
    </row>
    <row r="13" spans="1:4">
      <c r="A13" t="s">
        <v>357</v>
      </c>
      <c r="B13">
        <v>49</v>
      </c>
      <c r="C13">
        <v>588</v>
      </c>
      <c r="D13">
        <v>20580</v>
      </c>
    </row>
    <row r="14" spans="1:4">
      <c r="A14" t="s">
        <v>82</v>
      </c>
      <c r="B14">
        <v>62</v>
      </c>
      <c r="C14">
        <v>740</v>
      </c>
      <c r="D14">
        <v>25900</v>
      </c>
    </row>
    <row r="15" spans="1:4">
      <c r="A15" t="s">
        <v>33</v>
      </c>
      <c r="B15">
        <v>26</v>
      </c>
      <c r="C15">
        <v>312</v>
      </c>
      <c r="D15">
        <v>3878.4</v>
      </c>
    </row>
    <row r="16" spans="1:4">
      <c r="A16" t="s">
        <v>456</v>
      </c>
      <c r="B16">
        <v>10</v>
      </c>
      <c r="C16">
        <v>120</v>
      </c>
      <c r="D16">
        <v>1684.8</v>
      </c>
    </row>
    <row r="17" spans="1:4">
      <c r="A17" t="s">
        <v>30</v>
      </c>
      <c r="B17">
        <v>331</v>
      </c>
      <c r="C17">
        <v>3972</v>
      </c>
      <c r="D17">
        <v>66306</v>
      </c>
    </row>
    <row r="18" spans="1:4">
      <c r="A18" t="s">
        <v>457</v>
      </c>
      <c r="B18">
        <v>10</v>
      </c>
      <c r="C18">
        <v>120</v>
      </c>
      <c r="D18">
        <v>2073.6</v>
      </c>
    </row>
    <row r="19" spans="1:4">
      <c r="A19" t="s">
        <v>77</v>
      </c>
      <c r="B19">
        <v>122</v>
      </c>
      <c r="C19">
        <v>1494</v>
      </c>
      <c r="D19">
        <v>27628.2</v>
      </c>
    </row>
    <row r="20" spans="1:4">
      <c r="A20" t="s">
        <v>458</v>
      </c>
      <c r="B20">
        <v>20</v>
      </c>
      <c r="C20">
        <v>240</v>
      </c>
      <c r="D20">
        <v>5002.56</v>
      </c>
    </row>
    <row r="21" spans="1:4">
      <c r="A21" t="s">
        <v>287</v>
      </c>
      <c r="B21">
        <v>51</v>
      </c>
      <c r="C21">
        <v>636</v>
      </c>
      <c r="D21">
        <v>4960.8</v>
      </c>
    </row>
    <row r="22" spans="1:4">
      <c r="A22" t="s">
        <v>20</v>
      </c>
      <c r="B22">
        <v>369</v>
      </c>
      <c r="C22">
        <v>4428</v>
      </c>
      <c r="D22">
        <v>54177.6</v>
      </c>
    </row>
    <row r="23" spans="1:4">
      <c r="A23" t="s">
        <v>21</v>
      </c>
      <c r="B23">
        <v>791</v>
      </c>
      <c r="C23">
        <v>9492</v>
      </c>
      <c r="D23">
        <v>147395.04</v>
      </c>
    </row>
    <row r="24" spans="1:4">
      <c r="A24" t="s">
        <v>22</v>
      </c>
      <c r="B24">
        <v>1015</v>
      </c>
      <c r="C24">
        <v>12446</v>
      </c>
      <c r="D24">
        <v>230127.72</v>
      </c>
    </row>
    <row r="25" spans="1:4">
      <c r="A25" t="s">
        <v>677</v>
      </c>
    </row>
    <row r="26" spans="1:4">
      <c r="A26" t="s">
        <v>678</v>
      </c>
      <c r="B26">
        <v>19259</v>
      </c>
      <c r="C26">
        <v>230894</v>
      </c>
      <c r="D26">
        <v>3154395.012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26"/>
  <sheetViews>
    <sheetView workbookViewId="0">
      <selection activeCell="D26" sqref="D26"/>
    </sheetView>
  </sheetViews>
  <sheetFormatPr defaultColWidth="8.72727272727273" defaultRowHeight="14" outlineLevelCol="3"/>
  <cols>
    <col min="1" max="1" width="37.6363636363636"/>
    <col min="2" max="6" width="17.3636363636364"/>
  </cols>
  <sheetData>
    <row r="3" spans="1:4">
      <c r="A3" t="s">
        <v>3</v>
      </c>
      <c r="B3" t="s">
        <v>674</v>
      </c>
      <c r="C3" t="s">
        <v>675</v>
      </c>
      <c r="D3" t="s">
        <v>676</v>
      </c>
    </row>
    <row r="4" spans="1:4">
      <c r="A4" t="s">
        <v>15</v>
      </c>
      <c r="B4">
        <v>9390</v>
      </c>
      <c r="C4">
        <v>112751</v>
      </c>
      <c r="D4">
        <v>1372472.1</v>
      </c>
    </row>
    <row r="5" spans="1:4">
      <c r="A5" t="s">
        <v>27</v>
      </c>
      <c r="B5">
        <v>1015</v>
      </c>
      <c r="C5">
        <v>11512</v>
      </c>
      <c r="D5">
        <v>185732.352</v>
      </c>
    </row>
    <row r="6" spans="1:4">
      <c r="A6" t="s">
        <v>24</v>
      </c>
      <c r="B6">
        <v>3570</v>
      </c>
      <c r="C6">
        <v>42907</v>
      </c>
      <c r="D6">
        <v>650646</v>
      </c>
    </row>
    <row r="7" spans="1:4">
      <c r="A7" t="s">
        <v>19</v>
      </c>
      <c r="B7">
        <v>1741</v>
      </c>
      <c r="C7">
        <v>20892</v>
      </c>
      <c r="D7">
        <v>213822</v>
      </c>
    </row>
    <row r="8" spans="1:4">
      <c r="A8" t="s">
        <v>110</v>
      </c>
      <c r="B8">
        <v>175</v>
      </c>
      <c r="C8">
        <v>2100</v>
      </c>
      <c r="D8">
        <v>39117.84</v>
      </c>
    </row>
    <row r="9" spans="1:4">
      <c r="A9" t="s">
        <v>32</v>
      </c>
      <c r="B9">
        <v>412</v>
      </c>
      <c r="C9">
        <v>4944</v>
      </c>
      <c r="D9">
        <v>87474</v>
      </c>
    </row>
    <row r="10" spans="1:4">
      <c r="A10" t="s">
        <v>35</v>
      </c>
      <c r="B10">
        <v>88</v>
      </c>
      <c r="C10">
        <v>1056</v>
      </c>
      <c r="D10">
        <v>13928</v>
      </c>
    </row>
    <row r="11" spans="1:4">
      <c r="A11" t="s">
        <v>51</v>
      </c>
      <c r="B11">
        <v>7</v>
      </c>
      <c r="C11">
        <v>84</v>
      </c>
      <c r="D11">
        <v>1488</v>
      </c>
    </row>
    <row r="12" spans="1:4">
      <c r="A12" t="s">
        <v>52</v>
      </c>
      <c r="B12">
        <v>5</v>
      </c>
      <c r="C12">
        <v>60</v>
      </c>
    </row>
    <row r="13" spans="1:4">
      <c r="A13" t="s">
        <v>357</v>
      </c>
      <c r="B13">
        <v>49</v>
      </c>
      <c r="C13">
        <v>588</v>
      </c>
      <c r="D13">
        <v>20580</v>
      </c>
    </row>
    <row r="14" spans="1:4">
      <c r="A14" t="s">
        <v>82</v>
      </c>
      <c r="B14">
        <v>62</v>
      </c>
      <c r="C14">
        <v>740</v>
      </c>
      <c r="D14">
        <v>25900</v>
      </c>
    </row>
    <row r="15" spans="1:4">
      <c r="A15" t="s">
        <v>33</v>
      </c>
      <c r="B15">
        <v>26</v>
      </c>
      <c r="C15">
        <v>312</v>
      </c>
      <c r="D15">
        <v>3878.4</v>
      </c>
    </row>
    <row r="16" spans="1:4">
      <c r="A16" t="s">
        <v>456</v>
      </c>
      <c r="B16">
        <v>10</v>
      </c>
      <c r="C16">
        <v>120</v>
      </c>
      <c r="D16">
        <v>1684.8</v>
      </c>
    </row>
    <row r="17" spans="1:4">
      <c r="A17" t="s">
        <v>30</v>
      </c>
      <c r="B17">
        <v>331</v>
      </c>
      <c r="C17">
        <v>3972</v>
      </c>
      <c r="D17">
        <v>66306</v>
      </c>
    </row>
    <row r="18" spans="1:4">
      <c r="A18" t="s">
        <v>457</v>
      </c>
      <c r="B18">
        <v>10</v>
      </c>
      <c r="C18">
        <v>120</v>
      </c>
      <c r="D18">
        <v>2073.6</v>
      </c>
    </row>
    <row r="19" spans="1:4">
      <c r="A19" t="s">
        <v>77</v>
      </c>
      <c r="B19">
        <v>122</v>
      </c>
      <c r="C19">
        <v>1494</v>
      </c>
      <c r="D19">
        <v>27628.2</v>
      </c>
    </row>
    <row r="20" spans="1:4">
      <c r="A20" t="s">
        <v>458</v>
      </c>
      <c r="B20">
        <v>20</v>
      </c>
      <c r="C20">
        <v>240</v>
      </c>
      <c r="D20">
        <v>5002.56</v>
      </c>
    </row>
    <row r="21" spans="1:4">
      <c r="A21" t="s">
        <v>287</v>
      </c>
      <c r="B21">
        <v>51</v>
      </c>
      <c r="C21">
        <v>636</v>
      </c>
      <c r="D21">
        <v>4960.8</v>
      </c>
    </row>
    <row r="22" spans="1:4">
      <c r="A22" t="s">
        <v>20</v>
      </c>
      <c r="B22">
        <v>369</v>
      </c>
      <c r="C22">
        <v>4428</v>
      </c>
      <c r="D22">
        <v>54177.6</v>
      </c>
    </row>
    <row r="23" spans="1:4">
      <c r="A23" t="s">
        <v>21</v>
      </c>
      <c r="B23">
        <v>791</v>
      </c>
      <c r="C23">
        <v>9492</v>
      </c>
      <c r="D23">
        <v>147395.04</v>
      </c>
    </row>
    <row r="24" spans="1:4">
      <c r="A24" t="s">
        <v>22</v>
      </c>
      <c r="B24">
        <v>1015</v>
      </c>
      <c r="C24">
        <v>12446</v>
      </c>
      <c r="D24">
        <v>230127.72</v>
      </c>
    </row>
    <row r="25" spans="1:4">
      <c r="A25" t="s">
        <v>677</v>
      </c>
    </row>
    <row r="26" spans="1:4">
      <c r="A26" t="s">
        <v>678</v>
      </c>
      <c r="B26">
        <v>19259</v>
      </c>
      <c r="C26">
        <v>230894</v>
      </c>
      <c r="D26">
        <v>3154395.012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186"/>
  <sheetViews>
    <sheetView zoomScale="115" zoomScaleNormal="115" workbookViewId="0">
      <selection activeCell="O23" sqref="N23:O23"/>
    </sheetView>
  </sheetViews>
  <sheetFormatPr defaultColWidth="8.72727272727273" defaultRowHeight="14"/>
  <cols>
    <col min="1" max="1" width="37.6363636363636" customWidth="1"/>
    <col min="2" max="2" width="9.54545454545454" customWidth="1"/>
    <col min="3" max="3" width="12.9090909090909" customWidth="1"/>
    <col min="4" max="4" width="17.3636363636364" customWidth="1"/>
    <col min="5" max="5" width="12.8181818181818" style="46" customWidth="1"/>
    <col min="6" max="6" width="7.54545454545455" style="46" customWidth="1"/>
    <col min="7" max="7" width="11.7272727272727" style="46" customWidth="1"/>
    <col min="8" max="9" width="11.8181818181818" style="46" customWidth="1"/>
    <col min="14" max="14" width="37.6363636363636" style="46" customWidth="1"/>
    <col min="15" max="15" width="8.72727272727273" style="46"/>
  </cols>
  <sheetData>
    <row r="3" spans="1:15">
      <c r="A3" t="s">
        <v>3</v>
      </c>
      <c r="B3" t="s">
        <v>674</v>
      </c>
      <c r="C3" t="s">
        <v>675</v>
      </c>
      <c r="D3" t="s">
        <v>676</v>
      </c>
      <c r="E3" s="47" t="s">
        <v>679</v>
      </c>
      <c r="F3" s="47" t="s">
        <v>680</v>
      </c>
      <c r="G3" s="47" t="s">
        <v>681</v>
      </c>
      <c r="H3" s="47" t="s">
        <v>682</v>
      </c>
      <c r="N3" s="46" t="s">
        <v>19</v>
      </c>
      <c r="O3" s="46">
        <v>6.464795</v>
      </c>
    </row>
    <row r="4" spans="1:15">
      <c r="A4" t="s">
        <v>15</v>
      </c>
      <c r="B4">
        <v>9390</v>
      </c>
      <c r="C4">
        <v>112751</v>
      </c>
      <c r="D4">
        <v>1372472.1</v>
      </c>
      <c r="E4" s="46">
        <f>D4/B4</f>
        <v>146.163162939297</v>
      </c>
      <c r="F4" s="46">
        <f>IFERROR(VLOOKUP(A4,$N:$O,2,0),0)</f>
        <v>9.132095</v>
      </c>
      <c r="G4" s="46">
        <f>F4*C4</f>
        <v>1029652.843345</v>
      </c>
      <c r="H4" s="46">
        <f>D4-G4</f>
        <v>342819.256655</v>
      </c>
    </row>
    <row r="5" spans="1:15">
      <c r="A5" t="s">
        <v>27</v>
      </c>
      <c r="B5">
        <v>1015</v>
      </c>
      <c r="C5">
        <v>11512</v>
      </c>
      <c r="D5">
        <v>185732.352</v>
      </c>
      <c r="E5" s="46">
        <f>D5/B5</f>
        <v>182.987538916256</v>
      </c>
      <c r="F5" s="46">
        <f>IFERROR(VLOOKUP(A5,$N:$O,2,0),0)</f>
        <v>10.61254167</v>
      </c>
      <c r="G5" s="46">
        <f>F5*C5</f>
        <v>122171.57970504</v>
      </c>
      <c r="H5" s="46">
        <f>D5-G5</f>
        <v>63560.77229496</v>
      </c>
    </row>
    <row r="6" spans="1:15">
      <c r="A6" t="s">
        <v>24</v>
      </c>
      <c r="B6">
        <v>3570</v>
      </c>
      <c r="C6">
        <v>42907</v>
      </c>
      <c r="D6">
        <v>650646</v>
      </c>
      <c r="E6" s="46">
        <f>D6/B6</f>
        <v>182.253781512605</v>
      </c>
      <c r="F6" s="46">
        <f>IFERROR(VLOOKUP(A6,$N:$O,2,0),0)</f>
        <v>10.92314167</v>
      </c>
      <c r="G6" s="46">
        <f>F6*C6</f>
        <v>468679.23963469</v>
      </c>
      <c r="H6" s="46">
        <f>D6-G6</f>
        <v>181966.76036531</v>
      </c>
    </row>
    <row r="7" spans="1:15">
      <c r="A7" t="s">
        <v>19</v>
      </c>
      <c r="B7">
        <v>1741</v>
      </c>
      <c r="C7">
        <v>20892</v>
      </c>
      <c r="D7">
        <v>213822</v>
      </c>
      <c r="E7" s="46">
        <f>D7/B7</f>
        <v>122.815623205055</v>
      </c>
      <c r="F7" s="46">
        <f>IFERROR(VLOOKUP(A7,$N:$O,2,0),0)</f>
        <v>6.464795</v>
      </c>
      <c r="G7" s="46">
        <f>F7*C7</f>
        <v>135062.49714</v>
      </c>
      <c r="H7" s="46">
        <f>D7-G7</f>
        <v>78759.50286</v>
      </c>
    </row>
    <row r="8" spans="1:15">
      <c r="A8" t="s">
        <v>110</v>
      </c>
      <c r="B8">
        <v>175</v>
      </c>
      <c r="C8">
        <v>2100</v>
      </c>
      <c r="D8">
        <v>39117.84</v>
      </c>
      <c r="E8" s="46">
        <f>D8/B8</f>
        <v>223.530514285714</v>
      </c>
      <c r="F8" s="46">
        <f>IFERROR(VLOOKUP(A8,$N:$O,2,0),0)</f>
        <v>12.20698167</v>
      </c>
      <c r="G8" s="46">
        <f>F8*C8</f>
        <v>25634.661507</v>
      </c>
      <c r="H8" s="46">
        <f>D8-G8</f>
        <v>13483.178493</v>
      </c>
    </row>
    <row r="9" spans="1:15">
      <c r="A9" t="s">
        <v>32</v>
      </c>
      <c r="B9">
        <v>412</v>
      </c>
      <c r="C9">
        <v>4944</v>
      </c>
      <c r="D9">
        <v>87474</v>
      </c>
      <c r="E9" s="46">
        <f>D9/B9</f>
        <v>212.315533980583</v>
      </c>
      <c r="F9" s="46">
        <f>IFERROR(VLOOKUP(A9,$N:$O,2,0),0)</f>
        <v>12.20210167</v>
      </c>
      <c r="G9" s="46">
        <f>F9*C9</f>
        <v>60327.19065648</v>
      </c>
      <c r="H9" s="46">
        <f>D9-G9</f>
        <v>27146.80934352</v>
      </c>
    </row>
    <row r="10" spans="1:15">
      <c r="A10" t="s">
        <v>35</v>
      </c>
      <c r="B10">
        <v>88</v>
      </c>
      <c r="C10">
        <v>1056</v>
      </c>
      <c r="D10">
        <v>13928</v>
      </c>
      <c r="E10" s="46">
        <f>D10/B10</f>
        <v>158.272727272727</v>
      </c>
      <c r="F10" s="46">
        <v>9.13</v>
      </c>
      <c r="G10" s="46">
        <f>F10*C10</f>
        <v>9641.28</v>
      </c>
      <c r="H10" s="46">
        <f>D10-G10</f>
        <v>4286.72</v>
      </c>
    </row>
    <row r="11" spans="1:15">
      <c r="A11" t="s">
        <v>51</v>
      </c>
      <c r="B11">
        <v>7</v>
      </c>
      <c r="C11">
        <v>84</v>
      </c>
      <c r="D11">
        <v>1488</v>
      </c>
      <c r="E11" s="46">
        <f>D11/B11</f>
        <v>212.571428571429</v>
      </c>
      <c r="F11" s="46">
        <v>10.62</v>
      </c>
      <c r="G11" s="46">
        <f>F11*C11</f>
        <v>892.08</v>
      </c>
      <c r="H11" s="46">
        <f>D11-G11</f>
        <v>595.92</v>
      </c>
    </row>
    <row r="12" spans="1:15">
      <c r="A12" t="s">
        <v>52</v>
      </c>
      <c r="B12">
        <v>5</v>
      </c>
      <c r="C12">
        <v>60</v>
      </c>
      <c r="D12"/>
      <c r="E12" s="46">
        <f>D12/B12</f>
        <v>0</v>
      </c>
      <c r="F12" s="46">
        <v>25</v>
      </c>
      <c r="G12" s="46">
        <f>F12*C12</f>
        <v>1500</v>
      </c>
      <c r="H12" s="46">
        <f>D12-G12</f>
        <v>-1500</v>
      </c>
    </row>
    <row r="13" spans="1:15">
      <c r="A13" t="s">
        <v>357</v>
      </c>
      <c r="B13">
        <v>49</v>
      </c>
      <c r="C13">
        <v>588</v>
      </c>
      <c r="D13">
        <v>20580</v>
      </c>
      <c r="E13" s="46">
        <f>D13/B13</f>
        <v>420</v>
      </c>
      <c r="F13" s="46">
        <f>IFERROR(VLOOKUP(A13,$N:$O,2,0),0)</f>
        <v>0</v>
      </c>
      <c r="G13" s="46">
        <f>F13*C13</f>
        <v>0</v>
      </c>
      <c r="H13" s="46">
        <f>D13-G13</f>
        <v>20580</v>
      </c>
      <c r="N13" s="46" t="s">
        <v>15</v>
      </c>
      <c r="O13" s="46">
        <v>9.132095</v>
      </c>
    </row>
    <row r="14" spans="1:15">
      <c r="A14" t="s">
        <v>82</v>
      </c>
      <c r="B14">
        <v>62</v>
      </c>
      <c r="C14">
        <v>740</v>
      </c>
      <c r="D14">
        <v>25900</v>
      </c>
      <c r="E14" s="46">
        <f>D14/B14</f>
        <v>417.741935483871</v>
      </c>
      <c r="F14" s="46">
        <f>IFERROR(VLOOKUP(A14,$N:$O,2,0),0)</f>
        <v>0</v>
      </c>
      <c r="G14" s="46">
        <f>F14*C14</f>
        <v>0</v>
      </c>
      <c r="H14" s="46">
        <f>D14-G14</f>
        <v>25900</v>
      </c>
    </row>
    <row r="15" spans="1:15">
      <c r="A15" t="s">
        <v>33</v>
      </c>
      <c r="B15">
        <v>26</v>
      </c>
      <c r="C15">
        <v>312</v>
      </c>
      <c r="D15">
        <v>3878.4</v>
      </c>
      <c r="E15" s="46">
        <f>D15/B15</f>
        <v>149.169230769231</v>
      </c>
      <c r="F15" s="46">
        <f>IFERROR(VLOOKUP(A15,$N:$O,2,0),0)</f>
        <v>8.645150333</v>
      </c>
      <c r="G15" s="46">
        <f>F15*C15</f>
        <v>2697.286903896</v>
      </c>
      <c r="H15" s="46">
        <f>D15-G15</f>
        <v>1181.113096104</v>
      </c>
    </row>
    <row r="16" spans="1:15">
      <c r="A16" t="s">
        <v>456</v>
      </c>
      <c r="B16">
        <v>10</v>
      </c>
      <c r="C16">
        <v>120</v>
      </c>
      <c r="D16">
        <v>1684.8</v>
      </c>
      <c r="E16" s="46">
        <f>D16/B16</f>
        <v>168.48</v>
      </c>
      <c r="F16" s="46">
        <f>IFERROR(VLOOKUP(A16,$N:$O,2,0),0)</f>
        <v>8.886550333</v>
      </c>
      <c r="G16" s="46">
        <f>F16*C16</f>
        <v>1066.38603996</v>
      </c>
      <c r="H16" s="46">
        <f>D16-G16</f>
        <v>618.41396004</v>
      </c>
    </row>
    <row r="17" spans="1:15">
      <c r="A17" t="s">
        <v>30</v>
      </c>
      <c r="B17">
        <v>331</v>
      </c>
      <c r="C17">
        <v>3972</v>
      </c>
      <c r="D17">
        <v>66306</v>
      </c>
      <c r="E17" s="46">
        <f>D17/B17</f>
        <v>200.320241691843</v>
      </c>
      <c r="F17" s="46">
        <f>IFERROR(VLOOKUP(A17,$N:$O,2,0),0)</f>
        <v>11.44313217</v>
      </c>
      <c r="G17" s="46">
        <f>F17*C17</f>
        <v>45452.12097924</v>
      </c>
      <c r="H17" s="46">
        <f>D17-G17</f>
        <v>20853.87902076</v>
      </c>
    </row>
    <row r="18" spans="1:15">
      <c r="A18" t="s">
        <v>457</v>
      </c>
      <c r="B18">
        <v>10</v>
      </c>
      <c r="C18">
        <v>120</v>
      </c>
      <c r="D18">
        <v>2073.6</v>
      </c>
      <c r="E18" s="46">
        <f>D18/B18</f>
        <v>207.36</v>
      </c>
      <c r="F18" s="46">
        <f>IFERROR(VLOOKUP(A18,$N:$O,2,0),0)</f>
        <v>11.76953217</v>
      </c>
      <c r="G18" s="46">
        <f>F18*C18</f>
        <v>1412.3438604</v>
      </c>
      <c r="H18" s="46">
        <f>D18-G18</f>
        <v>661.2561396</v>
      </c>
    </row>
    <row r="19" spans="1:15">
      <c r="A19" t="s">
        <v>77</v>
      </c>
      <c r="B19">
        <v>122</v>
      </c>
      <c r="C19">
        <v>1494</v>
      </c>
      <c r="D19">
        <v>27628.2</v>
      </c>
      <c r="E19" s="46">
        <f>D19/B19</f>
        <v>226.460655737705</v>
      </c>
      <c r="F19" s="46">
        <f>IFERROR(VLOOKUP(A19,$N:$O,2,0),0)</f>
        <v>14.181114</v>
      </c>
      <c r="G19" s="46">
        <f>F19*C19</f>
        <v>21186.584316</v>
      </c>
      <c r="H19" s="46">
        <f>D19-G19</f>
        <v>6441.615684</v>
      </c>
    </row>
    <row r="20" spans="1:15">
      <c r="A20" t="s">
        <v>458</v>
      </c>
      <c r="B20">
        <v>20</v>
      </c>
      <c r="C20">
        <v>240</v>
      </c>
      <c r="D20">
        <v>5002.56</v>
      </c>
      <c r="E20" s="46">
        <f>D20/B20</f>
        <v>250.128</v>
      </c>
      <c r="F20" s="46">
        <f>IFERROR(VLOOKUP(A20,$N:$O,2,0),0)</f>
        <v>14.577514</v>
      </c>
      <c r="G20" s="46">
        <f>F20*C20</f>
        <v>3498.60336</v>
      </c>
      <c r="H20" s="46">
        <f>D20-G20</f>
        <v>1503.95664</v>
      </c>
    </row>
    <row r="21" spans="1:15">
      <c r="A21" t="s">
        <v>287</v>
      </c>
      <c r="B21">
        <v>51</v>
      </c>
      <c r="C21">
        <v>636</v>
      </c>
      <c r="D21">
        <v>4960.8</v>
      </c>
      <c r="E21" s="46">
        <f>D21/B21</f>
        <v>97.2705882352941</v>
      </c>
      <c r="F21" s="46">
        <f>IFERROR(VLOOKUP(A21,$N:$O,2,0),0)</f>
        <v>5.852</v>
      </c>
      <c r="G21" s="46">
        <f>F21*C21</f>
        <v>3721.872</v>
      </c>
      <c r="H21" s="46">
        <f>D21-G21</f>
        <v>1238.928</v>
      </c>
    </row>
    <row r="22" spans="1:15">
      <c r="A22" t="s">
        <v>20</v>
      </c>
      <c r="B22">
        <v>369</v>
      </c>
      <c r="C22">
        <v>4428</v>
      </c>
      <c r="D22">
        <v>54177.6</v>
      </c>
      <c r="E22" s="46">
        <f>D22/B22</f>
        <v>146.822764227642</v>
      </c>
      <c r="F22" s="46">
        <f>IFERROR(VLOOKUP(A22,$N:$O,2,0),0)</f>
        <v>8.421933333</v>
      </c>
      <c r="G22" s="46">
        <f>F22*C22</f>
        <v>37292.320798524</v>
      </c>
      <c r="H22" s="46">
        <f>D22-G22</f>
        <v>16885.279201476</v>
      </c>
    </row>
    <row r="23" spans="1:15">
      <c r="A23" t="s">
        <v>21</v>
      </c>
      <c r="B23">
        <v>791</v>
      </c>
      <c r="C23">
        <v>9492</v>
      </c>
      <c r="D23">
        <v>147395.04</v>
      </c>
      <c r="E23" s="46">
        <f>D23/B23</f>
        <v>186.34012642225</v>
      </c>
      <c r="F23" s="46">
        <f>IFERROR(VLOOKUP(A23,$N:$O,2,0),0)</f>
        <v>11.07186667</v>
      </c>
      <c r="G23" s="46">
        <f>F23*C23</f>
        <v>105094.15843164</v>
      </c>
      <c r="H23" s="46">
        <f>D23-G23</f>
        <v>42300.88156836</v>
      </c>
      <c r="N23" s="46" t="s">
        <v>27</v>
      </c>
      <c r="O23" s="46">
        <v>10.61254167</v>
      </c>
    </row>
    <row r="24" spans="1:15">
      <c r="A24" t="s">
        <v>22</v>
      </c>
      <c r="B24">
        <v>1015</v>
      </c>
      <c r="C24">
        <v>12446</v>
      </c>
      <c r="D24">
        <v>230127.72</v>
      </c>
      <c r="E24" s="46">
        <f>D24/B24</f>
        <v>226.72681773399</v>
      </c>
      <c r="F24" s="46">
        <f>IFERROR(VLOOKUP(A24,$N:$O,2,0),0)</f>
        <v>13.6618</v>
      </c>
      <c r="G24" s="46">
        <f>F24*C24</f>
        <v>170034.7628</v>
      </c>
      <c r="H24" s="46">
        <f>D24-G24</f>
        <v>60092.9572</v>
      </c>
    </row>
    <row r="25" spans="1:15">
      <c r="A25" t="s">
        <v>677</v>
      </c>
    </row>
    <row r="26" spans="1:15">
      <c r="A26" t="s">
        <v>678</v>
      </c>
      <c r="B26">
        <v>19259</v>
      </c>
      <c r="C26">
        <v>230894</v>
      </c>
      <c r="D26">
        <v>3154395.012</v>
      </c>
    </row>
    <row r="28" spans="1:15">
      <c r="G28" s="46" t="s">
        <v>683</v>
      </c>
      <c r="H28" s="48">
        <f>SUM(H4:H24)</f>
        <v>909377.20052213</v>
      </c>
    </row>
    <row r="30" spans="1:15">
      <c r="F30" s="46" t="s">
        <v>684</v>
      </c>
      <c r="G30" s="46">
        <v>9</v>
      </c>
    </row>
    <row r="31" spans="1:15">
      <c r="F31" s="46" t="s">
        <v>685</v>
      </c>
      <c r="G31" s="46">
        <v>25000</v>
      </c>
      <c r="H31" s="48">
        <f>G31*G30</f>
        <v>225000</v>
      </c>
    </row>
    <row r="32" spans="1:15">
      <c r="F32" s="46" t="s">
        <v>686</v>
      </c>
      <c r="G32" s="46">
        <v>28000</v>
      </c>
      <c r="H32" s="48">
        <f>G32*G30</f>
        <v>252000</v>
      </c>
      <c r="N32" s="46" t="s">
        <v>110</v>
      </c>
      <c r="O32" s="46">
        <v>12.20698167</v>
      </c>
    </row>
    <row r="34" spans="7:15">
      <c r="G34" s="46" t="s">
        <v>687</v>
      </c>
      <c r="H34" s="48">
        <v>0</v>
      </c>
    </row>
    <row r="35" spans="7:15">
      <c r="G35" s="46" t="s">
        <v>688</v>
      </c>
      <c r="H35" s="48">
        <f>H28-H31-H32-H34</f>
        <v>432377.20052213</v>
      </c>
    </row>
    <row r="41" spans="7:15">
      <c r="N41" s="46" t="s">
        <v>24</v>
      </c>
      <c r="O41" s="46">
        <v>10.92314167</v>
      </c>
    </row>
    <row r="50" spans="14:15">
      <c r="N50" s="46" t="s">
        <v>32</v>
      </c>
      <c r="O50" s="46">
        <v>12.20210167</v>
      </c>
    </row>
    <row r="59" spans="14:15">
      <c r="N59" s="46" t="s">
        <v>689</v>
      </c>
      <c r="O59" s="46">
        <v>1.721146667</v>
      </c>
    </row>
    <row r="68" spans="14:15">
      <c r="N68" s="46" t="s">
        <v>690</v>
      </c>
      <c r="O68" s="46">
        <v>1.721146667</v>
      </c>
    </row>
    <row r="77" spans="14:15">
      <c r="N77" s="46" t="s">
        <v>691</v>
      </c>
      <c r="O77" s="46">
        <v>1.721146667</v>
      </c>
    </row>
    <row r="86" spans="14:15">
      <c r="O86" s="46" t="s">
        <v>692</v>
      </c>
    </row>
    <row r="87" spans="14:15">
      <c r="N87" s="46" t="s">
        <v>287</v>
      </c>
      <c r="O87" s="46">
        <v>5.852</v>
      </c>
    </row>
    <row r="96" spans="14:15">
      <c r="N96" s="46" t="s">
        <v>20</v>
      </c>
      <c r="O96" s="46">
        <v>8.421933333</v>
      </c>
    </row>
    <row r="105" spans="14:15">
      <c r="N105" s="46" t="s">
        <v>21</v>
      </c>
      <c r="O105" s="46">
        <v>11.07186667</v>
      </c>
    </row>
    <row r="114" spans="14:15">
      <c r="N114" s="46" t="s">
        <v>22</v>
      </c>
      <c r="O114" s="46">
        <v>13.6618</v>
      </c>
    </row>
    <row r="123" spans="14:15">
      <c r="N123" s="46" t="s">
        <v>481</v>
      </c>
      <c r="O123" s="46">
        <v>5.9271685</v>
      </c>
    </row>
    <row r="132" spans="14:15">
      <c r="N132" s="46" t="s">
        <v>693</v>
      </c>
      <c r="O132" s="46">
        <v>5.8335685</v>
      </c>
    </row>
    <row r="141" spans="14:15">
      <c r="N141" s="46" t="s">
        <v>33</v>
      </c>
      <c r="O141" s="46">
        <v>8.645150333</v>
      </c>
    </row>
    <row r="150" spans="14:15">
      <c r="N150" s="46" t="s">
        <v>456</v>
      </c>
      <c r="O150" s="46">
        <v>8.886550333</v>
      </c>
    </row>
    <row r="159" spans="14:15">
      <c r="N159" s="46" t="s">
        <v>30</v>
      </c>
      <c r="O159" s="46">
        <v>11.44313217</v>
      </c>
    </row>
    <row r="168" spans="14:15">
      <c r="N168" s="46" t="s">
        <v>457</v>
      </c>
      <c r="O168" s="46">
        <v>11.76953217</v>
      </c>
    </row>
    <row r="177" spans="14:15">
      <c r="N177" s="46" t="s">
        <v>77</v>
      </c>
      <c r="O177" s="46">
        <v>14.181114</v>
      </c>
    </row>
    <row r="186" spans="14:15">
      <c r="N186" s="46" t="s">
        <v>458</v>
      </c>
      <c r="O186" s="46">
        <v>14.577514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8"/>
  <sheetViews>
    <sheetView workbookViewId="0">
      <selection activeCell="A1" sqref="A1"/>
    </sheetView>
  </sheetViews>
  <sheetFormatPr defaultColWidth="8.72727272727273" defaultRowHeight="14" outlineLevelRow="7"/>
  <cols>
    <col min="2" max="2" width="10.6363636363636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B2" s="52">
        <v>46028</v>
      </c>
      <c r="C2" t="s">
        <v>23</v>
      </c>
      <c r="D2" t="s">
        <v>15</v>
      </c>
      <c r="E2">
        <v>12</v>
      </c>
      <c r="F2">
        <v>80</v>
      </c>
      <c r="G2">
        <v>960</v>
      </c>
      <c r="H2" t="s">
        <v>16</v>
      </c>
      <c r="I2">
        <v>13.5</v>
      </c>
      <c r="J2">
        <v>12960</v>
      </c>
      <c r="L2" t="s">
        <v>18</v>
      </c>
      <c r="M2" t="s">
        <v>18</v>
      </c>
    </row>
    <row r="3" spans="1:14">
      <c r="B3" s="52">
        <v>46028</v>
      </c>
      <c r="C3" t="s">
        <v>28</v>
      </c>
      <c r="D3" t="s">
        <v>15</v>
      </c>
      <c r="E3">
        <v>12</v>
      </c>
      <c r="F3">
        <v>47</v>
      </c>
      <c r="G3">
        <v>564</v>
      </c>
      <c r="H3" t="s">
        <v>16</v>
      </c>
      <c r="I3">
        <v>15.8</v>
      </c>
      <c r="J3">
        <v>8911.2</v>
      </c>
      <c r="L3" t="s">
        <v>18</v>
      </c>
      <c r="M3" t="s">
        <v>18</v>
      </c>
    </row>
    <row r="4" spans="1:14">
      <c r="B4" s="52">
        <v>46057</v>
      </c>
      <c r="C4" t="s">
        <v>23</v>
      </c>
      <c r="D4" t="s">
        <v>15</v>
      </c>
      <c r="E4">
        <v>12</v>
      </c>
      <c r="F4">
        <v>80</v>
      </c>
      <c r="G4">
        <v>960</v>
      </c>
      <c r="H4" t="s">
        <v>16</v>
      </c>
      <c r="I4">
        <v>13.5</v>
      </c>
      <c r="J4">
        <v>12960</v>
      </c>
      <c r="L4" t="s">
        <v>18</v>
      </c>
      <c r="M4" t="s">
        <v>18</v>
      </c>
    </row>
    <row r="5" spans="1:14">
      <c r="A5" t="s">
        <v>190</v>
      </c>
      <c r="B5" s="52">
        <v>46141</v>
      </c>
      <c r="C5" t="s">
        <v>191</v>
      </c>
      <c r="D5" t="s">
        <v>15</v>
      </c>
      <c r="E5">
        <v>12</v>
      </c>
      <c r="F5">
        <v>3</v>
      </c>
      <c r="G5">
        <v>36</v>
      </c>
      <c r="H5" t="s">
        <v>16</v>
      </c>
      <c r="I5">
        <v>13.5</v>
      </c>
      <c r="J5">
        <v>486</v>
      </c>
      <c r="L5" t="s">
        <v>18</v>
      </c>
      <c r="M5" t="s">
        <v>18</v>
      </c>
    </row>
    <row r="6" spans="1:14">
      <c r="A6" t="s">
        <v>248</v>
      </c>
      <c r="B6" s="52">
        <v>46160</v>
      </c>
      <c r="C6" t="s">
        <v>249</v>
      </c>
      <c r="D6" t="s">
        <v>15</v>
      </c>
      <c r="E6">
        <v>12</v>
      </c>
      <c r="F6">
        <v>30</v>
      </c>
      <c r="G6">
        <v>360</v>
      </c>
      <c r="H6" t="s">
        <v>16</v>
      </c>
      <c r="I6">
        <v>15.8</v>
      </c>
      <c r="J6">
        <v>5688</v>
      </c>
      <c r="L6" t="s">
        <v>18</v>
      </c>
      <c r="M6" t="s">
        <v>18</v>
      </c>
    </row>
    <row r="7" spans="1:14">
      <c r="A7" t="s">
        <v>418</v>
      </c>
      <c r="B7" s="52">
        <v>46209</v>
      </c>
      <c r="C7" t="s">
        <v>249</v>
      </c>
      <c r="D7" t="s">
        <v>15</v>
      </c>
      <c r="E7">
        <v>12</v>
      </c>
      <c r="F7">
        <v>100</v>
      </c>
      <c r="G7">
        <v>1200</v>
      </c>
      <c r="H7" t="s">
        <v>16</v>
      </c>
      <c r="I7">
        <v>15.8</v>
      </c>
      <c r="J7">
        <v>18960</v>
      </c>
      <c r="L7" t="s">
        <v>18</v>
      </c>
    </row>
    <row r="8" spans="1:14">
      <c r="A8" t="s">
        <v>454</v>
      </c>
      <c r="B8" s="52">
        <v>46227</v>
      </c>
      <c r="C8" t="s">
        <v>455</v>
      </c>
      <c r="D8" t="s">
        <v>15</v>
      </c>
      <c r="E8">
        <v>12</v>
      </c>
      <c r="F8">
        <v>370</v>
      </c>
      <c r="G8">
        <v>4440</v>
      </c>
      <c r="H8" t="s">
        <v>16</v>
      </c>
      <c r="I8">
        <v>13.5</v>
      </c>
      <c r="J8">
        <v>59940</v>
      </c>
      <c r="L8" t="s">
        <v>18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P38" sqref="P38"/>
    </sheetView>
  </sheetViews>
  <sheetFormatPr defaultColWidth="8.72727272727273" defaultRowHeight="14"/>
  <cols>
    <col min="2" max="2" width="10.6363636363636"/>
    <col min="10" max="10" width="10.5454545454545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B2" s="51">
        <v>46028</v>
      </c>
      <c r="C2" t="s">
        <v>23</v>
      </c>
      <c r="D2" t="s">
        <v>15</v>
      </c>
      <c r="E2">
        <v>12</v>
      </c>
      <c r="F2">
        <v>80</v>
      </c>
      <c r="G2">
        <v>960</v>
      </c>
      <c r="H2" t="s">
        <v>16</v>
      </c>
      <c r="I2">
        <v>13.5</v>
      </c>
      <c r="J2">
        <v>12960</v>
      </c>
      <c r="L2" t="s">
        <v>18</v>
      </c>
      <c r="M2" t="s">
        <v>18</v>
      </c>
    </row>
    <row r="3" spans="1:14">
      <c r="B3" s="51">
        <v>46028</v>
      </c>
      <c r="C3" t="s">
        <v>23</v>
      </c>
      <c r="D3" t="s">
        <v>24</v>
      </c>
      <c r="E3">
        <v>12</v>
      </c>
      <c r="F3">
        <v>80</v>
      </c>
      <c r="G3">
        <v>960</v>
      </c>
      <c r="H3" t="s">
        <v>16</v>
      </c>
      <c r="I3">
        <v>16.74</v>
      </c>
      <c r="J3">
        <v>16070.4</v>
      </c>
      <c r="L3" t="s">
        <v>18</v>
      </c>
      <c r="M3" t="s">
        <v>18</v>
      </c>
    </row>
    <row r="4" spans="1:14">
      <c r="B4" s="51">
        <v>46028</v>
      </c>
      <c r="C4" t="s">
        <v>23</v>
      </c>
      <c r="D4" t="s">
        <v>21</v>
      </c>
      <c r="E4">
        <v>12</v>
      </c>
      <c r="F4">
        <v>80</v>
      </c>
      <c r="G4">
        <v>960</v>
      </c>
      <c r="H4" t="s">
        <v>16</v>
      </c>
      <c r="I4">
        <v>16.524</v>
      </c>
      <c r="J4">
        <v>15863.04</v>
      </c>
      <c r="L4" t="s">
        <v>18</v>
      </c>
      <c r="M4" t="s">
        <v>18</v>
      </c>
    </row>
    <row r="5" spans="1:14">
      <c r="B5" s="51">
        <v>46028</v>
      </c>
      <c r="C5" t="s">
        <v>23</v>
      </c>
      <c r="D5" t="s">
        <v>22</v>
      </c>
      <c r="E5">
        <v>12</v>
      </c>
      <c r="F5">
        <v>80</v>
      </c>
      <c r="G5">
        <v>960</v>
      </c>
      <c r="H5" t="s">
        <v>16</v>
      </c>
      <c r="I5">
        <v>20.196</v>
      </c>
      <c r="J5">
        <v>19388.16</v>
      </c>
      <c r="L5" t="s">
        <v>18</v>
      </c>
      <c r="M5" t="s">
        <v>18</v>
      </c>
    </row>
    <row r="6" spans="1:14">
      <c r="B6" s="51">
        <v>46028</v>
      </c>
      <c r="C6" t="s">
        <v>25</v>
      </c>
      <c r="D6" t="s">
        <v>24</v>
      </c>
      <c r="E6">
        <v>12</v>
      </c>
      <c r="F6">
        <v>10</v>
      </c>
      <c r="G6">
        <v>120</v>
      </c>
      <c r="H6" t="s">
        <v>16</v>
      </c>
      <c r="I6">
        <v>18.315</v>
      </c>
      <c r="J6">
        <v>2197.8</v>
      </c>
      <c r="L6" t="s">
        <v>18</v>
      </c>
      <c r="M6" t="s">
        <v>18</v>
      </c>
    </row>
    <row r="7" spans="1:14">
      <c r="B7" s="51">
        <v>46028</v>
      </c>
      <c r="C7" t="s">
        <v>26</v>
      </c>
      <c r="D7" t="s">
        <v>27</v>
      </c>
      <c r="E7">
        <v>8</v>
      </c>
      <c r="F7">
        <v>60</v>
      </c>
      <c r="G7">
        <v>480</v>
      </c>
      <c r="H7" t="s">
        <v>16</v>
      </c>
      <c r="I7">
        <v>17.82</v>
      </c>
      <c r="J7">
        <v>8553.6</v>
      </c>
      <c r="L7" t="s">
        <v>18</v>
      </c>
      <c r="M7" t="s">
        <v>18</v>
      </c>
    </row>
    <row r="8" spans="1:14">
      <c r="B8" s="51">
        <v>46028</v>
      </c>
      <c r="C8" t="s">
        <v>28</v>
      </c>
      <c r="D8" t="s">
        <v>19</v>
      </c>
      <c r="E8">
        <v>12</v>
      </c>
      <c r="F8">
        <v>47</v>
      </c>
      <c r="G8">
        <v>564</v>
      </c>
      <c r="H8" t="s">
        <v>16</v>
      </c>
      <c r="I8">
        <v>13.5</v>
      </c>
      <c r="J8">
        <v>7614</v>
      </c>
      <c r="L8" t="s">
        <v>18</v>
      </c>
      <c r="M8" t="s">
        <v>18</v>
      </c>
    </row>
    <row r="9" spans="1:14">
      <c r="B9" s="51">
        <v>46028</v>
      </c>
      <c r="C9" t="s">
        <v>28</v>
      </c>
      <c r="D9" t="s">
        <v>15</v>
      </c>
      <c r="E9">
        <v>12</v>
      </c>
      <c r="F9">
        <v>47</v>
      </c>
      <c r="G9">
        <v>564</v>
      </c>
      <c r="H9" t="s">
        <v>16</v>
      </c>
      <c r="I9">
        <v>15.8</v>
      </c>
      <c r="J9">
        <v>8911.2</v>
      </c>
      <c r="L9" t="s">
        <v>18</v>
      </c>
      <c r="M9" t="s">
        <v>18</v>
      </c>
    </row>
    <row r="10" spans="1:14">
      <c r="B10" s="51">
        <v>46057</v>
      </c>
      <c r="C10" t="s">
        <v>23</v>
      </c>
      <c r="D10" t="s">
        <v>15</v>
      </c>
      <c r="E10">
        <v>12</v>
      </c>
      <c r="F10">
        <v>80</v>
      </c>
      <c r="G10">
        <v>960</v>
      </c>
      <c r="H10" t="s">
        <v>16</v>
      </c>
      <c r="I10">
        <v>13.5</v>
      </c>
      <c r="J10">
        <v>12960</v>
      </c>
      <c r="L10" t="s">
        <v>18</v>
      </c>
      <c r="M10" t="s">
        <v>18</v>
      </c>
    </row>
    <row r="11" spans="1:14">
      <c r="A11" t="s">
        <v>73</v>
      </c>
      <c r="B11" s="51">
        <v>46100</v>
      </c>
      <c r="C11" t="s">
        <v>74</v>
      </c>
      <c r="D11" t="s">
        <v>24</v>
      </c>
      <c r="E11">
        <v>12</v>
      </c>
      <c r="F11">
        <v>25</v>
      </c>
      <c r="G11">
        <v>300</v>
      </c>
      <c r="H11" t="s">
        <v>16</v>
      </c>
      <c r="I11">
        <v>15.6</v>
      </c>
      <c r="J11">
        <v>4680</v>
      </c>
      <c r="L11" t="s">
        <v>18</v>
      </c>
      <c r="M11" t="s">
        <v>18</v>
      </c>
    </row>
    <row r="12" spans="1:14">
      <c r="A12" t="s">
        <v>165</v>
      </c>
      <c r="B12" s="51">
        <v>46132</v>
      </c>
      <c r="C12" t="s">
        <v>166</v>
      </c>
      <c r="D12" t="s">
        <v>27</v>
      </c>
      <c r="E12">
        <v>12</v>
      </c>
      <c r="F12">
        <v>20</v>
      </c>
      <c r="G12">
        <v>240</v>
      </c>
      <c r="H12" t="s">
        <v>16</v>
      </c>
      <c r="I12">
        <v>18.315</v>
      </c>
      <c r="J12">
        <v>4395.6</v>
      </c>
      <c r="L12" t="s">
        <v>18</v>
      </c>
      <c r="M12" t="s">
        <v>18</v>
      </c>
    </row>
    <row r="13" spans="1:14">
      <c r="A13" t="s">
        <v>190</v>
      </c>
      <c r="B13" s="51">
        <v>46141</v>
      </c>
      <c r="C13" t="s">
        <v>191</v>
      </c>
      <c r="D13" t="s">
        <v>27</v>
      </c>
      <c r="E13">
        <v>12</v>
      </c>
      <c r="F13">
        <v>188</v>
      </c>
      <c r="G13">
        <v>2256</v>
      </c>
      <c r="H13" t="s">
        <v>16</v>
      </c>
      <c r="I13">
        <v>16.74</v>
      </c>
      <c r="J13">
        <v>37765.44</v>
      </c>
      <c r="L13" t="s">
        <v>18</v>
      </c>
      <c r="M13" t="s">
        <v>18</v>
      </c>
      <c r="N13" t="s">
        <v>192</v>
      </c>
    </row>
    <row r="14" spans="1:14">
      <c r="A14" t="s">
        <v>190</v>
      </c>
      <c r="B14" s="51">
        <v>46141</v>
      </c>
      <c r="C14" t="s">
        <v>191</v>
      </c>
      <c r="D14" t="s">
        <v>21</v>
      </c>
      <c r="E14">
        <v>12</v>
      </c>
      <c r="F14">
        <v>150</v>
      </c>
      <c r="G14">
        <v>1800</v>
      </c>
      <c r="H14" t="s">
        <v>16</v>
      </c>
      <c r="I14">
        <v>16.524</v>
      </c>
      <c r="J14">
        <v>29743.2</v>
      </c>
      <c r="L14" t="s">
        <v>18</v>
      </c>
      <c r="M14" t="s">
        <v>18</v>
      </c>
    </row>
    <row r="15" spans="1:14">
      <c r="A15" t="s">
        <v>190</v>
      </c>
      <c r="B15" s="51">
        <v>46141</v>
      </c>
      <c r="C15" t="s">
        <v>191</v>
      </c>
      <c r="D15" t="s">
        <v>22</v>
      </c>
      <c r="E15">
        <v>12</v>
      </c>
      <c r="F15">
        <v>180</v>
      </c>
      <c r="G15">
        <v>2160</v>
      </c>
      <c r="H15" t="s">
        <v>16</v>
      </c>
      <c r="I15">
        <v>20.196</v>
      </c>
      <c r="J15">
        <v>43623.36</v>
      </c>
      <c r="L15" t="s">
        <v>18</v>
      </c>
      <c r="M15" t="s">
        <v>18</v>
      </c>
    </row>
    <row r="16" spans="1:14">
      <c r="A16" t="s">
        <v>190</v>
      </c>
      <c r="B16" s="51">
        <v>46141</v>
      </c>
      <c r="C16" t="s">
        <v>191</v>
      </c>
      <c r="D16" t="s">
        <v>15</v>
      </c>
      <c r="E16">
        <v>12</v>
      </c>
      <c r="F16">
        <v>3</v>
      </c>
      <c r="G16">
        <v>36</v>
      </c>
      <c r="H16" t="s">
        <v>16</v>
      </c>
      <c r="I16">
        <v>13.5</v>
      </c>
      <c r="J16">
        <v>486</v>
      </c>
      <c r="L16" t="s">
        <v>18</v>
      </c>
      <c r="M16" t="s">
        <v>18</v>
      </c>
    </row>
    <row r="17" spans="1:14">
      <c r="A17" t="s">
        <v>248</v>
      </c>
      <c r="B17" s="51">
        <v>46160</v>
      </c>
      <c r="C17" t="s">
        <v>249</v>
      </c>
      <c r="D17" t="s">
        <v>15</v>
      </c>
      <c r="E17">
        <v>12</v>
      </c>
      <c r="F17">
        <v>30</v>
      </c>
      <c r="G17">
        <v>360</v>
      </c>
      <c r="H17" t="s">
        <v>16</v>
      </c>
      <c r="I17">
        <v>15.8</v>
      </c>
      <c r="J17">
        <v>5688</v>
      </c>
      <c r="L17" t="s">
        <v>18</v>
      </c>
      <c r="M17" t="s">
        <v>18</v>
      </c>
    </row>
    <row r="18" spans="1:14">
      <c r="A18" t="s">
        <v>294</v>
      </c>
      <c r="B18" s="51">
        <v>46170</v>
      </c>
      <c r="C18" t="s">
        <v>74</v>
      </c>
      <c r="D18" t="s">
        <v>24</v>
      </c>
      <c r="E18">
        <v>12</v>
      </c>
      <c r="F18">
        <v>50</v>
      </c>
      <c r="G18">
        <v>600</v>
      </c>
      <c r="H18" t="s">
        <v>16</v>
      </c>
      <c r="I18">
        <v>15.8</v>
      </c>
      <c r="J18">
        <v>9480</v>
      </c>
      <c r="L18" t="s">
        <v>18</v>
      </c>
      <c r="M18" t="s">
        <v>18</v>
      </c>
    </row>
    <row r="19" spans="1:14">
      <c r="A19" t="s">
        <v>360</v>
      </c>
      <c r="B19" s="51">
        <v>46196</v>
      </c>
      <c r="C19" t="s">
        <v>361</v>
      </c>
      <c r="D19" t="s">
        <v>27</v>
      </c>
      <c r="E19">
        <v>8</v>
      </c>
      <c r="F19">
        <v>75</v>
      </c>
      <c r="G19">
        <v>600</v>
      </c>
      <c r="H19" t="s">
        <v>16</v>
      </c>
      <c r="I19">
        <v>17.82</v>
      </c>
      <c r="J19">
        <v>10692</v>
      </c>
      <c r="L19" t="s">
        <v>18</v>
      </c>
      <c r="M19" t="s">
        <v>18</v>
      </c>
      <c r="N19" t="s">
        <v>362</v>
      </c>
    </row>
    <row r="20" spans="1:14">
      <c r="A20" t="s">
        <v>376</v>
      </c>
      <c r="B20" s="51">
        <v>46202</v>
      </c>
      <c r="C20" t="s">
        <v>166</v>
      </c>
      <c r="D20" t="s">
        <v>27</v>
      </c>
      <c r="E20">
        <v>12</v>
      </c>
      <c r="F20">
        <v>10</v>
      </c>
      <c r="G20">
        <v>120</v>
      </c>
      <c r="H20" t="s">
        <v>16</v>
      </c>
      <c r="I20">
        <v>18.315</v>
      </c>
      <c r="J20">
        <v>2197.8</v>
      </c>
      <c r="L20" t="s">
        <v>18</v>
      </c>
      <c r="M20" t="s">
        <v>18</v>
      </c>
    </row>
    <row r="21" spans="1:14">
      <c r="A21" t="s">
        <v>418</v>
      </c>
      <c r="B21" s="51">
        <v>46209</v>
      </c>
      <c r="C21" t="s">
        <v>249</v>
      </c>
      <c r="D21" t="s">
        <v>15</v>
      </c>
      <c r="E21">
        <v>12</v>
      </c>
      <c r="F21">
        <v>100</v>
      </c>
      <c r="G21">
        <v>1200</v>
      </c>
      <c r="H21" t="s">
        <v>16</v>
      </c>
      <c r="I21">
        <v>15.8</v>
      </c>
      <c r="J21">
        <v>18960</v>
      </c>
      <c r="L21" t="s">
        <v>18</v>
      </c>
    </row>
    <row r="22" spans="1:14">
      <c r="A22" t="s">
        <v>454</v>
      </c>
      <c r="B22" s="51">
        <v>46227</v>
      </c>
      <c r="C22" t="s">
        <v>455</v>
      </c>
      <c r="D22" t="s">
        <v>19</v>
      </c>
      <c r="E22">
        <v>12</v>
      </c>
      <c r="F22">
        <v>40</v>
      </c>
      <c r="G22">
        <v>480</v>
      </c>
      <c r="H22" t="s">
        <v>16</v>
      </c>
      <c r="I22">
        <v>11.34</v>
      </c>
      <c r="J22">
        <v>5443.2</v>
      </c>
      <c r="L22" t="s">
        <v>18</v>
      </c>
    </row>
    <row r="23" spans="1:14">
      <c r="A23" t="s">
        <v>454</v>
      </c>
      <c r="B23" s="51">
        <v>46227</v>
      </c>
      <c r="C23" t="s">
        <v>455</v>
      </c>
      <c r="D23" t="s">
        <v>15</v>
      </c>
      <c r="E23">
        <v>12</v>
      </c>
      <c r="F23">
        <v>370</v>
      </c>
      <c r="G23">
        <v>4440</v>
      </c>
      <c r="H23" t="s">
        <v>16</v>
      </c>
      <c r="I23">
        <v>13.5</v>
      </c>
      <c r="J23">
        <v>59940</v>
      </c>
      <c r="L23" t="s">
        <v>18</v>
      </c>
    </row>
    <row r="24" spans="1:14">
      <c r="A24" t="s">
        <v>454</v>
      </c>
      <c r="B24" s="51">
        <v>46227</v>
      </c>
      <c r="C24" t="s">
        <v>455</v>
      </c>
      <c r="D24" t="s">
        <v>27</v>
      </c>
      <c r="E24">
        <v>12</v>
      </c>
      <c r="F24">
        <v>334</v>
      </c>
      <c r="G24">
        <v>4008</v>
      </c>
      <c r="H24" t="s">
        <v>16</v>
      </c>
      <c r="I24">
        <v>17.064</v>
      </c>
      <c r="J24">
        <v>68392.512</v>
      </c>
      <c r="L24" t="s">
        <v>18</v>
      </c>
    </row>
    <row r="25" spans="1:14">
      <c r="A25" t="s">
        <v>454</v>
      </c>
      <c r="B25" s="51">
        <v>46227</v>
      </c>
      <c r="C25" t="s">
        <v>455</v>
      </c>
      <c r="D25" t="s">
        <v>110</v>
      </c>
      <c r="E25">
        <v>12</v>
      </c>
      <c r="F25">
        <v>84</v>
      </c>
      <c r="G25">
        <v>1008</v>
      </c>
      <c r="H25" t="s">
        <v>16</v>
      </c>
      <c r="I25">
        <v>19.98</v>
      </c>
      <c r="J25">
        <v>20139.84</v>
      </c>
      <c r="L25" t="s">
        <v>18</v>
      </c>
    </row>
    <row r="26" spans="1:14">
      <c r="A26" t="s">
        <v>454</v>
      </c>
      <c r="B26" s="51">
        <v>46227</v>
      </c>
      <c r="C26" t="s">
        <v>455</v>
      </c>
      <c r="D26" t="s">
        <v>456</v>
      </c>
      <c r="E26">
        <v>12</v>
      </c>
      <c r="F26">
        <v>10</v>
      </c>
      <c r="G26">
        <v>120</v>
      </c>
      <c r="H26" t="s">
        <v>16</v>
      </c>
      <c r="I26">
        <v>14.04</v>
      </c>
      <c r="J26">
        <v>1684.8</v>
      </c>
      <c r="L26" t="s">
        <v>18</v>
      </c>
    </row>
    <row r="27" spans="1:14">
      <c r="A27" t="s">
        <v>454</v>
      </c>
      <c r="B27" s="51">
        <v>46227</v>
      </c>
      <c r="C27" t="s">
        <v>455</v>
      </c>
      <c r="D27" t="s">
        <v>457</v>
      </c>
      <c r="E27">
        <v>12</v>
      </c>
      <c r="F27">
        <v>10</v>
      </c>
      <c r="G27">
        <v>120</v>
      </c>
      <c r="H27" t="s">
        <v>16</v>
      </c>
      <c r="I27">
        <v>17.28</v>
      </c>
      <c r="J27">
        <v>2073.6</v>
      </c>
      <c r="L27" t="s">
        <v>18</v>
      </c>
    </row>
    <row r="28" spans="1:14">
      <c r="A28" t="s">
        <v>454</v>
      </c>
      <c r="B28" s="51">
        <v>46227</v>
      </c>
      <c r="C28" t="s">
        <v>455</v>
      </c>
      <c r="D28" t="s">
        <v>458</v>
      </c>
      <c r="E28">
        <v>12</v>
      </c>
      <c r="F28">
        <v>20</v>
      </c>
      <c r="G28">
        <v>240</v>
      </c>
      <c r="H28" t="s">
        <v>16</v>
      </c>
      <c r="I28">
        <v>20.844</v>
      </c>
      <c r="J28">
        <v>5002.56</v>
      </c>
      <c r="L28" t="s">
        <v>18</v>
      </c>
    </row>
    <row r="29" spans="1:14">
      <c r="A29" t="s">
        <v>467</v>
      </c>
      <c r="B29" s="51">
        <v>46231</v>
      </c>
      <c r="C29" t="s">
        <v>166</v>
      </c>
      <c r="D29" t="s">
        <v>27</v>
      </c>
      <c r="E29">
        <v>12</v>
      </c>
      <c r="F29">
        <v>10</v>
      </c>
      <c r="G29">
        <v>120</v>
      </c>
      <c r="H29" t="s">
        <v>16</v>
      </c>
      <c r="I29">
        <v>18.315</v>
      </c>
      <c r="J29">
        <v>2197.8</v>
      </c>
      <c r="L29" t="s">
        <v>18</v>
      </c>
      <c r="M29" t="s">
        <v>18</v>
      </c>
    </row>
    <row r="30" spans="1:14">
      <c r="A30" t="s">
        <v>474</v>
      </c>
      <c r="B30" s="51">
        <v>46233</v>
      </c>
      <c r="C30" t="s">
        <v>361</v>
      </c>
      <c r="D30" t="s">
        <v>24</v>
      </c>
      <c r="E30">
        <v>8</v>
      </c>
      <c r="F30">
        <v>30</v>
      </c>
      <c r="G30">
        <v>240</v>
      </c>
      <c r="H30" t="s">
        <v>16</v>
      </c>
      <c r="I30">
        <v>17.82</v>
      </c>
      <c r="J30">
        <v>4276.8</v>
      </c>
      <c r="L30" t="s">
        <v>18</v>
      </c>
      <c r="M30" t="s">
        <v>18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3:H24"/>
  <sheetViews>
    <sheetView zoomScale="130" zoomScaleNormal="130" workbookViewId="0">
      <selection activeCell="A47" sqref="A47"/>
    </sheetView>
  </sheetViews>
  <sheetFormatPr defaultColWidth="8.72727272727273" defaultRowHeight="14" outlineLevelCol="7"/>
  <cols>
    <col min="1" max="1" width="37.6363636363636"/>
    <col min="2" max="2" width="11.9090909090909"/>
    <col min="3" max="5" width="17.3636363636364"/>
    <col min="7" max="7" width="11.7272727272727"/>
    <col min="8" max="8" width="25.3090909090909" customWidth="1"/>
  </cols>
  <sheetData>
    <row r="3" spans="1:8">
      <c r="A3" t="s">
        <v>3</v>
      </c>
      <c r="B3" t="s">
        <v>11</v>
      </c>
      <c r="C3" t="s">
        <v>675</v>
      </c>
      <c r="D3" t="s">
        <v>674</v>
      </c>
      <c r="E3" t="s">
        <v>676</v>
      </c>
      <c r="F3" t="s">
        <v>680</v>
      </c>
      <c r="G3" t="s">
        <v>681</v>
      </c>
      <c r="H3" t="s">
        <v>682</v>
      </c>
    </row>
    <row r="4" spans="1:8">
      <c r="A4" t="s">
        <v>15</v>
      </c>
      <c r="C4">
        <v>8520</v>
      </c>
      <c r="D4">
        <v>710</v>
      </c>
      <c r="E4">
        <v>119905.2</v>
      </c>
      <c r="F4">
        <v>10.7</v>
      </c>
      <c r="G4">
        <f>GETPIVOTDATA("求和项:数    量",$A$3,"商品名称","2001 三层文件盘（尖角）")*F4</f>
        <v>91164</v>
      </c>
    </row>
    <row r="5" spans="1:8">
      <c r="B5" t="s">
        <v>18</v>
      </c>
      <c r="C5">
        <v>8520</v>
      </c>
      <c r="D5">
        <v>710</v>
      </c>
      <c r="E5">
        <v>119905.2</v>
      </c>
      <c r="F5">
        <v>12.89</v>
      </c>
      <c r="G5">
        <f>GETPIVOTDATA("求和项:数    量",$A$3,"商品名称","2001 三层文件盘（尖角）")*F5</f>
        <v>109822.8</v>
      </c>
    </row>
    <row r="6" spans="1:8">
      <c r="A6" t="s">
        <v>27</v>
      </c>
      <c r="C6">
        <v>7824</v>
      </c>
      <c r="D6">
        <v>697</v>
      </c>
      <c r="E6">
        <v>134194.752</v>
      </c>
      <c r="F6">
        <v>13.21</v>
      </c>
      <c r="G6">
        <f>GETPIVOTDATA("求和项:数    量",$A$3,"商品名称","2001 三层文件盘（尖角）")*F6</f>
        <v>112549.2</v>
      </c>
    </row>
    <row r="7" spans="1:8">
      <c r="B7" t="s">
        <v>18</v>
      </c>
      <c r="C7">
        <v>7824</v>
      </c>
      <c r="D7">
        <v>697</v>
      </c>
      <c r="E7">
        <v>134194.752</v>
      </c>
      <c r="F7">
        <v>9.61</v>
      </c>
      <c r="G7">
        <f>GETPIVOTDATA("求和项:数    量",$A$3,"商品名称","2001 三层文件盘（尖角）")*F7</f>
        <v>81877.2</v>
      </c>
    </row>
    <row r="8" spans="1:8">
      <c r="A8" t="s">
        <v>24</v>
      </c>
      <c r="C8">
        <v>2220</v>
      </c>
      <c r="D8">
        <v>195</v>
      </c>
      <c r="E8">
        <v>36705</v>
      </c>
      <c r="F8">
        <v>15</v>
      </c>
      <c r="G8">
        <f>GETPIVOTDATA("求和项:数    量",$A$3,"商品名称","2001 三层文件盘（尖角）")*F8</f>
        <v>127800</v>
      </c>
    </row>
    <row r="9" spans="1:8">
      <c r="B9" t="s">
        <v>18</v>
      </c>
      <c r="C9">
        <v>2220</v>
      </c>
      <c r="D9">
        <v>195</v>
      </c>
      <c r="E9">
        <v>36705</v>
      </c>
      <c r="F9">
        <v>15.91</v>
      </c>
      <c r="G9">
        <f>GETPIVOTDATA("求和项:数    量",$A$3,"商品名称","2001 三层文件盘（尖角）")*F9</f>
        <v>135553.2</v>
      </c>
    </row>
    <row r="10" spans="1:8">
      <c r="A10" t="s">
        <v>19</v>
      </c>
      <c r="C10">
        <v>1044</v>
      </c>
      <c r="D10">
        <v>87</v>
      </c>
      <c r="E10">
        <v>13057.2</v>
      </c>
      <c r="F10">
        <v>10.7</v>
      </c>
      <c r="G10">
        <f>GETPIVOTDATA("求和项:数    量",$A$3,"商品名称","2001 三层文件盘（尖角）")*F10</f>
        <v>91164</v>
      </c>
    </row>
    <row r="11" spans="1:8">
      <c r="B11" t="s">
        <v>18</v>
      </c>
      <c r="C11">
        <v>1044</v>
      </c>
      <c r="D11">
        <v>87</v>
      </c>
      <c r="E11">
        <v>13057.2</v>
      </c>
      <c r="F11">
        <v>13.21</v>
      </c>
      <c r="G11">
        <f>GETPIVOTDATA("求和项:数    量",$A$3,"商品名称","2001 三层文件盘（尖角）")*F11</f>
        <v>112549.2</v>
      </c>
    </row>
    <row r="12" spans="1:8">
      <c r="A12" t="s">
        <v>110</v>
      </c>
      <c r="C12">
        <v>1008</v>
      </c>
      <c r="D12">
        <v>84</v>
      </c>
      <c r="E12">
        <v>20139.84</v>
      </c>
      <c r="G12">
        <f>GETPIVOTDATA("求和项:数    量",$A$3,"商品名称","2001 三层文件盘（尖角）")*F12</f>
        <v>0</v>
      </c>
    </row>
    <row r="13" spans="1:8">
      <c r="B13" t="s">
        <v>18</v>
      </c>
      <c r="C13">
        <v>1008</v>
      </c>
      <c r="D13">
        <v>84</v>
      </c>
      <c r="E13">
        <v>20139.84</v>
      </c>
      <c r="G13">
        <f>GETPIVOTDATA("求和项:数    量",$A$3,"商品名称","2001 三层文件盘（尖角）")*F13</f>
        <v>0</v>
      </c>
    </row>
    <row r="14" spans="1:8">
      <c r="A14" t="s">
        <v>456</v>
      </c>
      <c r="C14">
        <v>120</v>
      </c>
      <c r="D14">
        <v>10</v>
      </c>
      <c r="E14">
        <v>1684.8</v>
      </c>
      <c r="G14">
        <f>GETPIVOTDATA("求和项:数    量",$A$3,"商品名称","2001 三层文件盘（尖角）")*F14</f>
        <v>0</v>
      </c>
    </row>
    <row r="15" spans="1:8">
      <c r="B15" t="s">
        <v>18</v>
      </c>
      <c r="C15">
        <v>120</v>
      </c>
      <c r="D15">
        <v>10</v>
      </c>
      <c r="E15">
        <v>1684.8</v>
      </c>
      <c r="F15">
        <v>8.71</v>
      </c>
      <c r="G15">
        <f>GETPIVOTDATA("求和项:数    量",$A$3,"商品名称","2001 三层文件盘（尖角）")*F15</f>
        <v>74209.2</v>
      </c>
    </row>
    <row r="16" spans="1:8">
      <c r="A16" t="s">
        <v>457</v>
      </c>
      <c r="C16">
        <v>120</v>
      </c>
      <c r="D16">
        <v>10</v>
      </c>
      <c r="E16">
        <v>2073.6</v>
      </c>
      <c r="F16">
        <v>8.91</v>
      </c>
      <c r="G16">
        <f>GETPIVOTDATA("求和项:数    量",$A$3,"商品名称","2001 三层文件盘（尖角）")*F16</f>
        <v>75913.2</v>
      </c>
    </row>
    <row r="17" spans="1:7">
      <c r="B17" t="s">
        <v>18</v>
      </c>
      <c r="C17">
        <v>120</v>
      </c>
      <c r="D17">
        <v>10</v>
      </c>
      <c r="E17">
        <v>2073.6</v>
      </c>
      <c r="F17">
        <v>11.47</v>
      </c>
      <c r="G17">
        <f>GETPIVOTDATA("求和项:数    量",$A$3,"商品名称","2001 三层文件盘（尖角）")*F17</f>
        <v>97724.4</v>
      </c>
    </row>
    <row r="18" spans="1:7">
      <c r="A18" t="s">
        <v>458</v>
      </c>
      <c r="C18">
        <v>240</v>
      </c>
      <c r="D18">
        <v>20</v>
      </c>
      <c r="E18">
        <v>5002.56</v>
      </c>
      <c r="F18">
        <v>12.12</v>
      </c>
      <c r="G18">
        <f>GETPIVOTDATA("求和项:数    量",$A$3,"商品名称","2001 三层文件盘（尖角）")*F18</f>
        <v>103262.4</v>
      </c>
    </row>
    <row r="19" spans="1:7">
      <c r="B19" t="s">
        <v>18</v>
      </c>
      <c r="C19">
        <v>240</v>
      </c>
      <c r="D19">
        <v>20</v>
      </c>
      <c r="E19">
        <v>5002.56</v>
      </c>
      <c r="F19">
        <v>14.12</v>
      </c>
      <c r="G19">
        <f>GETPIVOTDATA("求和项:数    量",$A$3,"商品名称","2001 三层文件盘（尖角）")*F19</f>
        <v>120302.4</v>
      </c>
    </row>
    <row r="20" spans="1:7">
      <c r="A20" t="s">
        <v>21</v>
      </c>
      <c r="C20">
        <v>2760</v>
      </c>
      <c r="D20">
        <v>230</v>
      </c>
      <c r="E20">
        <v>45606.24</v>
      </c>
      <c r="F20">
        <v>14.93</v>
      </c>
      <c r="G20">
        <f>GETPIVOTDATA("求和项:数    量",$A$3,"商品名称","2001 三层文件盘（尖角）")*F20</f>
        <v>127203.6</v>
      </c>
    </row>
    <row r="21" spans="1:7">
      <c r="B21" t="s">
        <v>18</v>
      </c>
      <c r="C21">
        <v>2760</v>
      </c>
      <c r="D21">
        <v>230</v>
      </c>
      <c r="E21">
        <v>45606.24</v>
      </c>
      <c r="F21">
        <v>6.08</v>
      </c>
      <c r="G21">
        <f>GETPIVOTDATA("求和项:数    量",$A$3,"商品名称","2001 三层文件盘（尖角）")*F21</f>
        <v>51801.6</v>
      </c>
    </row>
    <row r="22" spans="1:7">
      <c r="A22" t="s">
        <v>22</v>
      </c>
      <c r="C22">
        <v>3120</v>
      </c>
      <c r="D22">
        <v>260</v>
      </c>
      <c r="E22">
        <v>63011.52</v>
      </c>
      <c r="F22">
        <v>8.71</v>
      </c>
      <c r="G22">
        <f>GETPIVOTDATA("求和项:数    量",$A$3,"商品名称","2001 三层文件盘（尖角）")*F22</f>
        <v>74209.2</v>
      </c>
    </row>
    <row r="23" spans="1:7">
      <c r="B23" t="s">
        <v>18</v>
      </c>
      <c r="C23">
        <v>3120</v>
      </c>
      <c r="D23">
        <v>260</v>
      </c>
      <c r="E23">
        <v>63011.52</v>
      </c>
      <c r="F23">
        <v>11.47</v>
      </c>
      <c r="G23">
        <f>GETPIVOTDATA("求和项:数    量",$A$3,"商品名称","2001 三层文件盘（尖角）")*F23</f>
        <v>97724.4</v>
      </c>
    </row>
    <row r="24" spans="1:7">
      <c r="A24" t="s">
        <v>678</v>
      </c>
      <c r="C24">
        <v>26976</v>
      </c>
      <c r="D24">
        <v>2303</v>
      </c>
      <c r="E24">
        <v>441380.712</v>
      </c>
      <c r="F24">
        <v>14.12</v>
      </c>
      <c r="G24">
        <f>GETPIVOTDATA("求和项:数    量",$A$3,"商品名称","2001 三层文件盘（尖角）")*F24</f>
        <v>120302.4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3:H32"/>
  <sheetViews>
    <sheetView zoomScale="115" zoomScaleNormal="115" workbookViewId="0">
      <selection activeCell="D53" sqref="D53"/>
    </sheetView>
  </sheetViews>
  <sheetFormatPr defaultColWidth="8.72727272727273" defaultRowHeight="14" outlineLevelCol="7"/>
  <cols>
    <col min="1" max="1" width="37.6363636363636" style="46" customWidth="1"/>
    <col min="2" max="2" width="17.3636363636364" style="46" customWidth="1"/>
    <col min="3" max="3" width="12.9090909090909" style="46" customWidth="1"/>
    <col min="4" max="4" width="17.3636363636364" style="46" customWidth="1"/>
    <col min="5" max="5" width="12.8181818181818" style="46" customWidth="1"/>
    <col min="6" max="6" width="7.54545454545455" style="46" customWidth="1"/>
    <col min="7" max="7" width="11.7272727272727" style="46" customWidth="1"/>
    <col min="8" max="8" width="11.8181818181818" style="46" customWidth="1"/>
    <col min="9" max="16384" width="8.72727272727273" style="46"/>
  </cols>
  <sheetData>
    <row r="3" spans="1:8">
      <c r="A3" s="47" t="s">
        <v>3</v>
      </c>
      <c r="B3" s="47" t="s">
        <v>675</v>
      </c>
      <c r="C3" s="47" t="s">
        <v>674</v>
      </c>
      <c r="D3" s="47" t="s">
        <v>676</v>
      </c>
      <c r="E3" s="47" t="s">
        <v>679</v>
      </c>
      <c r="F3" s="47" t="s">
        <v>680</v>
      </c>
      <c r="G3" s="47" t="s">
        <v>681</v>
      </c>
      <c r="H3" s="47" t="s">
        <v>682</v>
      </c>
    </row>
    <row r="4" spans="1:8">
      <c r="A4" s="46" t="s">
        <v>15</v>
      </c>
      <c r="B4" s="46">
        <v>112751</v>
      </c>
      <c r="C4" s="46">
        <v>9390</v>
      </c>
      <c r="D4" s="46">
        <v>1372472.1</v>
      </c>
      <c r="E4" s="46">
        <f>D4/B4</f>
        <v>12.1725935911877</v>
      </c>
      <c r="F4" s="46">
        <v>10.45</v>
      </c>
      <c r="G4" s="46">
        <f>F4*B4</f>
        <v>1178247.95</v>
      </c>
      <c r="H4" s="46">
        <f>D4-G4</f>
        <v>194224.15</v>
      </c>
    </row>
    <row r="5" spans="1:8">
      <c r="A5" s="46" t="s">
        <v>27</v>
      </c>
      <c r="B5" s="46">
        <v>11512</v>
      </c>
      <c r="C5" s="46">
        <v>1015</v>
      </c>
      <c r="D5" s="46">
        <v>185732.352</v>
      </c>
      <c r="E5" s="46">
        <f>D5/B5</f>
        <v>16.1338040305768</v>
      </c>
      <c r="F5" s="46">
        <v>12.57</v>
      </c>
      <c r="G5" s="46">
        <f>F5*B5</f>
        <v>144705.84</v>
      </c>
      <c r="H5" s="46">
        <f>D5-G5</f>
        <v>41026.512</v>
      </c>
    </row>
    <row r="6" spans="1:8">
      <c r="A6" s="46" t="s">
        <v>24</v>
      </c>
      <c r="B6" s="46">
        <v>42907</v>
      </c>
      <c r="C6" s="46">
        <v>3570</v>
      </c>
      <c r="D6" s="46">
        <v>650646</v>
      </c>
      <c r="E6" s="46">
        <f>D6/B6</f>
        <v>15.1640990980493</v>
      </c>
      <c r="F6" s="46">
        <v>12.89</v>
      </c>
      <c r="G6" s="46">
        <f>F6*B6</f>
        <v>553071.23</v>
      </c>
      <c r="H6" s="46">
        <f>D6-G6</f>
        <v>97574.77</v>
      </c>
    </row>
    <row r="7" spans="1:8">
      <c r="A7" s="46" t="s">
        <v>19</v>
      </c>
      <c r="B7" s="46">
        <v>20892</v>
      </c>
      <c r="C7" s="46">
        <v>1741</v>
      </c>
      <c r="D7" s="46">
        <v>213822</v>
      </c>
      <c r="E7" s="46">
        <f>D7/B7</f>
        <v>10.2346352670879</v>
      </c>
      <c r="F7" s="46">
        <v>9.43</v>
      </c>
      <c r="G7" s="46">
        <f>F7*B7</f>
        <v>197011.56</v>
      </c>
      <c r="H7" s="46">
        <f>D7-G7</f>
        <v>16810.44</v>
      </c>
    </row>
    <row r="8" spans="1:8">
      <c r="A8" s="46" t="s">
        <v>110</v>
      </c>
      <c r="B8" s="46">
        <v>2100</v>
      </c>
      <c r="C8" s="46">
        <v>175</v>
      </c>
      <c r="D8" s="46">
        <v>39117.84</v>
      </c>
      <c r="E8" s="46">
        <f>D8/B8</f>
        <v>18.6275428571429</v>
      </c>
      <c r="F8" s="46">
        <v>14.61</v>
      </c>
      <c r="G8" s="46">
        <f>F8*B8</f>
        <v>30681</v>
      </c>
      <c r="H8" s="46">
        <f>D8-G8</f>
        <v>8436.84</v>
      </c>
    </row>
    <row r="9" spans="1:8">
      <c r="A9" s="46" t="s">
        <v>32</v>
      </c>
      <c r="B9" s="46">
        <v>4944</v>
      </c>
      <c r="C9" s="46">
        <v>412</v>
      </c>
      <c r="D9" s="46">
        <v>87474</v>
      </c>
      <c r="E9" s="46">
        <f>D9/B9</f>
        <v>17.6929611650485</v>
      </c>
      <c r="F9" s="46">
        <v>15.52</v>
      </c>
      <c r="G9" s="46">
        <f>F9*B9</f>
        <v>76730.88</v>
      </c>
      <c r="H9" s="46">
        <f>D9-G9</f>
        <v>10743.12</v>
      </c>
    </row>
    <row r="10" spans="1:8">
      <c r="A10" s="46" t="s">
        <v>35</v>
      </c>
      <c r="B10" s="46">
        <v>1056</v>
      </c>
      <c r="C10" s="46">
        <v>88</v>
      </c>
      <c r="D10" s="46">
        <v>13928</v>
      </c>
      <c r="E10" s="46">
        <f>D10/B10</f>
        <v>13.1893939393939</v>
      </c>
      <c r="F10" s="46">
        <v>10.7</v>
      </c>
      <c r="G10" s="46">
        <f>F10*B10</f>
        <v>11299.2</v>
      </c>
      <c r="H10" s="46">
        <f>D10-G10</f>
        <v>2628.8</v>
      </c>
    </row>
    <row r="11" spans="1:8">
      <c r="A11" s="46" t="s">
        <v>51</v>
      </c>
      <c r="B11" s="46">
        <v>84</v>
      </c>
      <c r="C11" s="46">
        <v>7</v>
      </c>
      <c r="D11" s="46">
        <v>1488</v>
      </c>
      <c r="E11" s="46">
        <f>D11/B11</f>
        <v>17.7142857142857</v>
      </c>
      <c r="F11" s="46">
        <v>13.21</v>
      </c>
      <c r="G11" s="46">
        <f>F11*B11</f>
        <v>1109.64</v>
      </c>
      <c r="H11" s="46">
        <f>D11-G11</f>
        <v>378.36</v>
      </c>
    </row>
    <row r="12" spans="1:8">
      <c r="A12" s="46" t="s">
        <v>52</v>
      </c>
      <c r="B12" s="46">
        <v>60</v>
      </c>
      <c r="C12" s="46">
        <v>5</v>
      </c>
      <c r="E12" s="46">
        <f>D12/B12</f>
        <v>0</v>
      </c>
      <c r="G12" s="46">
        <f>F12*B12</f>
        <v>0</v>
      </c>
      <c r="H12" s="46">
        <f>D12-G12</f>
        <v>0</v>
      </c>
    </row>
    <row r="13" spans="1:8">
      <c r="A13" s="46" t="s">
        <v>357</v>
      </c>
      <c r="B13" s="46">
        <v>588</v>
      </c>
      <c r="C13" s="46">
        <v>49</v>
      </c>
      <c r="D13" s="46">
        <v>20580</v>
      </c>
      <c r="E13" s="46">
        <f>D13/B13</f>
        <v>35</v>
      </c>
      <c r="F13" s="46">
        <v>25</v>
      </c>
      <c r="G13" s="46">
        <f>F13*B13</f>
        <v>14700</v>
      </c>
      <c r="H13" s="46">
        <f>D13-G13</f>
        <v>5880</v>
      </c>
    </row>
    <row r="14" spans="1:8">
      <c r="A14" s="46" t="s">
        <v>33</v>
      </c>
      <c r="B14" s="46">
        <v>312</v>
      </c>
      <c r="C14" s="46">
        <v>26</v>
      </c>
      <c r="D14" s="46">
        <v>3878.4</v>
      </c>
      <c r="E14" s="46">
        <f>D14/B14</f>
        <v>12.4307692307692</v>
      </c>
      <c r="F14" s="46">
        <v>8.71</v>
      </c>
      <c r="G14" s="46">
        <f>F14*B14</f>
        <v>2717.52</v>
      </c>
      <c r="H14" s="46">
        <f>D14-G14</f>
        <v>1160.88</v>
      </c>
    </row>
    <row r="15" spans="1:8">
      <c r="A15" s="46" t="s">
        <v>456</v>
      </c>
      <c r="B15" s="46">
        <v>120</v>
      </c>
      <c r="C15" s="46">
        <v>10</v>
      </c>
      <c r="D15" s="46">
        <v>1684.8</v>
      </c>
      <c r="E15" s="46">
        <f>D15/B15</f>
        <v>14.04</v>
      </c>
      <c r="F15" s="46">
        <v>8.91</v>
      </c>
      <c r="G15" s="46">
        <f>F15*B15</f>
        <v>1069.2</v>
      </c>
      <c r="H15" s="46">
        <f>D15-G15</f>
        <v>615.6</v>
      </c>
    </row>
    <row r="16" spans="1:8">
      <c r="A16" s="46" t="s">
        <v>30</v>
      </c>
      <c r="B16" s="46">
        <v>3972</v>
      </c>
      <c r="C16" s="46">
        <v>331</v>
      </c>
      <c r="D16" s="46">
        <v>66306</v>
      </c>
      <c r="E16" s="46">
        <f>D16/B16</f>
        <v>16.6933534743202</v>
      </c>
      <c r="F16" s="46">
        <v>11.47</v>
      </c>
      <c r="G16" s="46">
        <f>F16*B16</f>
        <v>45558.84</v>
      </c>
      <c r="H16" s="46">
        <f>D16-G16</f>
        <v>20747.16</v>
      </c>
    </row>
    <row r="17" spans="1:8">
      <c r="A17" s="46" t="s">
        <v>457</v>
      </c>
      <c r="B17" s="46">
        <v>120</v>
      </c>
      <c r="C17" s="46">
        <v>10</v>
      </c>
      <c r="D17" s="46">
        <v>2073.6</v>
      </c>
      <c r="E17" s="46">
        <f>D17/B17</f>
        <v>17.28</v>
      </c>
      <c r="F17" s="46">
        <v>12.12</v>
      </c>
      <c r="G17" s="46">
        <f>F17*B17</f>
        <v>1454.4</v>
      </c>
      <c r="H17" s="46">
        <f>D17-G17</f>
        <v>619.2</v>
      </c>
    </row>
    <row r="18" spans="1:8">
      <c r="A18" s="46" t="s">
        <v>77</v>
      </c>
      <c r="B18" s="46">
        <v>1494</v>
      </c>
      <c r="C18" s="46">
        <v>122</v>
      </c>
      <c r="D18" s="46">
        <v>27628.2</v>
      </c>
      <c r="E18" s="46">
        <f>D18/B18</f>
        <v>18.4927710843373</v>
      </c>
      <c r="F18" s="46">
        <v>14.12</v>
      </c>
      <c r="G18" s="46">
        <f>F18*B18</f>
        <v>21095.28</v>
      </c>
      <c r="H18" s="46">
        <f>D18-G18</f>
        <v>6532.92</v>
      </c>
    </row>
    <row r="19" spans="1:8">
      <c r="A19" s="46" t="s">
        <v>458</v>
      </c>
      <c r="B19" s="46">
        <v>240</v>
      </c>
      <c r="C19" s="46">
        <v>20</v>
      </c>
      <c r="D19" s="46">
        <v>5002.56</v>
      </c>
      <c r="E19" s="46">
        <f>D19/B19</f>
        <v>20.844</v>
      </c>
      <c r="F19" s="46">
        <v>14.93</v>
      </c>
      <c r="G19" s="46">
        <f>F19*B19</f>
        <v>3583.2</v>
      </c>
      <c r="H19" s="46">
        <f>D19-G19</f>
        <v>1419.36</v>
      </c>
    </row>
    <row r="20" spans="1:8">
      <c r="A20" s="46" t="s">
        <v>287</v>
      </c>
      <c r="B20" s="46">
        <v>636</v>
      </c>
      <c r="C20" s="46">
        <v>51</v>
      </c>
      <c r="D20" s="46">
        <v>4960.8</v>
      </c>
      <c r="E20" s="46">
        <f>D20/B20</f>
        <v>7.8</v>
      </c>
      <c r="F20" s="46">
        <v>6.08</v>
      </c>
      <c r="G20" s="46">
        <f>F20*B20</f>
        <v>3866.88</v>
      </c>
      <c r="H20" s="46">
        <f>D20-G20</f>
        <v>1093.92</v>
      </c>
    </row>
    <row r="21" spans="1:8">
      <c r="A21" s="46" t="s">
        <v>20</v>
      </c>
      <c r="B21" s="46">
        <v>4428</v>
      </c>
      <c r="C21" s="46">
        <v>369</v>
      </c>
      <c r="D21" s="46">
        <v>54177.6</v>
      </c>
      <c r="E21" s="46">
        <f>D21/B21</f>
        <v>12.2352303523035</v>
      </c>
      <c r="F21" s="46">
        <v>8.71</v>
      </c>
      <c r="G21" s="46">
        <f>F21*B21</f>
        <v>38567.88</v>
      </c>
      <c r="H21" s="46">
        <f>D21-G21</f>
        <v>15609.72</v>
      </c>
    </row>
    <row r="22" spans="1:8">
      <c r="A22" s="46" t="s">
        <v>21</v>
      </c>
      <c r="B22" s="46">
        <v>9492</v>
      </c>
      <c r="C22" s="46">
        <v>791</v>
      </c>
      <c r="D22" s="46">
        <v>147395.04</v>
      </c>
      <c r="E22" s="46">
        <f>D22/B22</f>
        <v>15.5283438685209</v>
      </c>
      <c r="F22" s="46">
        <v>11.47</v>
      </c>
      <c r="G22" s="46">
        <f>F22*B22</f>
        <v>108873.24</v>
      </c>
      <c r="H22" s="46">
        <f>D22-G22</f>
        <v>38521.8</v>
      </c>
    </row>
    <row r="23" spans="1:8">
      <c r="A23" s="46" t="s">
        <v>22</v>
      </c>
      <c r="B23" s="46">
        <v>12446</v>
      </c>
      <c r="C23" s="46">
        <v>1015</v>
      </c>
      <c r="D23" s="46">
        <v>230127.72</v>
      </c>
      <c r="E23" s="46">
        <f>D23/B23</f>
        <v>18.4900948095774</v>
      </c>
      <c r="F23" s="46">
        <v>14.12</v>
      </c>
      <c r="G23" s="46">
        <f>F23*B23</f>
        <v>175737.52</v>
      </c>
      <c r="H23" s="46">
        <f>D23-G23</f>
        <v>54390.2</v>
      </c>
    </row>
    <row r="24" spans="1:8">
      <c r="A24" s="46" t="s">
        <v>677</v>
      </c>
    </row>
    <row r="25" spans="1:8">
      <c r="A25" s="46" t="s">
        <v>678</v>
      </c>
      <c r="B25" s="46">
        <v>230894</v>
      </c>
      <c r="C25" s="46">
        <v>19259</v>
      </c>
      <c r="D25" s="46">
        <v>3154395.012</v>
      </c>
      <c r="G25" s="46" t="s">
        <v>694</v>
      </c>
      <c r="H25" s="48">
        <f>SUM(H4:H23)</f>
        <v>518413.752</v>
      </c>
    </row>
    <row r="28" spans="1:8">
      <c r="F28" s="46" t="s">
        <v>685</v>
      </c>
      <c r="G28" s="46">
        <v>25000</v>
      </c>
      <c r="H28" s="48">
        <f>G28*7</f>
        <v>175000</v>
      </c>
    </row>
    <row r="29" spans="1:8">
      <c r="F29" s="46" t="s">
        <v>686</v>
      </c>
      <c r="G29" s="46">
        <v>28000</v>
      </c>
      <c r="H29" s="48">
        <f>G29*7</f>
        <v>196000</v>
      </c>
    </row>
    <row r="31" spans="1:8">
      <c r="G31" s="46" t="s">
        <v>687</v>
      </c>
      <c r="H31" s="48">
        <v>40125.5192727273</v>
      </c>
    </row>
    <row r="32" spans="1:8">
      <c r="G32" s="46" t="s">
        <v>695</v>
      </c>
      <c r="H32" s="48">
        <f>H25-H28-H29-H31</f>
        <v>107288.232727273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31"/>
  <sheetViews>
    <sheetView zoomScale="130" zoomScaleNormal="130" workbookViewId="0">
      <selection activeCell="H22" sqref="H22"/>
    </sheetView>
  </sheetViews>
  <sheetFormatPr defaultColWidth="8.72727272727273" defaultRowHeight="14" outlineLevelCol="7"/>
  <cols>
    <col min="1" max="1" width="37.6363636363636"/>
    <col min="2" max="2" width="11.9090909090909"/>
    <col min="3" max="5" width="17.3636363636364"/>
    <col min="6" max="6" width="11.5363636363636" customWidth="1"/>
    <col min="7" max="7" width="14" customWidth="1"/>
    <col min="8" max="8" width="12.8181818181818"/>
  </cols>
  <sheetData>
    <row r="1" customFormat="1" spans="1:8">
      <c r="A1" t="s">
        <v>3</v>
      </c>
      <c r="B1" t="s">
        <v>11</v>
      </c>
      <c r="C1" t="s">
        <v>675</v>
      </c>
      <c r="D1" t="s">
        <v>674</v>
      </c>
      <c r="E1" t="s">
        <v>676</v>
      </c>
      <c r="F1" t="s">
        <v>696</v>
      </c>
      <c r="G1" t="s">
        <v>697</v>
      </c>
      <c r="H1" t="s">
        <v>698</v>
      </c>
    </row>
    <row r="2" customFormat="1" spans="1:8">
      <c r="A2" t="s">
        <v>15</v>
      </c>
      <c r="C2">
        <v>8520</v>
      </c>
      <c r="D2">
        <v>710</v>
      </c>
      <c r="E2">
        <v>119905.2</v>
      </c>
      <c r="F2">
        <v>1.1</v>
      </c>
      <c r="G2">
        <f>E2/F2</f>
        <v>109004.727272727</v>
      </c>
    </row>
    <row r="3" spans="1:8">
      <c r="B3" t="s">
        <v>18</v>
      </c>
      <c r="C3">
        <v>8520</v>
      </c>
      <c r="D3">
        <v>710</v>
      </c>
      <c r="E3">
        <v>119905.2</v>
      </c>
      <c r="F3">
        <v>1.1</v>
      </c>
      <c r="G3">
        <f>E3/F3</f>
        <v>109004.727272727</v>
      </c>
    </row>
    <row r="4" customFormat="1" spans="1:8">
      <c r="A4" s="49" t="s">
        <v>27</v>
      </c>
      <c r="C4">
        <v>7824</v>
      </c>
      <c r="D4">
        <v>697</v>
      </c>
      <c r="E4">
        <v>134194.752</v>
      </c>
      <c r="F4">
        <v>1.1</v>
      </c>
      <c r="G4">
        <f>E4/F4</f>
        <v>121995.229090909</v>
      </c>
    </row>
    <row r="5" customFormat="1" spans="1:8">
      <c r="A5" s="49"/>
      <c r="B5" t="s">
        <v>18</v>
      </c>
      <c r="C5">
        <v>7824</v>
      </c>
      <c r="D5">
        <v>697</v>
      </c>
      <c r="E5">
        <v>134194.752</v>
      </c>
      <c r="F5">
        <v>1.1</v>
      </c>
      <c r="G5">
        <f>E5/F5</f>
        <v>121995.229090909</v>
      </c>
    </row>
    <row r="6" customFormat="1" spans="1:8">
      <c r="A6" s="50" t="s">
        <v>24</v>
      </c>
      <c r="C6">
        <v>2220</v>
      </c>
      <c r="D6">
        <v>195</v>
      </c>
      <c r="E6">
        <v>36705</v>
      </c>
      <c r="F6">
        <v>1.1</v>
      </c>
      <c r="G6">
        <f>E6/F6</f>
        <v>33368.1818181818</v>
      </c>
    </row>
    <row r="7" customFormat="1" spans="1:8">
      <c r="A7" s="50"/>
      <c r="B7" t="s">
        <v>18</v>
      </c>
      <c r="C7">
        <v>2220</v>
      </c>
      <c r="D7">
        <v>195</v>
      </c>
      <c r="E7">
        <v>36705</v>
      </c>
      <c r="F7">
        <v>1.1</v>
      </c>
      <c r="G7">
        <f>E7/F7</f>
        <v>33368.1818181818</v>
      </c>
    </row>
    <row r="8" customFormat="1" spans="1:8">
      <c r="A8" s="49" t="s">
        <v>19</v>
      </c>
      <c r="C8">
        <v>1044</v>
      </c>
      <c r="D8">
        <v>87</v>
      </c>
      <c r="E8">
        <v>13057.2</v>
      </c>
      <c r="F8">
        <v>1.1</v>
      </c>
      <c r="G8">
        <f>E8/F8</f>
        <v>11870.1818181818</v>
      </c>
    </row>
    <row r="9" customFormat="1" spans="1:8">
      <c r="A9" s="49"/>
      <c r="B9" t="s">
        <v>18</v>
      </c>
      <c r="C9">
        <v>1044</v>
      </c>
      <c r="D9">
        <v>87</v>
      </c>
      <c r="E9">
        <v>13057.2</v>
      </c>
      <c r="F9">
        <v>1.1</v>
      </c>
      <c r="G9">
        <f>E9/F9</f>
        <v>11870.1818181818</v>
      </c>
    </row>
    <row r="10" customFormat="1" spans="1:8">
      <c r="A10" s="50" t="s">
        <v>110</v>
      </c>
      <c r="C10">
        <v>1008</v>
      </c>
      <c r="D10">
        <v>84</v>
      </c>
      <c r="E10">
        <v>20139.84</v>
      </c>
      <c r="F10">
        <v>1.1</v>
      </c>
      <c r="G10">
        <f>E10/F10</f>
        <v>18308.9454545455</v>
      </c>
    </row>
    <row r="11" customFormat="1" spans="1:8">
      <c r="A11" s="50"/>
      <c r="B11" t="s">
        <v>18</v>
      </c>
      <c r="C11">
        <v>1008</v>
      </c>
      <c r="D11">
        <v>84</v>
      </c>
      <c r="E11">
        <v>20139.84</v>
      </c>
      <c r="F11">
        <v>1.1</v>
      </c>
      <c r="G11">
        <f>E11/F11</f>
        <v>18308.9454545455</v>
      </c>
    </row>
    <row r="12" customFormat="1" spans="1:8">
      <c r="A12" s="49" t="s">
        <v>456</v>
      </c>
      <c r="C12">
        <v>120</v>
      </c>
      <c r="D12">
        <v>10</v>
      </c>
      <c r="E12">
        <v>1684.8</v>
      </c>
      <c r="F12">
        <v>1.1</v>
      </c>
      <c r="G12">
        <f>E12/F12</f>
        <v>1531.63636363636</v>
      </c>
    </row>
    <row r="13" customFormat="1" spans="1:8">
      <c r="A13" s="49"/>
      <c r="B13" t="s">
        <v>18</v>
      </c>
      <c r="C13">
        <v>120</v>
      </c>
      <c r="D13">
        <v>10</v>
      </c>
      <c r="E13">
        <v>1684.8</v>
      </c>
      <c r="F13">
        <v>1.1</v>
      </c>
      <c r="G13">
        <f>E13/F13</f>
        <v>1531.63636363636</v>
      </c>
    </row>
    <row r="14" customFormat="1" spans="1:8">
      <c r="A14" s="50" t="s">
        <v>457</v>
      </c>
      <c r="C14">
        <v>120</v>
      </c>
      <c r="D14">
        <v>10</v>
      </c>
      <c r="E14">
        <v>2073.6</v>
      </c>
      <c r="F14">
        <v>1.1</v>
      </c>
      <c r="G14">
        <f>E14/F14</f>
        <v>1885.09090909091</v>
      </c>
    </row>
    <row r="15" customFormat="1" spans="1:8">
      <c r="A15" s="50"/>
      <c r="B15" t="s">
        <v>18</v>
      </c>
      <c r="C15">
        <v>120</v>
      </c>
      <c r="D15">
        <v>10</v>
      </c>
      <c r="E15">
        <v>2073.6</v>
      </c>
      <c r="F15">
        <v>1.1</v>
      </c>
      <c r="G15">
        <f>E15/F15</f>
        <v>1885.09090909091</v>
      </c>
    </row>
    <row r="16" customFormat="1" spans="1:8">
      <c r="A16" s="50" t="s">
        <v>458</v>
      </c>
      <c r="C16">
        <v>240</v>
      </c>
      <c r="D16">
        <v>20</v>
      </c>
      <c r="E16">
        <v>5002.56</v>
      </c>
      <c r="F16">
        <v>1.1</v>
      </c>
      <c r="G16">
        <f>E16/F16</f>
        <v>4547.78181818182</v>
      </c>
    </row>
    <row r="17" customFormat="1" spans="1:8">
      <c r="A17" s="50"/>
      <c r="B17" t="s">
        <v>18</v>
      </c>
      <c r="C17">
        <v>240</v>
      </c>
      <c r="D17">
        <v>20</v>
      </c>
      <c r="E17">
        <v>5002.56</v>
      </c>
      <c r="F17">
        <v>1.1</v>
      </c>
      <c r="G17">
        <f>E17/F17</f>
        <v>4547.78181818182</v>
      </c>
    </row>
    <row r="18" customFormat="1" spans="1:8">
      <c r="A18" s="50" t="s">
        <v>21</v>
      </c>
      <c r="C18">
        <v>2760</v>
      </c>
      <c r="D18">
        <v>230</v>
      </c>
      <c r="E18">
        <v>45606.24</v>
      </c>
      <c r="F18">
        <v>1.1</v>
      </c>
      <c r="G18">
        <f>E18/F18</f>
        <v>41460.2181818182</v>
      </c>
    </row>
    <row r="19" customFormat="1" spans="1:8">
      <c r="A19" s="50"/>
      <c r="B19" t="s">
        <v>18</v>
      </c>
      <c r="C19">
        <v>2760</v>
      </c>
      <c r="D19">
        <v>230</v>
      </c>
      <c r="E19">
        <v>45606.24</v>
      </c>
      <c r="F19">
        <v>1.1</v>
      </c>
      <c r="G19">
        <f>E19/F19</f>
        <v>41460.2181818182</v>
      </c>
    </row>
    <row r="20" customFormat="1" spans="1:8">
      <c r="A20" s="50" t="s">
        <v>22</v>
      </c>
      <c r="C20">
        <v>3120</v>
      </c>
      <c r="D20">
        <v>260</v>
      </c>
      <c r="E20">
        <v>63011.52</v>
      </c>
      <c r="F20">
        <v>1.1</v>
      </c>
      <c r="G20">
        <f>E20/F20</f>
        <v>57283.2</v>
      </c>
    </row>
    <row r="21" spans="1:8">
      <c r="A21" s="50"/>
      <c r="B21" t="s">
        <v>18</v>
      </c>
      <c r="C21">
        <v>3120</v>
      </c>
      <c r="D21">
        <v>260</v>
      </c>
      <c r="E21">
        <v>63011.52</v>
      </c>
      <c r="F21">
        <v>1.1</v>
      </c>
      <c r="G21">
        <f>E21/F21</f>
        <v>57283.2</v>
      </c>
    </row>
    <row r="22" spans="1:8">
      <c r="A22" s="50" t="s">
        <v>678</v>
      </c>
      <c r="C22">
        <v>26976</v>
      </c>
      <c r="D22">
        <v>2303</v>
      </c>
      <c r="E22">
        <v>441380.712</v>
      </c>
      <c r="F22">
        <v>1.1</v>
      </c>
      <c r="G22">
        <f>E22/F22</f>
        <v>401255.192727273</v>
      </c>
      <c r="H22">
        <f>E22-G22</f>
        <v>40125.5192727273</v>
      </c>
    </row>
    <row r="23" spans="1:8">
      <c r="A23" s="50"/>
    </row>
    <row r="24" spans="1:8">
      <c r="A24" s="50"/>
    </row>
    <row r="25" spans="1:8">
      <c r="A25" s="49"/>
    </row>
    <row r="26" spans="1:8">
      <c r="A26" s="49"/>
    </row>
    <row r="27" spans="1:8">
      <c r="A27" s="49"/>
    </row>
    <row r="28" spans="1:8">
      <c r="A28" s="49"/>
    </row>
    <row r="29" spans="1:8">
      <c r="A29" s="49"/>
    </row>
    <row r="30" spans="1:8">
      <c r="A30" s="49"/>
    </row>
    <row r="31" spans="1:8">
      <c r="A31" s="49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3:O186"/>
  <sheetViews>
    <sheetView zoomScale="130" zoomScaleNormal="130" workbookViewId="0">
      <selection activeCell="D24" sqref="D24"/>
    </sheetView>
  </sheetViews>
  <sheetFormatPr defaultColWidth="8.72727272727273" defaultRowHeight="14"/>
  <cols>
    <col min="1" max="1" width="37.6363636363636" style="46" customWidth="1"/>
    <col min="2" max="2" width="17.3636363636364" style="46" customWidth="1"/>
    <col min="3" max="3" width="12.9090909090909" style="46" customWidth="1"/>
    <col min="4" max="4" width="17.3636363636364" style="46" customWidth="1"/>
    <col min="5" max="5" width="12.8181818181818" style="46" customWidth="1"/>
    <col min="6" max="6" width="7.54545454545455" style="46" customWidth="1"/>
    <col min="7" max="7" width="11.7272727272727" style="46" customWidth="1"/>
    <col min="8" max="8" width="11.8181818181818" style="46" customWidth="1"/>
    <col min="9" max="9" width="8.72727272727273" style="46"/>
    <col min="10" max="10" width="10.6363636363636" style="46"/>
    <col min="11" max="13" width="8.72727272727273" style="46"/>
    <col min="14" max="14" width="37.6363636363636" style="46" customWidth="1"/>
    <col min="15" max="16384" width="8.72727272727273" style="46"/>
  </cols>
  <sheetData>
    <row r="3" s="46" customFormat="1" spans="1:15">
      <c r="A3" s="47" t="s">
        <v>3</v>
      </c>
      <c r="B3" s="47" t="s">
        <v>675</v>
      </c>
      <c r="C3" s="47" t="s">
        <v>674</v>
      </c>
      <c r="D3" s="47" t="s">
        <v>676</v>
      </c>
      <c r="E3" s="47" t="s">
        <v>679</v>
      </c>
      <c r="F3" s="47" t="s">
        <v>680</v>
      </c>
      <c r="G3" s="47" t="s">
        <v>681</v>
      </c>
      <c r="H3" s="47" t="s">
        <v>682</v>
      </c>
      <c r="N3" s="46" t="s">
        <v>19</v>
      </c>
      <c r="O3" s="46">
        <v>6.464795</v>
      </c>
    </row>
    <row r="4" s="46" customFormat="1" spans="1:15">
      <c r="A4" s="46" t="s">
        <v>15</v>
      </c>
      <c r="B4" s="46">
        <v>112751</v>
      </c>
      <c r="C4" s="46">
        <v>9390</v>
      </c>
      <c r="D4" s="46">
        <v>1372472.1</v>
      </c>
      <c r="E4" s="46">
        <f>D4/B4</f>
        <v>12.1725935911877</v>
      </c>
      <c r="F4" s="46">
        <f>IFERROR(VLOOKUP(A4,$N:$O,2,0),0)</f>
        <v>9.132095</v>
      </c>
      <c r="G4" s="46">
        <f>F4*B4</f>
        <v>1029652.843345</v>
      </c>
      <c r="H4" s="46">
        <f>D4-G4</f>
        <v>342819.256655</v>
      </c>
    </row>
    <row r="5" s="46" customFormat="1" spans="1:15">
      <c r="A5" s="46" t="s">
        <v>27</v>
      </c>
      <c r="B5" s="46">
        <v>11512</v>
      </c>
      <c r="C5" s="46">
        <v>1015</v>
      </c>
      <c r="D5" s="46">
        <v>185732.352</v>
      </c>
      <c r="E5" s="46">
        <f>D5/B5</f>
        <v>16.1338040305768</v>
      </c>
      <c r="F5" s="46">
        <f>IFERROR(VLOOKUP(A5,$N:$O,2,0),0)</f>
        <v>10.61254167</v>
      </c>
      <c r="G5" s="46">
        <f>F5*B5</f>
        <v>122171.57970504</v>
      </c>
      <c r="H5" s="46">
        <f>D5-G5</f>
        <v>63560.77229496</v>
      </c>
    </row>
    <row r="6" s="46" customFormat="1" spans="1:15">
      <c r="A6" s="46" t="s">
        <v>24</v>
      </c>
      <c r="B6" s="46">
        <v>42907</v>
      </c>
      <c r="C6" s="46">
        <v>3570</v>
      </c>
      <c r="D6" s="46">
        <v>650646</v>
      </c>
      <c r="E6" s="46">
        <f>D6/B6</f>
        <v>15.1640990980493</v>
      </c>
      <c r="F6" s="46">
        <f>IFERROR(VLOOKUP(A6,$N:$O,2,0),0)</f>
        <v>10.92314167</v>
      </c>
      <c r="G6" s="46">
        <f>F6*B6</f>
        <v>468679.23963469</v>
      </c>
      <c r="H6" s="46">
        <f>D6-G6</f>
        <v>181966.76036531</v>
      </c>
    </row>
    <row r="7" s="46" customFormat="1" spans="1:15">
      <c r="A7" s="46" t="s">
        <v>19</v>
      </c>
      <c r="B7" s="46">
        <v>20892</v>
      </c>
      <c r="C7" s="46">
        <v>1741</v>
      </c>
      <c r="D7" s="46">
        <v>213822</v>
      </c>
      <c r="E7" s="46">
        <f>D7/B7</f>
        <v>10.2346352670879</v>
      </c>
      <c r="F7" s="46">
        <f>IFERROR(VLOOKUP(A7,$N:$O,2,0),0)</f>
        <v>6.464795</v>
      </c>
      <c r="G7" s="46">
        <f>F7*B7</f>
        <v>135062.49714</v>
      </c>
      <c r="H7" s="46">
        <f>D7-G7</f>
        <v>78759.50286</v>
      </c>
    </row>
    <row r="8" s="46" customFormat="1" spans="1:15">
      <c r="A8" s="46" t="s">
        <v>110</v>
      </c>
      <c r="B8" s="46">
        <v>2100</v>
      </c>
      <c r="C8" s="46">
        <v>175</v>
      </c>
      <c r="D8" s="46">
        <v>39117.84</v>
      </c>
      <c r="E8" s="46">
        <f>D8/B8</f>
        <v>18.6275428571429</v>
      </c>
      <c r="F8" s="46">
        <f>IFERROR(VLOOKUP(A8,$N:$O,2,0),0)</f>
        <v>12.20698167</v>
      </c>
      <c r="G8" s="46">
        <f>F8*B8</f>
        <v>25634.661507</v>
      </c>
      <c r="H8" s="46">
        <f>D8-G8</f>
        <v>13483.178493</v>
      </c>
    </row>
    <row r="9" s="46" customFormat="1" spans="1:15">
      <c r="A9" s="46" t="s">
        <v>32</v>
      </c>
      <c r="B9" s="46">
        <v>4944</v>
      </c>
      <c r="C9" s="46">
        <v>412</v>
      </c>
      <c r="D9" s="46">
        <v>87474</v>
      </c>
      <c r="E9" s="46">
        <f>D9/B9</f>
        <v>17.6929611650485</v>
      </c>
      <c r="F9" s="46">
        <f>IFERROR(VLOOKUP(A9,$N:$O,2,0),0)</f>
        <v>12.20210167</v>
      </c>
      <c r="G9" s="46">
        <f>F9*B9</f>
        <v>60327.19065648</v>
      </c>
      <c r="H9" s="46">
        <f>D9-G9</f>
        <v>27146.80934352</v>
      </c>
    </row>
    <row r="10" s="46" customFormat="1" spans="1:15">
      <c r="A10" s="46" t="s">
        <v>35</v>
      </c>
      <c r="B10" s="46">
        <v>1056</v>
      </c>
      <c r="C10" s="46">
        <v>88</v>
      </c>
      <c r="D10" s="46">
        <v>13928</v>
      </c>
      <c r="E10" s="46">
        <f>D10/B10</f>
        <v>13.1893939393939</v>
      </c>
      <c r="F10" s="46">
        <v>9.13</v>
      </c>
      <c r="G10" s="46">
        <f>F10*B10</f>
        <v>9641.28</v>
      </c>
      <c r="H10" s="46">
        <f>D10-G10</f>
        <v>4286.72</v>
      </c>
    </row>
    <row r="11" s="46" customFormat="1" spans="1:15">
      <c r="A11" s="46" t="s">
        <v>51</v>
      </c>
      <c r="B11" s="46">
        <v>84</v>
      </c>
      <c r="C11" s="46">
        <v>7</v>
      </c>
      <c r="D11" s="46">
        <v>1488</v>
      </c>
      <c r="E11" s="46">
        <f>D11/B11</f>
        <v>17.7142857142857</v>
      </c>
      <c r="F11" s="46">
        <v>10.62</v>
      </c>
      <c r="G11" s="46">
        <f>F11*B11</f>
        <v>892.08</v>
      </c>
      <c r="H11" s="46">
        <f>D11-G11</f>
        <v>595.92</v>
      </c>
    </row>
    <row r="12" s="46" customFormat="1" spans="1:15">
      <c r="A12" s="46" t="s">
        <v>357</v>
      </c>
      <c r="B12" s="46">
        <v>588</v>
      </c>
      <c r="C12" s="46">
        <v>49</v>
      </c>
      <c r="D12" s="46">
        <v>20580</v>
      </c>
      <c r="E12" s="46">
        <f>D12/B12</f>
        <v>35</v>
      </c>
      <c r="F12" s="46">
        <v>25</v>
      </c>
      <c r="G12" s="46">
        <f>F12*B12</f>
        <v>14700</v>
      </c>
      <c r="H12" s="46">
        <f>D12-G12</f>
        <v>5880</v>
      </c>
    </row>
    <row r="13" s="46" customFormat="1" spans="1:15">
      <c r="A13" s="46" t="s">
        <v>33</v>
      </c>
      <c r="B13" s="46">
        <v>312</v>
      </c>
      <c r="C13" s="46">
        <v>26</v>
      </c>
      <c r="D13" s="46">
        <v>3878.4</v>
      </c>
      <c r="E13" s="46">
        <f>D13/B13</f>
        <v>12.4307692307692</v>
      </c>
      <c r="F13" s="46">
        <f>IFERROR(VLOOKUP(A13,$N:$O,2,0),0)</f>
        <v>8.645150333</v>
      </c>
      <c r="G13" s="46">
        <f>F13*B13</f>
        <v>2697.286903896</v>
      </c>
      <c r="H13" s="46">
        <f>D13-G13</f>
        <v>1181.113096104</v>
      </c>
      <c r="N13" s="46" t="s">
        <v>15</v>
      </c>
      <c r="O13" s="46">
        <v>9.132095</v>
      </c>
    </row>
    <row r="14" s="46" customFormat="1" spans="1:15">
      <c r="A14" s="46" t="s">
        <v>456</v>
      </c>
      <c r="B14" s="46">
        <v>120</v>
      </c>
      <c r="C14" s="46">
        <v>10</v>
      </c>
      <c r="D14" s="46">
        <v>1684.8</v>
      </c>
      <c r="E14" s="46">
        <f>D14/B14</f>
        <v>14.04</v>
      </c>
      <c r="F14" s="46">
        <f>IFERROR(VLOOKUP(A14,$N:$O,2,0),0)</f>
        <v>8.886550333</v>
      </c>
      <c r="G14" s="46">
        <f>F14*B14</f>
        <v>1066.38603996</v>
      </c>
      <c r="H14" s="46">
        <f>D14-G14</f>
        <v>618.41396004</v>
      </c>
    </row>
    <row r="15" s="46" customFormat="1" spans="1:15">
      <c r="A15" s="46" t="s">
        <v>30</v>
      </c>
      <c r="B15" s="46">
        <v>3972</v>
      </c>
      <c r="C15" s="46">
        <v>331</v>
      </c>
      <c r="D15" s="46">
        <v>66306</v>
      </c>
      <c r="E15" s="46">
        <f>D15/B15</f>
        <v>16.6933534743202</v>
      </c>
      <c r="F15" s="46">
        <f>IFERROR(VLOOKUP(A15,$N:$O,2,0),0)</f>
        <v>11.44313217</v>
      </c>
      <c r="G15" s="46">
        <f>F15*B15</f>
        <v>45452.12097924</v>
      </c>
      <c r="H15" s="46">
        <f>D15-G15</f>
        <v>20853.87902076</v>
      </c>
    </row>
    <row r="16" s="46" customFormat="1" spans="1:15">
      <c r="A16" s="46" t="s">
        <v>457</v>
      </c>
      <c r="B16" s="46">
        <v>120</v>
      </c>
      <c r="C16" s="46">
        <v>10</v>
      </c>
      <c r="D16" s="46">
        <v>2073.6</v>
      </c>
      <c r="E16" s="46">
        <f>D16/B16</f>
        <v>17.28</v>
      </c>
      <c r="F16" s="46">
        <f>IFERROR(VLOOKUP(A16,$N:$O,2,0),0)</f>
        <v>11.76953217</v>
      </c>
      <c r="G16" s="46">
        <f>F16*B16</f>
        <v>1412.3438604</v>
      </c>
      <c r="H16" s="46">
        <f>D16-G16</f>
        <v>661.2561396</v>
      </c>
    </row>
    <row r="17" s="46" customFormat="1" spans="1:15">
      <c r="A17" s="46" t="s">
        <v>77</v>
      </c>
      <c r="B17" s="46">
        <v>1494</v>
      </c>
      <c r="C17" s="46">
        <v>122</v>
      </c>
      <c r="D17" s="46">
        <v>27628.2</v>
      </c>
      <c r="E17" s="46">
        <f>D17/B17</f>
        <v>18.4927710843373</v>
      </c>
      <c r="F17" s="46">
        <f>IFERROR(VLOOKUP(A17,$N:$O,2,0),0)</f>
        <v>14.181114</v>
      </c>
      <c r="G17" s="46">
        <f>F17*B17</f>
        <v>21186.584316</v>
      </c>
      <c r="H17" s="46">
        <f>D17-G17</f>
        <v>6441.615684</v>
      </c>
    </row>
    <row r="18" s="46" customFormat="1" spans="1:15">
      <c r="A18" s="46" t="s">
        <v>458</v>
      </c>
      <c r="B18" s="46">
        <v>240</v>
      </c>
      <c r="C18" s="46">
        <v>20</v>
      </c>
      <c r="D18" s="46">
        <v>5002.56</v>
      </c>
      <c r="E18" s="46">
        <f>D18/B18</f>
        <v>20.844</v>
      </c>
      <c r="F18" s="46">
        <f>IFERROR(VLOOKUP(A18,$N:$O,2,0),0)</f>
        <v>14.577514</v>
      </c>
      <c r="G18" s="46">
        <f>F18*B18</f>
        <v>3498.60336</v>
      </c>
      <c r="H18" s="46">
        <f>D18-G18</f>
        <v>1503.95664</v>
      </c>
    </row>
    <row r="19" s="46" customFormat="1" spans="1:15">
      <c r="A19" s="46" t="s">
        <v>287</v>
      </c>
      <c r="B19" s="46">
        <v>636</v>
      </c>
      <c r="C19" s="46">
        <v>51</v>
      </c>
      <c r="D19" s="46">
        <v>4960.8</v>
      </c>
      <c r="E19" s="46">
        <f>D19/B19</f>
        <v>7.8</v>
      </c>
      <c r="F19" s="46">
        <f>IFERROR(VLOOKUP(A19,$N:$O,2,0),0)</f>
        <v>5.852</v>
      </c>
      <c r="G19" s="46">
        <f>F19*B19</f>
        <v>3721.872</v>
      </c>
      <c r="H19" s="46">
        <f>D19-G19</f>
        <v>1238.928</v>
      </c>
    </row>
    <row r="20" s="46" customFormat="1" spans="1:15">
      <c r="A20" s="46" t="s">
        <v>20</v>
      </c>
      <c r="B20" s="46">
        <v>4428</v>
      </c>
      <c r="C20" s="46">
        <v>369</v>
      </c>
      <c r="D20" s="46">
        <v>54177.6</v>
      </c>
      <c r="E20" s="46">
        <f>D20/B20</f>
        <v>12.2352303523035</v>
      </c>
      <c r="F20" s="46">
        <f>IFERROR(VLOOKUP(A20,$N:$O,2,0),0)</f>
        <v>8.421933333</v>
      </c>
      <c r="G20" s="46">
        <f>F20*B20</f>
        <v>37292.320798524</v>
      </c>
      <c r="H20" s="46">
        <f>D20-G20</f>
        <v>16885.279201476</v>
      </c>
    </row>
    <row r="21" s="46" customFormat="1" spans="1:15">
      <c r="A21" s="46" t="s">
        <v>21</v>
      </c>
      <c r="B21" s="46">
        <v>9492</v>
      </c>
      <c r="C21" s="46">
        <v>791</v>
      </c>
      <c r="D21" s="46">
        <v>147395.04</v>
      </c>
      <c r="E21" s="46">
        <f>D21/B21</f>
        <v>15.5283438685209</v>
      </c>
      <c r="F21" s="46">
        <f>IFERROR(VLOOKUP(A21,$N:$O,2,0),0)</f>
        <v>11.07186667</v>
      </c>
      <c r="G21" s="46">
        <f>F21*B21</f>
        <v>105094.15843164</v>
      </c>
      <c r="H21" s="46">
        <f>D21-G21</f>
        <v>42300.88156836</v>
      </c>
    </row>
    <row r="22" s="46" customFormat="1" spans="1:15">
      <c r="A22" s="46" t="s">
        <v>22</v>
      </c>
      <c r="B22" s="46">
        <v>12446</v>
      </c>
      <c r="C22" s="46">
        <v>1015</v>
      </c>
      <c r="D22" s="46">
        <v>230127.72</v>
      </c>
      <c r="E22" s="46">
        <f>D22/B22</f>
        <v>18.4900948095774</v>
      </c>
      <c r="F22" s="46">
        <f>IFERROR(VLOOKUP(A22,$N:$O,2,0),0)</f>
        <v>13.6618</v>
      </c>
      <c r="G22" s="46">
        <f>F22*B22</f>
        <v>170034.7628</v>
      </c>
      <c r="H22" s="46">
        <f>D22-G22</f>
        <v>60092.9572</v>
      </c>
    </row>
    <row r="23" s="46" customFormat="1" spans="1:15">
      <c r="A23" s="46" t="s">
        <v>677</v>
      </c>
      <c r="N23" s="46" t="s">
        <v>27</v>
      </c>
      <c r="O23" s="46">
        <v>10.61254167</v>
      </c>
    </row>
    <row r="24" s="46" customFormat="1" spans="1:15">
      <c r="A24" s="46" t="s">
        <v>678</v>
      </c>
      <c r="B24" s="46">
        <v>230894</v>
      </c>
      <c r="C24" s="46">
        <v>19259</v>
      </c>
      <c r="D24" s="46">
        <v>3154395.012</v>
      </c>
      <c r="G24" s="46" t="s">
        <v>694</v>
      </c>
      <c r="H24" s="48">
        <f>SUM(H4:H22)</f>
        <v>870277.20052213</v>
      </c>
    </row>
    <row r="27" s="46" customFormat="1" spans="1:15">
      <c r="F27" s="46" t="s">
        <v>685</v>
      </c>
      <c r="G27" s="46">
        <v>25000</v>
      </c>
      <c r="H27" s="48">
        <f>G27*7</f>
        <v>175000</v>
      </c>
    </row>
    <row r="28" s="46" customFormat="1" spans="1:15">
      <c r="F28" s="46" t="s">
        <v>686</v>
      </c>
      <c r="G28" s="46">
        <v>28000</v>
      </c>
      <c r="H28" s="48">
        <f>G28*7</f>
        <v>196000</v>
      </c>
    </row>
    <row r="29" spans="1:15">
      <c r="J29" s="48">
        <v>40125.5192727273</v>
      </c>
    </row>
    <row r="30" s="46" customFormat="1" spans="1:15">
      <c r="G30" s="46" t="s">
        <v>687</v>
      </c>
      <c r="H30" s="48">
        <v>0</v>
      </c>
    </row>
    <row r="31" s="46" customFormat="1" spans="1:15">
      <c r="G31" s="46" t="s">
        <v>695</v>
      </c>
      <c r="H31" s="48">
        <f>H24-H27-H28-H30</f>
        <v>499277.20052213</v>
      </c>
    </row>
    <row r="32" spans="1:15">
      <c r="N32" s="46" t="s">
        <v>110</v>
      </c>
      <c r="O32" s="46">
        <v>12.20698167</v>
      </c>
    </row>
    <row r="41" spans="14:15">
      <c r="N41" s="46" t="s">
        <v>24</v>
      </c>
      <c r="O41" s="46">
        <v>10.92314167</v>
      </c>
    </row>
    <row r="50" spans="14:15">
      <c r="N50" s="46" t="s">
        <v>32</v>
      </c>
      <c r="O50" s="46">
        <v>12.20210167</v>
      </c>
    </row>
    <row r="59" spans="14:15">
      <c r="N59" s="46" t="s">
        <v>689</v>
      </c>
      <c r="O59" s="46">
        <v>1.721146667</v>
      </c>
    </row>
    <row r="68" spans="14:15">
      <c r="N68" s="46" t="s">
        <v>690</v>
      </c>
      <c r="O68" s="46">
        <v>1.721146667</v>
      </c>
    </row>
    <row r="77" spans="14:15">
      <c r="N77" s="46" t="s">
        <v>691</v>
      </c>
      <c r="O77" s="46">
        <v>1.721146667</v>
      </c>
    </row>
    <row r="86" spans="14:15">
      <c r="O86" s="46" t="s">
        <v>692</v>
      </c>
    </row>
    <row r="87" spans="14:15">
      <c r="N87" s="46" t="s">
        <v>287</v>
      </c>
      <c r="O87" s="46">
        <v>5.852</v>
      </c>
    </row>
    <row r="96" spans="14:15">
      <c r="N96" s="46" t="s">
        <v>20</v>
      </c>
      <c r="O96" s="46">
        <v>8.421933333</v>
      </c>
    </row>
    <row r="105" spans="14:15">
      <c r="N105" s="46" t="s">
        <v>21</v>
      </c>
      <c r="O105" s="46">
        <v>11.07186667</v>
      </c>
    </row>
    <row r="114" spans="14:15">
      <c r="N114" s="46" t="s">
        <v>22</v>
      </c>
      <c r="O114" s="46">
        <v>13.6618</v>
      </c>
    </row>
    <row r="123" spans="14:15">
      <c r="N123" s="46" t="s">
        <v>481</v>
      </c>
      <c r="O123" s="46">
        <v>5.9271685</v>
      </c>
    </row>
    <row r="132" spans="14:15">
      <c r="N132" s="46" t="s">
        <v>693</v>
      </c>
      <c r="O132" s="46">
        <v>5.8335685</v>
      </c>
    </row>
    <row r="141" spans="14:15">
      <c r="N141" s="46" t="s">
        <v>33</v>
      </c>
      <c r="O141" s="46">
        <v>8.645150333</v>
      </c>
    </row>
    <row r="150" spans="14:15">
      <c r="N150" s="46" t="s">
        <v>456</v>
      </c>
      <c r="O150" s="46">
        <v>8.886550333</v>
      </c>
    </row>
    <row r="159" spans="14:15">
      <c r="N159" s="46" t="s">
        <v>30</v>
      </c>
      <c r="O159" s="46">
        <v>11.44313217</v>
      </c>
    </row>
    <row r="168" spans="14:15">
      <c r="N168" s="46" t="s">
        <v>457</v>
      </c>
      <c r="O168" s="46">
        <v>11.76953217</v>
      </c>
    </row>
    <row r="177" spans="14:15">
      <c r="N177" s="46" t="s">
        <v>77</v>
      </c>
      <c r="O177" s="46">
        <v>14.181114</v>
      </c>
    </row>
    <row r="186" spans="14:15">
      <c r="N186" s="46" t="s">
        <v>458</v>
      </c>
      <c r="O186" s="46">
        <v>14.577514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28"/>
  <sheetViews>
    <sheetView workbookViewId="0">
      <selection activeCell="A2" sqref="$A2:$XFD228"/>
    </sheetView>
  </sheetViews>
  <sheetFormatPr defaultColWidth="8.72727272727273" defaultRowHeight="14"/>
  <cols>
    <col min="1" max="1" width="17.7272727272727" customWidth="1"/>
    <col min="2" max="2" width="9.18181818181818" customWidth="1"/>
    <col min="3" max="3" width="12.6363636363636" customWidth="1"/>
    <col min="4" max="4" width="39.8181818181818" customWidth="1"/>
    <col min="5" max="5" width="3.72727272727273" customWidth="1"/>
    <col min="6" max="6" width="4.81818181818182" customWidth="1"/>
    <col min="7" max="7" width="5.90909090909091" customWidth="1"/>
    <col min="8" max="8" width="2.81818181818182" customWidth="1"/>
    <col min="9" max="9" width="8.09090909090909" customWidth="1"/>
    <col min="10" max="10" width="9.18181818181818" customWidth="1"/>
    <col min="11" max="11" width="5.90909090909091" customWidth="1"/>
    <col min="12" max="13" width="3.72727272727273" customWidth="1"/>
  </cols>
  <sheetData>
    <row r="1" s="1" customFormat="1" ht="15" spans="1:23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="2" customFormat="1" ht="15" spans="1:235">
      <c r="A2" s="8" t="s">
        <v>477</v>
      </c>
      <c r="B2" s="9">
        <v>46235</v>
      </c>
      <c r="C2" s="10" t="s">
        <v>478</v>
      </c>
      <c r="D2" s="2" t="s">
        <v>15</v>
      </c>
      <c r="E2" s="2">
        <v>12</v>
      </c>
      <c r="F2" s="2">
        <v>41</v>
      </c>
      <c r="G2" s="11">
        <v>500</v>
      </c>
      <c r="H2" s="11" t="s">
        <v>16</v>
      </c>
      <c r="I2" s="2">
        <v>12.5</v>
      </c>
      <c r="J2" s="2">
        <f t="shared" ref="J2:J65" si="0">G2*I2</f>
        <v>6250</v>
      </c>
      <c r="M2" s="2" t="s">
        <v>18</v>
      </c>
      <c r="HZ2" s="12"/>
      <c r="IA2" s="12"/>
    </row>
    <row r="3" s="2" customFormat="1" ht="15" spans="1:235">
      <c r="A3" s="8" t="s">
        <v>477</v>
      </c>
      <c r="B3" s="9">
        <v>46235</v>
      </c>
      <c r="C3" s="10" t="s">
        <v>478</v>
      </c>
      <c r="D3" s="2" t="s">
        <v>24</v>
      </c>
      <c r="E3" s="2">
        <v>12</v>
      </c>
      <c r="F3" s="2">
        <v>25</v>
      </c>
      <c r="G3" s="11">
        <f t="shared" ref="G3:G66" si="1">E3*F3</f>
        <v>300</v>
      </c>
      <c r="H3" s="11" t="s">
        <v>16</v>
      </c>
      <c r="I3" s="2">
        <v>15.8</v>
      </c>
      <c r="J3" s="2">
        <f t="shared" si="0"/>
        <v>4740</v>
      </c>
      <c r="M3" s="2" t="s">
        <v>18</v>
      </c>
      <c r="HZ3" s="12"/>
      <c r="IA3" s="12"/>
    </row>
    <row r="4" s="2" customFormat="1" ht="30" spans="1:235">
      <c r="A4" s="8" t="s">
        <v>479</v>
      </c>
      <c r="B4" s="9">
        <v>46236</v>
      </c>
      <c r="C4" s="10" t="s">
        <v>480</v>
      </c>
      <c r="D4" s="2" t="s">
        <v>481</v>
      </c>
      <c r="E4" s="2">
        <v>12</v>
      </c>
      <c r="F4" s="2">
        <v>20</v>
      </c>
      <c r="G4" s="11">
        <f t="shared" si="1"/>
        <v>240</v>
      </c>
      <c r="H4" s="11" t="s">
        <v>16</v>
      </c>
      <c r="I4" s="2">
        <v>7.2</v>
      </c>
      <c r="J4" s="2">
        <f t="shared" si="0"/>
        <v>1728</v>
      </c>
      <c r="HZ4" s="12"/>
      <c r="IA4" s="12"/>
    </row>
    <row r="5" s="2" customFormat="1" ht="30" spans="1:235">
      <c r="A5" s="8" t="s">
        <v>482</v>
      </c>
      <c r="B5" s="9">
        <v>46236</v>
      </c>
      <c r="C5" s="10" t="s">
        <v>331</v>
      </c>
      <c r="D5" s="2" t="s">
        <v>32</v>
      </c>
      <c r="E5" s="2">
        <v>12</v>
      </c>
      <c r="F5" s="2">
        <v>6</v>
      </c>
      <c r="G5" s="11">
        <f t="shared" si="1"/>
        <v>72</v>
      </c>
      <c r="H5" s="11" t="s">
        <v>16</v>
      </c>
      <c r="I5" s="2">
        <v>17.1</v>
      </c>
      <c r="J5" s="2">
        <f t="shared" si="0"/>
        <v>1231.2</v>
      </c>
      <c r="HZ5" s="12"/>
      <c r="IA5" s="12"/>
    </row>
    <row r="6" s="2" customFormat="1" ht="45" spans="1:235">
      <c r="A6" s="8" t="s">
        <v>483</v>
      </c>
      <c r="B6" s="9">
        <v>46236</v>
      </c>
      <c r="C6" s="10" t="s">
        <v>484</v>
      </c>
      <c r="D6" s="2" t="s">
        <v>15</v>
      </c>
      <c r="E6" s="2">
        <v>12</v>
      </c>
      <c r="F6" s="2">
        <v>20</v>
      </c>
      <c r="G6" s="11">
        <f t="shared" si="1"/>
        <v>240</v>
      </c>
      <c r="H6" s="11" t="s">
        <v>16</v>
      </c>
      <c r="I6" s="2">
        <v>11.6</v>
      </c>
      <c r="J6" s="2">
        <f t="shared" si="0"/>
        <v>2784</v>
      </c>
      <c r="HZ6" s="12"/>
      <c r="IA6" s="12"/>
    </row>
    <row r="7" s="2" customFormat="1" ht="15" spans="1:235">
      <c r="A7" s="8" t="s">
        <v>485</v>
      </c>
      <c r="B7" s="9">
        <v>46236</v>
      </c>
      <c r="C7" s="10" t="s">
        <v>57</v>
      </c>
      <c r="D7" s="2" t="s">
        <v>19</v>
      </c>
      <c r="E7" s="2">
        <v>12</v>
      </c>
      <c r="F7" s="2">
        <v>67</v>
      </c>
      <c r="G7" s="11">
        <f t="shared" si="1"/>
        <v>804</v>
      </c>
      <c r="H7" s="11" t="s">
        <v>16</v>
      </c>
      <c r="I7" s="2">
        <v>9.6</v>
      </c>
      <c r="J7" s="2">
        <f t="shared" si="0"/>
        <v>7718.4</v>
      </c>
      <c r="HZ7" s="12"/>
      <c r="IA7" s="12"/>
    </row>
    <row r="8" s="2" customFormat="1" ht="30" spans="1:235">
      <c r="A8" s="8" t="s">
        <v>486</v>
      </c>
      <c r="B8" s="9">
        <v>46237</v>
      </c>
      <c r="C8" s="10" t="s">
        <v>487</v>
      </c>
      <c r="D8" s="2" t="s">
        <v>22</v>
      </c>
      <c r="E8" s="2">
        <v>12</v>
      </c>
      <c r="F8" s="2">
        <v>12</v>
      </c>
      <c r="G8" s="11">
        <f t="shared" si="1"/>
        <v>144</v>
      </c>
      <c r="H8" s="11" t="s">
        <v>16</v>
      </c>
      <c r="I8" s="2">
        <v>17.3</v>
      </c>
      <c r="J8" s="2">
        <f t="shared" si="0"/>
        <v>2491.2</v>
      </c>
      <c r="HZ8" s="12"/>
      <c r="IA8" s="12"/>
    </row>
    <row r="9" s="2" customFormat="1" ht="15" spans="1:235">
      <c r="A9" s="8" t="s">
        <v>488</v>
      </c>
      <c r="B9" s="9">
        <v>46237</v>
      </c>
      <c r="C9" s="10" t="s">
        <v>34</v>
      </c>
      <c r="D9" s="2" t="s">
        <v>22</v>
      </c>
      <c r="E9" s="2">
        <v>12</v>
      </c>
      <c r="F9" s="2">
        <v>10</v>
      </c>
      <c r="G9" s="11">
        <f t="shared" si="1"/>
        <v>120</v>
      </c>
      <c r="H9" s="11" t="s">
        <v>16</v>
      </c>
      <c r="I9" s="2">
        <v>20</v>
      </c>
      <c r="J9" s="2">
        <f t="shared" si="0"/>
        <v>2400</v>
      </c>
      <c r="HZ9" s="12"/>
      <c r="IA9" s="12"/>
    </row>
    <row r="10" s="2" customFormat="1" ht="30" spans="1:235">
      <c r="A10" s="8" t="s">
        <v>424</v>
      </c>
      <c r="B10" s="9">
        <v>46238</v>
      </c>
      <c r="C10" s="10" t="s">
        <v>59</v>
      </c>
      <c r="D10" s="2" t="s">
        <v>24</v>
      </c>
      <c r="E10" s="2">
        <v>12</v>
      </c>
      <c r="F10" s="2">
        <v>20</v>
      </c>
      <c r="G10" s="11">
        <f t="shared" si="1"/>
        <v>240</v>
      </c>
      <c r="H10" s="11" t="s">
        <v>16</v>
      </c>
      <c r="I10" s="2">
        <v>17.5</v>
      </c>
      <c r="J10" s="2">
        <f t="shared" si="0"/>
        <v>4200</v>
      </c>
      <c r="HZ10" s="12"/>
      <c r="IA10" s="12"/>
    </row>
    <row r="11" s="2" customFormat="1" ht="15" spans="1:235">
      <c r="A11" s="8" t="s">
        <v>489</v>
      </c>
      <c r="B11" s="9">
        <v>46238</v>
      </c>
      <c r="C11" s="10" t="s">
        <v>34</v>
      </c>
      <c r="D11" s="2" t="s">
        <v>15</v>
      </c>
      <c r="E11" s="2">
        <v>12</v>
      </c>
      <c r="F11" s="2">
        <v>10</v>
      </c>
      <c r="G11" s="11">
        <f t="shared" si="1"/>
        <v>120</v>
      </c>
      <c r="H11" s="11" t="s">
        <v>16</v>
      </c>
      <c r="I11" s="2">
        <v>12.5</v>
      </c>
      <c r="J11" s="2">
        <f t="shared" si="0"/>
        <v>1500</v>
      </c>
      <c r="HZ11" s="12"/>
      <c r="IA11" s="12"/>
    </row>
    <row r="12" s="2" customFormat="1" ht="15" spans="1:235">
      <c r="A12" s="8" t="s">
        <v>489</v>
      </c>
      <c r="B12" s="9">
        <v>46238</v>
      </c>
      <c r="C12" s="10" t="s">
        <v>34</v>
      </c>
      <c r="D12" s="2" t="s">
        <v>21</v>
      </c>
      <c r="E12" s="2">
        <v>12</v>
      </c>
      <c r="F12" s="2">
        <v>10</v>
      </c>
      <c r="G12" s="11">
        <f t="shared" si="1"/>
        <v>120</v>
      </c>
      <c r="H12" s="11" t="s">
        <v>16</v>
      </c>
      <c r="I12" s="2">
        <v>16</v>
      </c>
      <c r="J12" s="2">
        <f t="shared" si="0"/>
        <v>1920</v>
      </c>
      <c r="HZ12" s="12"/>
      <c r="IA12" s="12"/>
    </row>
    <row r="13" s="2" customFormat="1" ht="15" spans="1:235">
      <c r="A13" s="8" t="s">
        <v>490</v>
      </c>
      <c r="B13" s="9">
        <v>46238</v>
      </c>
      <c r="C13" s="10" t="s">
        <v>491</v>
      </c>
      <c r="D13" s="2" t="s">
        <v>492</v>
      </c>
      <c r="E13" s="2">
        <v>10</v>
      </c>
      <c r="F13" s="2">
        <v>12</v>
      </c>
      <c r="G13" s="11">
        <f t="shared" si="1"/>
        <v>120</v>
      </c>
      <c r="H13" s="11" t="s">
        <v>16</v>
      </c>
      <c r="I13" s="2">
        <v>25</v>
      </c>
      <c r="J13" s="2">
        <f t="shared" si="0"/>
        <v>3000</v>
      </c>
      <c r="HZ13" s="12"/>
      <c r="IA13" s="12"/>
    </row>
    <row r="14" s="2" customFormat="1" ht="30" spans="1:235">
      <c r="A14" s="8" t="s">
        <v>493</v>
      </c>
      <c r="B14" s="9">
        <v>46239</v>
      </c>
      <c r="C14" s="10" t="s">
        <v>494</v>
      </c>
      <c r="D14" s="2" t="s">
        <v>24</v>
      </c>
      <c r="E14" s="2">
        <v>12</v>
      </c>
      <c r="F14" s="2">
        <v>30</v>
      </c>
      <c r="G14" s="11">
        <f t="shared" si="1"/>
        <v>360</v>
      </c>
      <c r="H14" s="11" t="s">
        <v>16</v>
      </c>
      <c r="I14" s="2">
        <v>14.6</v>
      </c>
      <c r="J14" s="2">
        <f t="shared" si="0"/>
        <v>5256</v>
      </c>
      <c r="HZ14" s="12"/>
      <c r="IA14" s="12"/>
    </row>
    <row r="15" s="2" customFormat="1" ht="30" spans="1:235">
      <c r="A15" s="8" t="s">
        <v>495</v>
      </c>
      <c r="B15" s="9">
        <v>46239</v>
      </c>
      <c r="C15" s="10" t="s">
        <v>496</v>
      </c>
      <c r="D15" s="2" t="s">
        <v>15</v>
      </c>
      <c r="E15" s="2">
        <v>12</v>
      </c>
      <c r="F15" s="2">
        <v>200</v>
      </c>
      <c r="G15" s="11">
        <f t="shared" si="1"/>
        <v>2400</v>
      </c>
      <c r="H15" s="11" t="s">
        <v>16</v>
      </c>
      <c r="I15" s="2">
        <v>11.6</v>
      </c>
      <c r="J15" s="2">
        <f t="shared" si="0"/>
        <v>27840</v>
      </c>
      <c r="HZ15" s="12"/>
      <c r="IA15" s="12"/>
    </row>
    <row r="16" s="2" customFormat="1" ht="30" spans="1:235">
      <c r="A16" s="8" t="s">
        <v>497</v>
      </c>
      <c r="B16" s="9">
        <v>46239</v>
      </c>
      <c r="C16" s="10" t="s">
        <v>496</v>
      </c>
      <c r="D16" s="2" t="s">
        <v>15</v>
      </c>
      <c r="E16" s="2">
        <v>12</v>
      </c>
      <c r="F16" s="2">
        <v>25</v>
      </c>
      <c r="G16" s="11">
        <f t="shared" si="1"/>
        <v>300</v>
      </c>
      <c r="H16" s="11" t="s">
        <v>16</v>
      </c>
      <c r="I16" s="2">
        <v>11.6</v>
      </c>
      <c r="J16" s="2">
        <f t="shared" si="0"/>
        <v>3480</v>
      </c>
      <c r="HZ16" s="12"/>
      <c r="IA16" s="12"/>
    </row>
    <row r="17" s="2" customFormat="1" ht="15" spans="1:254">
      <c r="A17" s="2" t="s">
        <v>498</v>
      </c>
      <c r="B17" s="13">
        <v>46239</v>
      </c>
      <c r="C17" s="14" t="s">
        <v>289</v>
      </c>
      <c r="D17" s="2" t="s">
        <v>19</v>
      </c>
      <c r="E17" s="15">
        <v>12</v>
      </c>
      <c r="F17" s="15">
        <v>2</v>
      </c>
      <c r="G17" s="16">
        <f t="shared" si="1"/>
        <v>24</v>
      </c>
      <c r="H17" s="16" t="s">
        <v>16</v>
      </c>
      <c r="I17" s="15">
        <v>10.3</v>
      </c>
      <c r="J17" s="2">
        <f t="shared" si="0"/>
        <v>247.2</v>
      </c>
      <c r="K17" s="17"/>
      <c r="L17" s="15"/>
      <c r="M17" s="15"/>
      <c r="N17" s="15"/>
      <c r="O17" s="15"/>
      <c r="P17" s="15"/>
      <c r="Q17" s="17"/>
      <c r="R17" s="17"/>
      <c r="S17" s="17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8"/>
      <c r="IA17" s="18"/>
    </row>
    <row r="18" s="2" customFormat="1" ht="15" spans="1:254">
      <c r="A18" s="2" t="s">
        <v>498</v>
      </c>
      <c r="B18" s="13">
        <v>46239</v>
      </c>
      <c r="C18" s="14" t="s">
        <v>289</v>
      </c>
      <c r="D18" s="2" t="s">
        <v>15</v>
      </c>
      <c r="E18" s="15">
        <v>12</v>
      </c>
      <c r="F18" s="15">
        <v>10</v>
      </c>
      <c r="G18" s="16">
        <f t="shared" si="1"/>
        <v>120</v>
      </c>
      <c r="H18" s="16" t="s">
        <v>16</v>
      </c>
      <c r="I18" s="15">
        <v>12.3</v>
      </c>
      <c r="J18" s="2">
        <f t="shared" si="0"/>
        <v>1476</v>
      </c>
      <c r="K18" s="17"/>
      <c r="L18" s="15"/>
      <c r="M18" s="15"/>
      <c r="N18" s="15"/>
      <c r="O18" s="15"/>
      <c r="P18" s="15"/>
      <c r="Q18" s="17"/>
      <c r="R18" s="17"/>
      <c r="S18" s="17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8"/>
      <c r="IA18" s="18"/>
    </row>
    <row r="19" s="2" customFormat="1" ht="15" spans="1:254">
      <c r="A19" s="8" t="s">
        <v>499</v>
      </c>
      <c r="B19" s="9">
        <v>46239</v>
      </c>
      <c r="C19" s="10" t="s">
        <v>220</v>
      </c>
      <c r="D19" s="2" t="s">
        <v>15</v>
      </c>
      <c r="E19" s="2">
        <v>12</v>
      </c>
      <c r="F19" s="2">
        <v>30</v>
      </c>
      <c r="G19" s="11">
        <f t="shared" si="1"/>
        <v>360</v>
      </c>
      <c r="H19" s="11" t="s">
        <v>16</v>
      </c>
      <c r="I19" s="2">
        <v>12.8</v>
      </c>
      <c r="J19" s="2">
        <f t="shared" si="0"/>
        <v>4608</v>
      </c>
      <c r="M19" s="2" t="s">
        <v>18</v>
      </c>
      <c r="HZ19" s="12"/>
      <c r="IA19" s="12"/>
    </row>
    <row r="20" s="2" customFormat="1" ht="45" spans="1:254">
      <c r="A20" s="8" t="s">
        <v>500</v>
      </c>
      <c r="B20" s="9">
        <v>46241</v>
      </c>
      <c r="C20" s="10" t="s">
        <v>501</v>
      </c>
      <c r="D20" s="2" t="s">
        <v>15</v>
      </c>
      <c r="E20" s="2">
        <v>12</v>
      </c>
      <c r="F20" s="2">
        <v>50</v>
      </c>
      <c r="G20" s="11">
        <f t="shared" si="1"/>
        <v>600</v>
      </c>
      <c r="H20" s="11" t="s">
        <v>16</v>
      </c>
      <c r="I20" s="2">
        <v>11.6</v>
      </c>
      <c r="J20" s="2">
        <f t="shared" si="0"/>
        <v>6960</v>
      </c>
      <c r="HZ20" s="12"/>
      <c r="IA20" s="12"/>
    </row>
    <row r="21" s="2" customFormat="1" ht="15" spans="1:254">
      <c r="A21" s="8" t="s">
        <v>502</v>
      </c>
      <c r="B21" s="9">
        <v>46241</v>
      </c>
      <c r="C21" s="10" t="s">
        <v>57</v>
      </c>
      <c r="D21" s="2" t="s">
        <v>15</v>
      </c>
      <c r="E21" s="2">
        <v>12</v>
      </c>
      <c r="F21" s="2">
        <v>55</v>
      </c>
      <c r="G21" s="11">
        <f t="shared" si="1"/>
        <v>660</v>
      </c>
      <c r="H21" s="11" t="s">
        <v>16</v>
      </c>
      <c r="I21" s="2">
        <v>11.6</v>
      </c>
      <c r="J21" s="2">
        <f t="shared" si="0"/>
        <v>7656</v>
      </c>
      <c r="HZ21" s="12"/>
      <c r="IA21" s="12"/>
    </row>
    <row r="22" s="2" customFormat="1" ht="15" spans="1:254">
      <c r="A22" s="8" t="s">
        <v>503</v>
      </c>
      <c r="B22" s="9">
        <v>46241</v>
      </c>
      <c r="C22" s="10" t="s">
        <v>57</v>
      </c>
      <c r="D22" s="2" t="s">
        <v>32</v>
      </c>
      <c r="E22" s="2">
        <v>12</v>
      </c>
      <c r="F22" s="2">
        <v>3</v>
      </c>
      <c r="G22" s="11">
        <f t="shared" si="1"/>
        <v>36</v>
      </c>
      <c r="H22" s="11" t="s">
        <v>16</v>
      </c>
      <c r="I22" s="2">
        <v>17.1</v>
      </c>
      <c r="J22" s="2">
        <f t="shared" si="0"/>
        <v>615.6</v>
      </c>
      <c r="HZ22" s="12"/>
      <c r="IA22" s="12"/>
    </row>
    <row r="23" s="2" customFormat="1" ht="30" spans="1:254">
      <c r="A23" s="8" t="s">
        <v>504</v>
      </c>
      <c r="B23" s="9">
        <v>46247</v>
      </c>
      <c r="C23" s="10" t="s">
        <v>505</v>
      </c>
      <c r="D23" s="2" t="s">
        <v>15</v>
      </c>
      <c r="E23" s="2">
        <v>12</v>
      </c>
      <c r="F23" s="2">
        <v>50</v>
      </c>
      <c r="G23" s="11">
        <f t="shared" si="1"/>
        <v>600</v>
      </c>
      <c r="H23" s="11" t="s">
        <v>16</v>
      </c>
      <c r="I23" s="2">
        <v>11.6</v>
      </c>
      <c r="J23" s="2">
        <f t="shared" si="0"/>
        <v>6960</v>
      </c>
      <c r="HZ23" s="12"/>
      <c r="IA23" s="12"/>
    </row>
    <row r="24" s="2" customFormat="1" ht="30" spans="1:254">
      <c r="A24" s="8" t="s">
        <v>506</v>
      </c>
      <c r="B24" s="9">
        <v>46247</v>
      </c>
      <c r="C24" s="10" t="s">
        <v>507</v>
      </c>
      <c r="D24" s="2" t="s">
        <v>15</v>
      </c>
      <c r="E24" s="2">
        <v>12</v>
      </c>
      <c r="F24" s="2">
        <v>10</v>
      </c>
      <c r="G24" s="11">
        <f t="shared" si="1"/>
        <v>120</v>
      </c>
      <c r="H24" s="11" t="s">
        <v>16</v>
      </c>
      <c r="I24" s="2">
        <v>11.6</v>
      </c>
      <c r="J24" s="2">
        <f t="shared" si="0"/>
        <v>1392</v>
      </c>
      <c r="HZ24" s="12"/>
      <c r="IA24" s="12"/>
    </row>
    <row r="25" s="2" customFormat="1" ht="30" spans="1:254">
      <c r="A25" s="8" t="s">
        <v>506</v>
      </c>
      <c r="B25" s="9">
        <v>46247</v>
      </c>
      <c r="C25" s="10" t="s">
        <v>507</v>
      </c>
      <c r="D25" s="2" t="s">
        <v>24</v>
      </c>
      <c r="E25" s="2">
        <v>12</v>
      </c>
      <c r="F25" s="2">
        <v>10</v>
      </c>
      <c r="G25" s="11">
        <f t="shared" si="1"/>
        <v>120</v>
      </c>
      <c r="H25" s="11" t="s">
        <v>16</v>
      </c>
      <c r="I25" s="2">
        <v>14.6</v>
      </c>
      <c r="J25" s="2">
        <f t="shared" si="0"/>
        <v>1752</v>
      </c>
      <c r="HZ25" s="12"/>
      <c r="IA25" s="12"/>
    </row>
    <row r="26" s="2" customFormat="1" ht="30" spans="1:254">
      <c r="A26" s="8" t="s">
        <v>506</v>
      </c>
      <c r="B26" s="9">
        <v>46247</v>
      </c>
      <c r="C26" s="10" t="s">
        <v>507</v>
      </c>
      <c r="D26" s="2" t="s">
        <v>21</v>
      </c>
      <c r="E26" s="2">
        <v>12</v>
      </c>
      <c r="F26" s="2">
        <v>5</v>
      </c>
      <c r="G26" s="11">
        <f t="shared" si="1"/>
        <v>60</v>
      </c>
      <c r="H26" s="11" t="s">
        <v>16</v>
      </c>
      <c r="I26" s="2">
        <v>14.2</v>
      </c>
      <c r="J26" s="2">
        <f t="shared" si="0"/>
        <v>852</v>
      </c>
      <c r="HZ26" s="12"/>
      <c r="IA26" s="12"/>
    </row>
    <row r="27" s="2" customFormat="1" ht="30" spans="1:254">
      <c r="A27" s="8" t="s">
        <v>506</v>
      </c>
      <c r="B27" s="9">
        <v>46247</v>
      </c>
      <c r="C27" s="10" t="s">
        <v>507</v>
      </c>
      <c r="D27" s="2" t="s">
        <v>22</v>
      </c>
      <c r="E27" s="2">
        <v>12</v>
      </c>
      <c r="F27" s="2">
        <v>5</v>
      </c>
      <c r="G27" s="11">
        <f t="shared" si="1"/>
        <v>60</v>
      </c>
      <c r="H27" s="11" t="s">
        <v>16</v>
      </c>
      <c r="I27" s="2">
        <v>17.3</v>
      </c>
      <c r="J27" s="2">
        <f t="shared" si="0"/>
        <v>1038</v>
      </c>
      <c r="HZ27" s="12"/>
      <c r="IA27" s="12"/>
    </row>
    <row r="28" s="2" customFormat="1" ht="15" spans="1:254">
      <c r="A28" s="8" t="s">
        <v>508</v>
      </c>
      <c r="B28" s="9">
        <v>46247</v>
      </c>
      <c r="C28" s="10" t="s">
        <v>57</v>
      </c>
      <c r="D28" s="2" t="s">
        <v>15</v>
      </c>
      <c r="E28" s="2">
        <v>12</v>
      </c>
      <c r="F28" s="2">
        <v>200</v>
      </c>
      <c r="G28" s="11">
        <f t="shared" si="1"/>
        <v>2400</v>
      </c>
      <c r="H28" s="11" t="s">
        <v>16</v>
      </c>
      <c r="I28" s="2">
        <v>11.6</v>
      </c>
      <c r="J28" s="2">
        <f t="shared" si="0"/>
        <v>27840</v>
      </c>
      <c r="HZ28" s="12"/>
      <c r="IA28" s="12"/>
    </row>
    <row r="29" s="3" customFormat="1" ht="15" spans="1:254">
      <c r="A29" s="8" t="s">
        <v>509</v>
      </c>
      <c r="B29" s="9">
        <v>46247</v>
      </c>
      <c r="C29" s="10" t="s">
        <v>191</v>
      </c>
      <c r="D29" s="2" t="s">
        <v>15</v>
      </c>
      <c r="E29" s="2">
        <v>12</v>
      </c>
      <c r="F29" s="2">
        <v>100</v>
      </c>
      <c r="G29" s="11">
        <f t="shared" si="1"/>
        <v>1200</v>
      </c>
      <c r="H29" s="11" t="s">
        <v>16</v>
      </c>
      <c r="I29" s="2">
        <v>13.284</v>
      </c>
      <c r="J29" s="2">
        <f t="shared" si="0"/>
        <v>15940.8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19"/>
      <c r="IA29" s="19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</row>
    <row r="30" s="3" customFormat="1" ht="15" spans="1:254">
      <c r="A30" s="8" t="s">
        <v>509</v>
      </c>
      <c r="B30" s="9">
        <v>46247</v>
      </c>
      <c r="C30" s="10" t="s">
        <v>191</v>
      </c>
      <c r="D30" s="2" t="s">
        <v>27</v>
      </c>
      <c r="E30" s="2">
        <v>12</v>
      </c>
      <c r="F30" s="2">
        <v>100</v>
      </c>
      <c r="G30" s="11">
        <f t="shared" si="1"/>
        <v>1200</v>
      </c>
      <c r="H30" s="11" t="s">
        <v>16</v>
      </c>
      <c r="I30" s="2">
        <v>16.524</v>
      </c>
      <c r="J30" s="2">
        <f t="shared" si="0"/>
        <v>19828.8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19"/>
      <c r="IA30" s="19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</row>
    <row r="31" s="2" customFormat="1" ht="15" spans="1:254">
      <c r="A31" s="8" t="s">
        <v>509</v>
      </c>
      <c r="B31" s="9">
        <v>46247</v>
      </c>
      <c r="C31" s="10" t="s">
        <v>191</v>
      </c>
      <c r="D31" s="2" t="s">
        <v>21</v>
      </c>
      <c r="E31" s="2">
        <v>12</v>
      </c>
      <c r="F31" s="2">
        <v>100</v>
      </c>
      <c r="G31" s="11">
        <f t="shared" si="1"/>
        <v>1200</v>
      </c>
      <c r="H31" s="11" t="s">
        <v>16</v>
      </c>
      <c r="I31" s="2">
        <v>16.308</v>
      </c>
      <c r="J31" s="2">
        <f t="shared" si="0"/>
        <v>19569.6</v>
      </c>
      <c r="HZ31" s="12"/>
      <c r="IA31" s="12"/>
    </row>
    <row r="32" s="2" customFormat="1" ht="15" spans="1:254">
      <c r="A32" s="8" t="s">
        <v>509</v>
      </c>
      <c r="B32" s="9">
        <v>46247</v>
      </c>
      <c r="C32" s="10" t="s">
        <v>191</v>
      </c>
      <c r="D32" s="2" t="s">
        <v>22</v>
      </c>
      <c r="E32" s="2">
        <v>12</v>
      </c>
      <c r="F32" s="2">
        <v>100</v>
      </c>
      <c r="G32" s="11">
        <f t="shared" si="1"/>
        <v>1200</v>
      </c>
      <c r="H32" s="11" t="s">
        <v>16</v>
      </c>
      <c r="I32" s="2">
        <v>19.98</v>
      </c>
      <c r="J32" s="2">
        <f t="shared" si="0"/>
        <v>23976</v>
      </c>
      <c r="HZ32" s="12"/>
      <c r="IA32" s="12"/>
    </row>
    <row r="33" s="2" customFormat="1" ht="15" spans="1:235">
      <c r="A33" s="2" t="s">
        <v>510</v>
      </c>
      <c r="B33" s="13">
        <v>46247</v>
      </c>
      <c r="C33" s="14" t="s">
        <v>289</v>
      </c>
      <c r="D33" s="2" t="s">
        <v>15</v>
      </c>
      <c r="E33" s="2">
        <v>12</v>
      </c>
      <c r="F33" s="2">
        <v>3</v>
      </c>
      <c r="G33" s="11">
        <f t="shared" si="1"/>
        <v>36</v>
      </c>
      <c r="H33" s="11" t="s">
        <v>16</v>
      </c>
      <c r="I33" s="2">
        <v>12.3</v>
      </c>
      <c r="J33" s="2">
        <f t="shared" si="0"/>
        <v>442.8</v>
      </c>
      <c r="M33" s="2" t="s">
        <v>18</v>
      </c>
      <c r="HZ33" s="12"/>
      <c r="IA33" s="12"/>
    </row>
    <row r="34" s="2" customFormat="1" ht="15" spans="1:235">
      <c r="A34" s="2" t="s">
        <v>510</v>
      </c>
      <c r="B34" s="13">
        <v>46247</v>
      </c>
      <c r="C34" s="14" t="s">
        <v>289</v>
      </c>
      <c r="D34" s="2" t="s">
        <v>27</v>
      </c>
      <c r="E34" s="2">
        <v>12</v>
      </c>
      <c r="F34" s="2">
        <v>3</v>
      </c>
      <c r="G34" s="11">
        <f t="shared" si="1"/>
        <v>36</v>
      </c>
      <c r="H34" s="11" t="s">
        <v>16</v>
      </c>
      <c r="I34" s="11">
        <v>15.5</v>
      </c>
      <c r="J34" s="2">
        <f t="shared" si="0"/>
        <v>558</v>
      </c>
      <c r="M34" s="2" t="s">
        <v>18</v>
      </c>
      <c r="HZ34" s="12"/>
      <c r="IA34" s="12"/>
    </row>
    <row r="35" s="2" customFormat="1" ht="15" spans="1:235">
      <c r="A35" s="2" t="s">
        <v>511</v>
      </c>
      <c r="B35" s="13">
        <v>46248</v>
      </c>
      <c r="C35" s="14" t="s">
        <v>289</v>
      </c>
      <c r="D35" s="2" t="s">
        <v>15</v>
      </c>
      <c r="E35" s="2">
        <v>12</v>
      </c>
      <c r="F35" s="2">
        <v>15</v>
      </c>
      <c r="G35" s="11">
        <f t="shared" si="1"/>
        <v>180</v>
      </c>
      <c r="H35" s="11" t="s">
        <v>16</v>
      </c>
      <c r="I35" s="2">
        <v>12.3</v>
      </c>
      <c r="J35" s="2">
        <f t="shared" si="0"/>
        <v>2214</v>
      </c>
      <c r="M35" s="2" t="s">
        <v>18</v>
      </c>
      <c r="HZ35" s="12"/>
      <c r="IA35" s="12"/>
    </row>
    <row r="36" s="2" customFormat="1" ht="15" spans="1:235">
      <c r="A36" s="8" t="s">
        <v>512</v>
      </c>
      <c r="B36" s="9">
        <v>46249</v>
      </c>
      <c r="C36" s="10" t="s">
        <v>55</v>
      </c>
      <c r="D36" s="2" t="s">
        <v>19</v>
      </c>
      <c r="E36" s="2">
        <v>12</v>
      </c>
      <c r="F36" s="2">
        <v>2</v>
      </c>
      <c r="G36" s="11">
        <f t="shared" si="1"/>
        <v>24</v>
      </c>
      <c r="H36" s="11" t="s">
        <v>16</v>
      </c>
      <c r="I36" s="2">
        <v>10.5</v>
      </c>
      <c r="J36" s="2">
        <f t="shared" si="0"/>
        <v>252</v>
      </c>
      <c r="HZ36" s="12"/>
      <c r="IA36" s="12"/>
    </row>
    <row r="37" s="2" customFormat="1" ht="30" spans="1:235">
      <c r="A37" s="8" t="s">
        <v>513</v>
      </c>
      <c r="B37" s="9">
        <v>46250</v>
      </c>
      <c r="C37" s="10" t="s">
        <v>514</v>
      </c>
      <c r="D37" s="2" t="s">
        <v>19</v>
      </c>
      <c r="E37" s="2">
        <v>12</v>
      </c>
      <c r="F37" s="2">
        <v>50</v>
      </c>
      <c r="G37" s="11">
        <f t="shared" si="1"/>
        <v>600</v>
      </c>
      <c r="H37" s="11" t="s">
        <v>16</v>
      </c>
      <c r="I37" s="2">
        <v>9.6</v>
      </c>
      <c r="J37" s="2">
        <f t="shared" si="0"/>
        <v>5760</v>
      </c>
      <c r="HZ37" s="12"/>
      <c r="IA37" s="12"/>
    </row>
    <row r="38" s="2" customFormat="1" ht="30" spans="1:235">
      <c r="A38" s="8" t="s">
        <v>513</v>
      </c>
      <c r="B38" s="9">
        <v>46250</v>
      </c>
      <c r="C38" s="10" t="s">
        <v>514</v>
      </c>
      <c r="D38" s="2" t="s">
        <v>15</v>
      </c>
      <c r="E38" s="2">
        <v>12</v>
      </c>
      <c r="F38" s="2">
        <v>50</v>
      </c>
      <c r="G38" s="11">
        <f t="shared" si="1"/>
        <v>600</v>
      </c>
      <c r="H38" s="11" t="s">
        <v>16</v>
      </c>
      <c r="I38" s="2">
        <v>11.6</v>
      </c>
      <c r="J38" s="2">
        <f t="shared" si="0"/>
        <v>6960</v>
      </c>
      <c r="HZ38" s="12"/>
      <c r="IA38" s="12"/>
    </row>
    <row r="39" s="2" customFormat="1" ht="30" spans="1:235">
      <c r="A39" s="8" t="s">
        <v>513</v>
      </c>
      <c r="B39" s="9">
        <v>46250</v>
      </c>
      <c r="C39" s="10" t="s">
        <v>514</v>
      </c>
      <c r="D39" s="2" t="s">
        <v>24</v>
      </c>
      <c r="E39" s="2">
        <v>12</v>
      </c>
      <c r="F39" s="2">
        <v>50</v>
      </c>
      <c r="G39" s="11">
        <f t="shared" si="1"/>
        <v>600</v>
      </c>
      <c r="H39" s="11" t="s">
        <v>16</v>
      </c>
      <c r="I39" s="2">
        <v>14.6</v>
      </c>
      <c r="J39" s="2">
        <f t="shared" si="0"/>
        <v>8760</v>
      </c>
      <c r="HZ39" s="12"/>
      <c r="IA39" s="12"/>
    </row>
    <row r="40" s="2" customFormat="1" ht="15" spans="1:235">
      <c r="A40" s="8" t="s">
        <v>515</v>
      </c>
      <c r="B40" s="9">
        <v>46250</v>
      </c>
      <c r="C40" s="10" t="s">
        <v>76</v>
      </c>
      <c r="D40" s="2" t="s">
        <v>19</v>
      </c>
      <c r="E40" s="2">
        <v>12</v>
      </c>
      <c r="F40" s="2">
        <v>25</v>
      </c>
      <c r="G40" s="11">
        <f t="shared" si="1"/>
        <v>300</v>
      </c>
      <c r="H40" s="11" t="s">
        <v>16</v>
      </c>
      <c r="I40" s="2">
        <v>10.2</v>
      </c>
      <c r="J40" s="2">
        <f t="shared" si="0"/>
        <v>3060</v>
      </c>
      <c r="K40" s="14"/>
      <c r="N40" s="14"/>
      <c r="Q40" s="14"/>
      <c r="R40" s="14"/>
      <c r="S40" s="14"/>
      <c r="HZ40" s="20"/>
      <c r="IA40" s="20"/>
    </row>
    <row r="41" s="2" customFormat="1" ht="15" spans="1:235">
      <c r="A41" s="8" t="s">
        <v>515</v>
      </c>
      <c r="B41" s="9">
        <v>46250</v>
      </c>
      <c r="C41" s="10" t="s">
        <v>76</v>
      </c>
      <c r="D41" s="2" t="s">
        <v>15</v>
      </c>
      <c r="E41" s="2">
        <v>12</v>
      </c>
      <c r="F41" s="2">
        <v>50</v>
      </c>
      <c r="G41" s="11">
        <f t="shared" si="1"/>
        <v>600</v>
      </c>
      <c r="H41" s="11" t="s">
        <v>16</v>
      </c>
      <c r="I41" s="2">
        <v>12.2</v>
      </c>
      <c r="J41" s="2">
        <f t="shared" si="0"/>
        <v>7320</v>
      </c>
      <c r="K41" s="14"/>
      <c r="N41" s="14"/>
      <c r="Q41" s="14"/>
      <c r="R41" s="14"/>
      <c r="S41" s="14"/>
      <c r="HZ41" s="20"/>
      <c r="IA41" s="20"/>
    </row>
    <row r="42" s="2" customFormat="1" ht="15" spans="1:235">
      <c r="A42" s="8" t="s">
        <v>515</v>
      </c>
      <c r="B42" s="9">
        <v>46250</v>
      </c>
      <c r="C42" s="10" t="s">
        <v>76</v>
      </c>
      <c r="D42" s="2" t="s">
        <v>24</v>
      </c>
      <c r="E42" s="2">
        <v>12</v>
      </c>
      <c r="F42" s="2">
        <v>50</v>
      </c>
      <c r="G42" s="11">
        <f t="shared" si="1"/>
        <v>600</v>
      </c>
      <c r="H42" s="11" t="s">
        <v>16</v>
      </c>
      <c r="I42" s="2">
        <v>15.2</v>
      </c>
      <c r="J42" s="2">
        <f t="shared" si="0"/>
        <v>9120</v>
      </c>
      <c r="K42" s="14"/>
      <c r="N42" s="14"/>
      <c r="Q42" s="14"/>
      <c r="R42" s="14"/>
      <c r="S42" s="14"/>
      <c r="HZ42" s="20"/>
      <c r="IA42" s="20"/>
    </row>
    <row r="43" s="2" customFormat="1" ht="15" spans="1:235">
      <c r="A43" s="8" t="s">
        <v>516</v>
      </c>
      <c r="B43" s="9">
        <v>46252</v>
      </c>
      <c r="C43" s="10" t="s">
        <v>517</v>
      </c>
      <c r="D43" s="2" t="s">
        <v>15</v>
      </c>
      <c r="E43" s="2">
        <v>12</v>
      </c>
      <c r="F43" s="2">
        <v>60</v>
      </c>
      <c r="G43" s="11">
        <f t="shared" si="1"/>
        <v>720</v>
      </c>
      <c r="H43" s="11" t="s">
        <v>16</v>
      </c>
      <c r="I43" s="2">
        <v>11.6</v>
      </c>
      <c r="J43" s="2">
        <f t="shared" si="0"/>
        <v>8352</v>
      </c>
      <c r="HZ43" s="12"/>
      <c r="IA43" s="12"/>
    </row>
    <row r="44" s="2" customFormat="1" ht="30" spans="1:235">
      <c r="A44" s="8" t="s">
        <v>518</v>
      </c>
      <c r="B44" s="9">
        <v>46252</v>
      </c>
      <c r="C44" s="10" t="s">
        <v>519</v>
      </c>
      <c r="D44" s="2" t="s">
        <v>15</v>
      </c>
      <c r="E44" s="2">
        <v>12</v>
      </c>
      <c r="F44" s="2">
        <v>15</v>
      </c>
      <c r="G44" s="11">
        <f t="shared" si="1"/>
        <v>180</v>
      </c>
      <c r="H44" s="11" t="s">
        <v>16</v>
      </c>
      <c r="I44" s="2">
        <v>11.6</v>
      </c>
      <c r="J44" s="2">
        <f t="shared" si="0"/>
        <v>2088</v>
      </c>
      <c r="HZ44" s="12"/>
      <c r="IA44" s="12"/>
    </row>
    <row r="45" s="2" customFormat="1" ht="30" spans="1:235">
      <c r="A45" s="8" t="s">
        <v>520</v>
      </c>
      <c r="B45" s="9">
        <v>46252</v>
      </c>
      <c r="C45" s="10" t="s">
        <v>521</v>
      </c>
      <c r="D45" s="2" t="s">
        <v>19</v>
      </c>
      <c r="E45" s="2">
        <v>12</v>
      </c>
      <c r="F45" s="2">
        <v>6</v>
      </c>
      <c r="G45" s="11">
        <f t="shared" si="1"/>
        <v>72</v>
      </c>
      <c r="H45" s="11" t="s">
        <v>16</v>
      </c>
      <c r="I45" s="2">
        <v>9.6</v>
      </c>
      <c r="J45" s="2">
        <f t="shared" si="0"/>
        <v>691.2</v>
      </c>
      <c r="HZ45" s="12"/>
      <c r="IA45" s="12"/>
    </row>
    <row r="46" s="2" customFormat="1" ht="30" spans="1:235">
      <c r="A46" s="8" t="s">
        <v>520</v>
      </c>
      <c r="B46" s="9">
        <v>46252</v>
      </c>
      <c r="C46" s="10" t="s">
        <v>521</v>
      </c>
      <c r="D46" s="2" t="s">
        <v>15</v>
      </c>
      <c r="E46" s="2">
        <v>12</v>
      </c>
      <c r="F46" s="2">
        <v>6</v>
      </c>
      <c r="G46" s="11">
        <f t="shared" si="1"/>
        <v>72</v>
      </c>
      <c r="H46" s="11" t="s">
        <v>16</v>
      </c>
      <c r="I46" s="2">
        <v>11.6</v>
      </c>
      <c r="J46" s="2">
        <f t="shared" si="0"/>
        <v>835.2</v>
      </c>
      <c r="HZ46" s="12"/>
      <c r="IA46" s="12"/>
    </row>
    <row r="47" s="2" customFormat="1" ht="30" spans="1:235">
      <c r="A47" s="8" t="s">
        <v>520</v>
      </c>
      <c r="B47" s="9">
        <v>46252</v>
      </c>
      <c r="C47" s="10" t="s">
        <v>521</v>
      </c>
      <c r="D47" s="2" t="s">
        <v>24</v>
      </c>
      <c r="E47" s="2">
        <v>12</v>
      </c>
      <c r="F47" s="2">
        <v>3</v>
      </c>
      <c r="G47" s="11">
        <f t="shared" si="1"/>
        <v>36</v>
      </c>
      <c r="H47" s="11" t="s">
        <v>16</v>
      </c>
      <c r="I47" s="2">
        <v>14.6</v>
      </c>
      <c r="J47" s="2">
        <f t="shared" si="0"/>
        <v>525.6</v>
      </c>
      <c r="HZ47" s="12"/>
      <c r="IA47" s="12"/>
    </row>
    <row r="48" s="2" customFormat="1" ht="30" spans="1:235">
      <c r="A48" s="8" t="s">
        <v>522</v>
      </c>
      <c r="B48" s="9">
        <v>46252</v>
      </c>
      <c r="C48" s="10" t="s">
        <v>523</v>
      </c>
      <c r="D48" s="2" t="s">
        <v>19</v>
      </c>
      <c r="E48" s="2">
        <v>12</v>
      </c>
      <c r="F48" s="2">
        <v>10</v>
      </c>
      <c r="G48" s="11">
        <f t="shared" si="1"/>
        <v>120</v>
      </c>
      <c r="H48" s="11" t="s">
        <v>16</v>
      </c>
      <c r="I48" s="2">
        <v>9.6</v>
      </c>
      <c r="J48" s="2">
        <f t="shared" si="0"/>
        <v>1152</v>
      </c>
      <c r="HZ48" s="12"/>
      <c r="IA48" s="12"/>
    </row>
    <row r="49" s="2" customFormat="1" ht="30" spans="1:235">
      <c r="A49" s="8" t="s">
        <v>522</v>
      </c>
      <c r="B49" s="9">
        <v>46252</v>
      </c>
      <c r="C49" s="10" t="s">
        <v>523</v>
      </c>
      <c r="D49" s="2" t="s">
        <v>15</v>
      </c>
      <c r="E49" s="2">
        <v>12</v>
      </c>
      <c r="F49" s="2">
        <v>10</v>
      </c>
      <c r="G49" s="11">
        <f t="shared" si="1"/>
        <v>120</v>
      </c>
      <c r="H49" s="11" t="s">
        <v>16</v>
      </c>
      <c r="I49" s="2">
        <v>11.6</v>
      </c>
      <c r="J49" s="2">
        <f t="shared" si="0"/>
        <v>1392</v>
      </c>
      <c r="HZ49" s="12"/>
      <c r="IA49" s="12"/>
    </row>
    <row r="50" s="2" customFormat="1" ht="45" customHeight="1" spans="1:235">
      <c r="A50" s="8" t="s">
        <v>522</v>
      </c>
      <c r="B50" s="9">
        <v>46252</v>
      </c>
      <c r="C50" s="10" t="s">
        <v>523</v>
      </c>
      <c r="D50" s="2" t="s">
        <v>24</v>
      </c>
      <c r="E50" s="2">
        <v>12</v>
      </c>
      <c r="F50" s="2">
        <v>10</v>
      </c>
      <c r="G50" s="11">
        <f t="shared" si="1"/>
        <v>120</v>
      </c>
      <c r="H50" s="11" t="s">
        <v>16</v>
      </c>
      <c r="I50" s="2">
        <v>14.6</v>
      </c>
      <c r="J50" s="2">
        <f t="shared" si="0"/>
        <v>1752</v>
      </c>
      <c r="HZ50" s="12"/>
      <c r="IA50" s="12"/>
    </row>
    <row r="51" s="2" customFormat="1" ht="30" spans="1:235">
      <c r="A51" s="8" t="s">
        <v>522</v>
      </c>
      <c r="B51" s="9">
        <v>46252</v>
      </c>
      <c r="C51" s="10" t="s">
        <v>523</v>
      </c>
      <c r="D51" s="2" t="s">
        <v>22</v>
      </c>
      <c r="E51" s="2">
        <v>12</v>
      </c>
      <c r="F51" s="2">
        <v>10</v>
      </c>
      <c r="G51" s="11">
        <f t="shared" si="1"/>
        <v>120</v>
      </c>
      <c r="H51" s="11" t="s">
        <v>16</v>
      </c>
      <c r="I51" s="2">
        <v>17.3</v>
      </c>
      <c r="J51" s="2">
        <f t="shared" si="0"/>
        <v>2076</v>
      </c>
      <c r="HZ51" s="12"/>
      <c r="IA51" s="12"/>
    </row>
    <row r="52" s="2" customFormat="1" ht="30" spans="1:235">
      <c r="A52" s="8" t="s">
        <v>524</v>
      </c>
      <c r="B52" s="9">
        <v>46252</v>
      </c>
      <c r="C52" s="10" t="s">
        <v>525</v>
      </c>
      <c r="D52" s="2" t="s">
        <v>15</v>
      </c>
      <c r="E52" s="2">
        <v>12</v>
      </c>
      <c r="F52" s="2">
        <v>4</v>
      </c>
      <c r="G52" s="11">
        <f t="shared" si="1"/>
        <v>48</v>
      </c>
      <c r="H52" s="11" t="s">
        <v>16</v>
      </c>
      <c r="I52" s="2">
        <v>11.6</v>
      </c>
      <c r="J52" s="2">
        <f t="shared" si="0"/>
        <v>556.8</v>
      </c>
      <c r="HZ52" s="12"/>
      <c r="IA52" s="12"/>
    </row>
    <row r="53" s="2" customFormat="1" ht="30" spans="1:235">
      <c r="A53" s="8" t="s">
        <v>526</v>
      </c>
      <c r="B53" s="9">
        <v>46252</v>
      </c>
      <c r="C53" s="10" t="s">
        <v>527</v>
      </c>
      <c r="D53" s="2" t="s">
        <v>19</v>
      </c>
      <c r="E53" s="2">
        <v>12</v>
      </c>
      <c r="F53" s="2">
        <v>10</v>
      </c>
      <c r="G53" s="11">
        <f t="shared" si="1"/>
        <v>120</v>
      </c>
      <c r="H53" s="11" t="s">
        <v>16</v>
      </c>
      <c r="I53" s="2">
        <v>9.6</v>
      </c>
      <c r="J53" s="2">
        <f t="shared" si="0"/>
        <v>1152</v>
      </c>
      <c r="HZ53" s="12"/>
      <c r="IA53" s="12"/>
    </row>
    <row r="54" s="2" customFormat="1" ht="30" spans="1:235">
      <c r="A54" s="8" t="s">
        <v>528</v>
      </c>
      <c r="B54" s="9">
        <v>46252</v>
      </c>
      <c r="C54" s="10" t="s">
        <v>494</v>
      </c>
      <c r="D54" s="2" t="s">
        <v>15</v>
      </c>
      <c r="E54" s="2">
        <v>12</v>
      </c>
      <c r="F54" s="2">
        <v>30</v>
      </c>
      <c r="G54" s="11">
        <f t="shared" si="1"/>
        <v>360</v>
      </c>
      <c r="H54" s="11" t="s">
        <v>16</v>
      </c>
      <c r="I54" s="2">
        <v>11.6</v>
      </c>
      <c r="J54" s="2">
        <f t="shared" si="0"/>
        <v>4176</v>
      </c>
      <c r="HZ54" s="12"/>
      <c r="IA54" s="12"/>
    </row>
    <row r="55" s="2" customFormat="1" ht="15" spans="1:235">
      <c r="A55" s="8" t="s">
        <v>529</v>
      </c>
      <c r="B55" s="9">
        <v>46252</v>
      </c>
      <c r="C55" s="10" t="s">
        <v>57</v>
      </c>
      <c r="D55" s="2" t="s">
        <v>19</v>
      </c>
      <c r="E55" s="2">
        <v>12</v>
      </c>
      <c r="F55" s="2">
        <v>100</v>
      </c>
      <c r="G55" s="11">
        <f t="shared" si="1"/>
        <v>1200</v>
      </c>
      <c r="H55" s="11" t="s">
        <v>16</v>
      </c>
      <c r="I55" s="2">
        <v>9.6</v>
      </c>
      <c r="J55" s="2">
        <f t="shared" si="0"/>
        <v>11520</v>
      </c>
      <c r="HZ55" s="12"/>
      <c r="IA55" s="12"/>
    </row>
    <row r="56" s="2" customFormat="1" ht="15" spans="1:235">
      <c r="A56" s="8" t="s">
        <v>530</v>
      </c>
      <c r="B56" s="9">
        <v>46252</v>
      </c>
      <c r="C56" s="10" t="s">
        <v>100</v>
      </c>
      <c r="D56" s="2" t="s">
        <v>24</v>
      </c>
      <c r="E56" s="2">
        <v>12</v>
      </c>
      <c r="F56" s="2">
        <v>40</v>
      </c>
      <c r="G56" s="11">
        <f t="shared" si="1"/>
        <v>480</v>
      </c>
      <c r="H56" s="11" t="s">
        <v>16</v>
      </c>
      <c r="I56" s="2">
        <v>18</v>
      </c>
      <c r="J56" s="2">
        <f t="shared" si="0"/>
        <v>8640</v>
      </c>
      <c r="M56" s="2" t="s">
        <v>18</v>
      </c>
      <c r="HZ56" s="12"/>
      <c r="IA56" s="12"/>
    </row>
    <row r="57" s="2" customFormat="1" ht="15" spans="1:235">
      <c r="A57" s="8" t="s">
        <v>531</v>
      </c>
      <c r="B57" s="9">
        <v>46252</v>
      </c>
      <c r="C57" s="10" t="s">
        <v>55</v>
      </c>
      <c r="D57" s="2" t="s">
        <v>15</v>
      </c>
      <c r="E57" s="2">
        <v>12</v>
      </c>
      <c r="F57" s="2">
        <v>1</v>
      </c>
      <c r="G57" s="11">
        <f t="shared" si="1"/>
        <v>12</v>
      </c>
      <c r="H57" s="11" t="s">
        <v>16</v>
      </c>
      <c r="I57" s="2">
        <v>12.3</v>
      </c>
      <c r="J57" s="2">
        <f t="shared" si="0"/>
        <v>147.6</v>
      </c>
      <c r="HZ57" s="12"/>
      <c r="IA57" s="12"/>
    </row>
    <row r="58" s="2" customFormat="1" ht="15" spans="1:235">
      <c r="A58" s="8" t="s">
        <v>531</v>
      </c>
      <c r="B58" s="9">
        <v>46252</v>
      </c>
      <c r="C58" s="10" t="s">
        <v>55</v>
      </c>
      <c r="D58" s="2" t="s">
        <v>27</v>
      </c>
      <c r="E58" s="2">
        <v>12</v>
      </c>
      <c r="F58" s="2">
        <v>1</v>
      </c>
      <c r="G58" s="11">
        <f t="shared" si="1"/>
        <v>12</v>
      </c>
      <c r="H58" s="11" t="s">
        <v>16</v>
      </c>
      <c r="I58" s="2">
        <v>15.8</v>
      </c>
      <c r="J58" s="2">
        <f t="shared" si="0"/>
        <v>189.6</v>
      </c>
      <c r="HZ58" s="12"/>
      <c r="IA58" s="12"/>
    </row>
    <row r="59" s="2" customFormat="1" ht="15" spans="1:235">
      <c r="A59" s="8" t="s">
        <v>532</v>
      </c>
      <c r="B59" s="9">
        <v>46253</v>
      </c>
      <c r="C59" s="10" t="s">
        <v>533</v>
      </c>
      <c r="D59" s="2" t="s">
        <v>19</v>
      </c>
      <c r="E59" s="2">
        <v>12</v>
      </c>
      <c r="F59" s="2">
        <v>45</v>
      </c>
      <c r="G59" s="2">
        <f t="shared" si="1"/>
        <v>540</v>
      </c>
      <c r="H59" s="11" t="s">
        <v>16</v>
      </c>
      <c r="I59" s="2">
        <v>10.8</v>
      </c>
      <c r="J59" s="2">
        <f t="shared" si="0"/>
        <v>5832</v>
      </c>
      <c r="K59" s="14"/>
      <c r="N59" s="14"/>
      <c r="Q59" s="14"/>
      <c r="R59" s="14"/>
      <c r="S59" s="14"/>
      <c r="HZ59" s="21"/>
      <c r="IA59" s="21"/>
    </row>
    <row r="60" s="2" customFormat="1" ht="15" spans="1:235">
      <c r="A60" s="8" t="s">
        <v>532</v>
      </c>
      <c r="B60" s="9">
        <v>46253</v>
      </c>
      <c r="C60" s="10" t="s">
        <v>533</v>
      </c>
      <c r="D60" s="2" t="s">
        <v>15</v>
      </c>
      <c r="E60" s="2">
        <v>12</v>
      </c>
      <c r="F60" s="2">
        <v>45</v>
      </c>
      <c r="G60" s="11">
        <f t="shared" si="1"/>
        <v>540</v>
      </c>
      <c r="H60" s="11" t="s">
        <v>16</v>
      </c>
      <c r="I60" s="2">
        <v>12.6</v>
      </c>
      <c r="J60" s="2">
        <f t="shared" si="0"/>
        <v>6804</v>
      </c>
      <c r="K60" s="14"/>
      <c r="N60" s="14"/>
      <c r="Q60" s="14"/>
      <c r="R60" s="14"/>
      <c r="S60" s="14"/>
      <c r="HZ60" s="21"/>
      <c r="IA60" s="21"/>
    </row>
    <row r="61" s="2" customFormat="1" ht="15" spans="1:235">
      <c r="A61" s="8" t="s">
        <v>532</v>
      </c>
      <c r="B61" s="9">
        <v>46253</v>
      </c>
      <c r="C61" s="10" t="s">
        <v>533</v>
      </c>
      <c r="D61" s="2" t="s">
        <v>27</v>
      </c>
      <c r="E61" s="2">
        <v>12</v>
      </c>
      <c r="F61" s="2">
        <v>10</v>
      </c>
      <c r="G61" s="11">
        <f t="shared" si="1"/>
        <v>120</v>
      </c>
      <c r="H61" s="11" t="s">
        <v>16</v>
      </c>
      <c r="I61" s="2">
        <v>16.2</v>
      </c>
      <c r="J61" s="2">
        <f t="shared" si="0"/>
        <v>1944</v>
      </c>
      <c r="K61" s="14"/>
      <c r="N61" s="14"/>
      <c r="Q61" s="14"/>
      <c r="R61" s="14"/>
      <c r="S61" s="14"/>
      <c r="HZ61" s="21"/>
      <c r="IA61" s="21"/>
    </row>
    <row r="62" s="2" customFormat="1" ht="30" spans="1:235">
      <c r="A62" s="8" t="s">
        <v>476</v>
      </c>
      <c r="B62" s="9">
        <v>46255</v>
      </c>
      <c r="C62" s="10" t="s">
        <v>534</v>
      </c>
      <c r="D62" s="2" t="s">
        <v>32</v>
      </c>
      <c r="E62" s="2">
        <v>12</v>
      </c>
      <c r="F62" s="2">
        <v>3</v>
      </c>
      <c r="G62" s="11">
        <f t="shared" si="1"/>
        <v>36</v>
      </c>
      <c r="H62" s="11" t="s">
        <v>16</v>
      </c>
      <c r="I62" s="2">
        <v>17.1</v>
      </c>
      <c r="J62" s="2">
        <f t="shared" si="0"/>
        <v>615.6</v>
      </c>
      <c r="HZ62" s="12"/>
      <c r="IA62" s="12"/>
    </row>
    <row r="63" s="2" customFormat="1" ht="30" spans="1:235">
      <c r="A63" s="8" t="s">
        <v>466</v>
      </c>
      <c r="B63" s="9">
        <v>46255</v>
      </c>
      <c r="C63" s="10" t="s">
        <v>534</v>
      </c>
      <c r="D63" s="2" t="s">
        <v>24</v>
      </c>
      <c r="E63" s="2">
        <v>12</v>
      </c>
      <c r="F63" s="2">
        <v>3</v>
      </c>
      <c r="G63" s="11">
        <f t="shared" si="1"/>
        <v>36</v>
      </c>
      <c r="H63" s="11" t="s">
        <v>16</v>
      </c>
      <c r="I63" s="2">
        <v>16</v>
      </c>
      <c r="J63" s="2">
        <f t="shared" si="0"/>
        <v>576</v>
      </c>
      <c r="HZ63" s="12"/>
      <c r="IA63" s="12"/>
    </row>
    <row r="64" s="2" customFormat="1" ht="30" spans="1:235">
      <c r="A64" s="8" t="s">
        <v>535</v>
      </c>
      <c r="B64" s="9">
        <v>46255</v>
      </c>
      <c r="C64" s="10" t="s">
        <v>536</v>
      </c>
      <c r="D64" s="2" t="s">
        <v>15</v>
      </c>
      <c r="E64" s="2">
        <v>12</v>
      </c>
      <c r="F64" s="2">
        <v>5</v>
      </c>
      <c r="G64" s="11">
        <f t="shared" si="1"/>
        <v>60</v>
      </c>
      <c r="H64" s="11" t="s">
        <v>16</v>
      </c>
      <c r="I64" s="2">
        <v>11.6</v>
      </c>
      <c r="J64" s="2">
        <f t="shared" si="0"/>
        <v>696</v>
      </c>
      <c r="HZ64" s="22"/>
      <c r="IA64" s="22"/>
    </row>
    <row r="65" s="2" customFormat="1" ht="30" spans="1:235">
      <c r="A65" s="8" t="s">
        <v>535</v>
      </c>
      <c r="B65" s="9">
        <v>46255</v>
      </c>
      <c r="C65" s="10" t="s">
        <v>536</v>
      </c>
      <c r="D65" s="2" t="s">
        <v>32</v>
      </c>
      <c r="E65" s="2">
        <v>12</v>
      </c>
      <c r="F65" s="2">
        <v>5</v>
      </c>
      <c r="G65" s="11">
        <f t="shared" si="1"/>
        <v>60</v>
      </c>
      <c r="H65" s="11" t="s">
        <v>16</v>
      </c>
      <c r="I65" s="2">
        <v>17.1</v>
      </c>
      <c r="J65" s="2">
        <f t="shared" si="0"/>
        <v>1026</v>
      </c>
      <c r="HZ65" s="22"/>
      <c r="IA65" s="22"/>
    </row>
    <row r="66" s="2" customFormat="1" ht="30" spans="1:235">
      <c r="A66" s="8" t="s">
        <v>535</v>
      </c>
      <c r="B66" s="9">
        <v>46255</v>
      </c>
      <c r="C66" s="10" t="s">
        <v>536</v>
      </c>
      <c r="D66" s="2" t="s">
        <v>77</v>
      </c>
      <c r="E66" s="2">
        <v>12</v>
      </c>
      <c r="F66" s="2">
        <v>5</v>
      </c>
      <c r="G66" s="11">
        <f t="shared" si="1"/>
        <v>60</v>
      </c>
      <c r="H66" s="11" t="s">
        <v>16</v>
      </c>
      <c r="I66" s="2">
        <v>17.3</v>
      </c>
      <c r="J66" s="2">
        <f t="shared" ref="J66:J129" si="2">G66*I66</f>
        <v>1038</v>
      </c>
      <c r="HZ66" s="19"/>
      <c r="IA66" s="19"/>
    </row>
    <row r="67" s="2" customFormat="1" ht="15" spans="1:235">
      <c r="A67" s="8" t="s">
        <v>537</v>
      </c>
      <c r="B67" s="9">
        <v>46255</v>
      </c>
      <c r="C67" s="10" t="s">
        <v>34</v>
      </c>
      <c r="D67" s="2" t="s">
        <v>15</v>
      </c>
      <c r="E67" s="2">
        <v>12</v>
      </c>
      <c r="F67" s="2">
        <v>20</v>
      </c>
      <c r="G67" s="11">
        <f t="shared" ref="G67:G83" si="3">E67*F67</f>
        <v>240</v>
      </c>
      <c r="H67" s="11" t="s">
        <v>16</v>
      </c>
      <c r="I67" s="2">
        <v>12.5</v>
      </c>
      <c r="J67" s="2">
        <f t="shared" si="2"/>
        <v>3000</v>
      </c>
      <c r="HZ67" s="19"/>
      <c r="IA67" s="19"/>
    </row>
    <row r="68" s="2" customFormat="1" ht="30" spans="1:235">
      <c r="A68" s="8" t="s">
        <v>538</v>
      </c>
      <c r="B68" s="9">
        <v>46255</v>
      </c>
      <c r="C68" s="10" t="s">
        <v>539</v>
      </c>
      <c r="D68" s="2" t="s">
        <v>19</v>
      </c>
      <c r="E68" s="2">
        <v>12</v>
      </c>
      <c r="F68" s="2">
        <v>20</v>
      </c>
      <c r="G68" s="11">
        <f t="shared" si="3"/>
        <v>240</v>
      </c>
      <c r="H68" s="11" t="s">
        <v>16</v>
      </c>
      <c r="I68" s="2">
        <v>9.6</v>
      </c>
      <c r="J68" s="2">
        <f t="shared" si="2"/>
        <v>2304</v>
      </c>
      <c r="HZ68" s="19"/>
      <c r="IA68" s="19"/>
    </row>
    <row r="69" s="2" customFormat="1" ht="30" spans="1:235">
      <c r="A69" s="8" t="s">
        <v>538</v>
      </c>
      <c r="B69" s="9">
        <v>46255</v>
      </c>
      <c r="C69" s="10" t="s">
        <v>539</v>
      </c>
      <c r="D69" s="2" t="s">
        <v>15</v>
      </c>
      <c r="E69" s="2">
        <v>12</v>
      </c>
      <c r="F69" s="2">
        <v>20</v>
      </c>
      <c r="G69" s="11">
        <f t="shared" si="3"/>
        <v>240</v>
      </c>
      <c r="H69" s="11" t="s">
        <v>16</v>
      </c>
      <c r="I69" s="2">
        <v>11.6</v>
      </c>
      <c r="J69" s="2">
        <f t="shared" si="2"/>
        <v>2784</v>
      </c>
      <c r="HZ69" s="12"/>
      <c r="IA69" s="12"/>
    </row>
    <row r="70" s="2" customFormat="1" ht="30" spans="1:235">
      <c r="A70" s="8" t="s">
        <v>538</v>
      </c>
      <c r="B70" s="9">
        <v>46255</v>
      </c>
      <c r="C70" s="10" t="s">
        <v>539</v>
      </c>
      <c r="D70" s="2" t="s">
        <v>24</v>
      </c>
      <c r="E70" s="2">
        <v>12</v>
      </c>
      <c r="F70" s="2">
        <v>20</v>
      </c>
      <c r="G70" s="11">
        <f t="shared" si="3"/>
        <v>240</v>
      </c>
      <c r="H70" s="11" t="s">
        <v>16</v>
      </c>
      <c r="I70" s="2">
        <v>14.6</v>
      </c>
      <c r="J70" s="2">
        <f t="shared" si="2"/>
        <v>3504</v>
      </c>
      <c r="HZ70" s="12"/>
      <c r="IA70" s="12"/>
    </row>
    <row r="71" s="2" customFormat="1" ht="30" spans="1:235">
      <c r="A71" s="8" t="s">
        <v>540</v>
      </c>
      <c r="B71" s="9">
        <v>46255</v>
      </c>
      <c r="C71" s="10" t="s">
        <v>541</v>
      </c>
      <c r="D71" s="2" t="s">
        <v>15</v>
      </c>
      <c r="E71" s="2">
        <v>12</v>
      </c>
      <c r="F71" s="2">
        <v>1</v>
      </c>
      <c r="G71" s="11">
        <f t="shared" si="3"/>
        <v>12</v>
      </c>
      <c r="H71" s="11" t="s">
        <v>16</v>
      </c>
      <c r="I71" s="2">
        <v>11.6</v>
      </c>
      <c r="J71" s="2">
        <f t="shared" si="2"/>
        <v>139.2</v>
      </c>
      <c r="HZ71" s="12"/>
      <c r="IA71" s="12"/>
    </row>
    <row r="72" s="2" customFormat="1" ht="30" spans="1:235">
      <c r="A72" s="8" t="s">
        <v>542</v>
      </c>
      <c r="B72" s="9">
        <v>46255</v>
      </c>
      <c r="C72" s="10" t="s">
        <v>541</v>
      </c>
      <c r="D72" s="2" t="s">
        <v>19</v>
      </c>
      <c r="E72" s="2">
        <v>12</v>
      </c>
      <c r="F72" s="2">
        <v>1</v>
      </c>
      <c r="G72" s="11">
        <f t="shared" si="3"/>
        <v>12</v>
      </c>
      <c r="H72" s="11" t="s">
        <v>16</v>
      </c>
      <c r="I72" s="2">
        <v>9.6</v>
      </c>
      <c r="J72" s="2">
        <f t="shared" si="2"/>
        <v>115.2</v>
      </c>
      <c r="HZ72" s="12"/>
      <c r="IA72" s="12"/>
    </row>
    <row r="73" s="2" customFormat="1" ht="15" spans="1:235">
      <c r="A73" s="8" t="s">
        <v>543</v>
      </c>
      <c r="B73" s="9">
        <v>46255</v>
      </c>
      <c r="C73" s="10" t="s">
        <v>57</v>
      </c>
      <c r="D73" s="2" t="s">
        <v>15</v>
      </c>
      <c r="E73" s="2">
        <v>12</v>
      </c>
      <c r="F73" s="2">
        <v>50</v>
      </c>
      <c r="G73" s="11">
        <f t="shared" si="3"/>
        <v>600</v>
      </c>
      <c r="H73" s="11" t="s">
        <v>16</v>
      </c>
      <c r="I73" s="2">
        <v>11.6</v>
      </c>
      <c r="J73" s="2">
        <f t="shared" si="2"/>
        <v>6960</v>
      </c>
      <c r="HZ73" s="12"/>
      <c r="IA73" s="12"/>
    </row>
    <row r="74" s="2" customFormat="1" ht="15" spans="1:235">
      <c r="A74" s="8" t="s">
        <v>544</v>
      </c>
      <c r="B74" s="9">
        <v>46256</v>
      </c>
      <c r="C74" s="10" t="s">
        <v>34</v>
      </c>
      <c r="D74" s="2" t="s">
        <v>15</v>
      </c>
      <c r="E74" s="2">
        <v>12</v>
      </c>
      <c r="F74" s="2">
        <v>3</v>
      </c>
      <c r="G74" s="11">
        <f t="shared" si="3"/>
        <v>36</v>
      </c>
      <c r="H74" s="11" t="s">
        <v>16</v>
      </c>
      <c r="I74" s="2">
        <v>12.5</v>
      </c>
      <c r="J74" s="2">
        <f t="shared" si="2"/>
        <v>450</v>
      </c>
      <c r="HZ74" s="12"/>
      <c r="IA74" s="12"/>
    </row>
    <row r="75" s="2" customFormat="1" ht="15" spans="1:235">
      <c r="A75" s="8" t="s">
        <v>544</v>
      </c>
      <c r="B75" s="9">
        <v>46256</v>
      </c>
      <c r="C75" s="10" t="s">
        <v>34</v>
      </c>
      <c r="D75" s="2" t="s">
        <v>19</v>
      </c>
      <c r="E75" s="2">
        <v>12</v>
      </c>
      <c r="F75" s="2">
        <v>3</v>
      </c>
      <c r="G75" s="11">
        <f t="shared" si="3"/>
        <v>36</v>
      </c>
      <c r="H75" s="11" t="s">
        <v>16</v>
      </c>
      <c r="I75" s="2">
        <v>10.8</v>
      </c>
      <c r="J75" s="2">
        <f t="shared" si="2"/>
        <v>388.8</v>
      </c>
      <c r="HZ75" s="12"/>
      <c r="IA75" s="12"/>
    </row>
    <row r="76" s="2" customFormat="1" ht="15" spans="1:235">
      <c r="A76" s="8" t="s">
        <v>545</v>
      </c>
      <c r="B76" s="9">
        <v>46257</v>
      </c>
      <c r="C76" s="10" t="s">
        <v>55</v>
      </c>
      <c r="D76" s="2" t="s">
        <v>22</v>
      </c>
      <c r="E76" s="2">
        <v>12</v>
      </c>
      <c r="F76" s="2">
        <v>2</v>
      </c>
      <c r="G76" s="11">
        <f t="shared" si="3"/>
        <v>24</v>
      </c>
      <c r="H76" s="11" t="s">
        <v>16</v>
      </c>
      <c r="I76" s="2">
        <v>18.3</v>
      </c>
      <c r="J76" s="2">
        <f t="shared" si="2"/>
        <v>439.2</v>
      </c>
      <c r="HZ76" s="12"/>
      <c r="IA76" s="12"/>
    </row>
    <row r="77" s="2" customFormat="1" ht="21" customHeight="1" spans="1:235">
      <c r="A77" s="8" t="s">
        <v>515</v>
      </c>
      <c r="B77" s="9">
        <v>46258</v>
      </c>
      <c r="C77" s="10" t="s">
        <v>76</v>
      </c>
      <c r="D77" s="2" t="s">
        <v>457</v>
      </c>
      <c r="E77" s="2">
        <v>12</v>
      </c>
      <c r="F77" s="2">
        <v>50</v>
      </c>
      <c r="G77" s="11">
        <f t="shared" si="3"/>
        <v>600</v>
      </c>
      <c r="H77" s="11" t="s">
        <v>16</v>
      </c>
      <c r="I77" s="2">
        <v>15.5</v>
      </c>
      <c r="J77" s="2">
        <f t="shared" si="2"/>
        <v>9300</v>
      </c>
      <c r="HZ77" s="12"/>
      <c r="IA77" s="12"/>
    </row>
    <row r="78" s="2" customFormat="1" ht="15" spans="1:235">
      <c r="A78" s="8" t="s">
        <v>515</v>
      </c>
      <c r="B78" s="9">
        <v>46258</v>
      </c>
      <c r="C78" s="10" t="s">
        <v>76</v>
      </c>
      <c r="D78" s="2" t="s">
        <v>458</v>
      </c>
      <c r="E78" s="2">
        <v>12</v>
      </c>
      <c r="F78" s="2">
        <v>50</v>
      </c>
      <c r="G78" s="11">
        <f t="shared" si="3"/>
        <v>600</v>
      </c>
      <c r="H78" s="11" t="s">
        <v>16</v>
      </c>
      <c r="I78" s="2">
        <v>18.5</v>
      </c>
      <c r="J78" s="2">
        <f t="shared" si="2"/>
        <v>11100</v>
      </c>
      <c r="HZ78" s="12"/>
      <c r="IA78" s="12"/>
    </row>
    <row r="79" s="2" customFormat="1" ht="30" spans="1:235">
      <c r="A79" s="8" t="s">
        <v>546</v>
      </c>
      <c r="B79" s="9">
        <v>46258</v>
      </c>
      <c r="C79" s="10" t="s">
        <v>310</v>
      </c>
      <c r="D79" s="2" t="s">
        <v>15</v>
      </c>
      <c r="E79" s="2">
        <v>12</v>
      </c>
      <c r="F79" s="2">
        <v>25</v>
      </c>
      <c r="G79" s="11">
        <f t="shared" si="3"/>
        <v>300</v>
      </c>
      <c r="H79" s="11" t="s">
        <v>16</v>
      </c>
      <c r="I79" s="2">
        <v>11.6</v>
      </c>
      <c r="J79" s="2">
        <f t="shared" si="2"/>
        <v>3480</v>
      </c>
      <c r="HZ79" s="12"/>
      <c r="IA79" s="12"/>
    </row>
    <row r="80" s="2" customFormat="1" ht="30" spans="1:235">
      <c r="A80" s="10" t="s">
        <v>547</v>
      </c>
      <c r="B80" s="9">
        <v>46258</v>
      </c>
      <c r="C80" s="10" t="s">
        <v>415</v>
      </c>
      <c r="D80" s="2" t="s">
        <v>19</v>
      </c>
      <c r="E80" s="2">
        <v>12</v>
      </c>
      <c r="F80" s="2">
        <v>15</v>
      </c>
      <c r="G80" s="11">
        <f t="shared" si="3"/>
        <v>180</v>
      </c>
      <c r="H80" s="11" t="s">
        <v>16</v>
      </c>
      <c r="I80" s="2">
        <v>9.6</v>
      </c>
      <c r="J80" s="2">
        <f t="shared" si="2"/>
        <v>1728</v>
      </c>
      <c r="HZ80" s="12"/>
      <c r="IA80" s="12"/>
    </row>
    <row r="81" s="2" customFormat="1" ht="30" spans="1:256">
      <c r="A81" s="8" t="s">
        <v>548</v>
      </c>
      <c r="B81" s="9">
        <v>46258</v>
      </c>
      <c r="C81" s="10" t="s">
        <v>549</v>
      </c>
      <c r="D81" s="2" t="s">
        <v>15</v>
      </c>
      <c r="E81" s="2">
        <v>12</v>
      </c>
      <c r="F81" s="2">
        <v>150</v>
      </c>
      <c r="G81" s="11">
        <f t="shared" si="3"/>
        <v>1800</v>
      </c>
      <c r="H81" s="11" t="s">
        <v>16</v>
      </c>
      <c r="I81" s="2">
        <v>11.6</v>
      </c>
      <c r="J81" s="2">
        <f t="shared" si="2"/>
        <v>20880</v>
      </c>
      <c r="HZ81" s="12"/>
      <c r="IA81" s="12"/>
    </row>
    <row r="82" s="2" customFormat="1" ht="30" spans="1:256">
      <c r="A82" s="8" t="s">
        <v>550</v>
      </c>
      <c r="B82" s="9">
        <v>46262</v>
      </c>
      <c r="C82" s="10" t="s">
        <v>551</v>
      </c>
      <c r="D82" s="2" t="s">
        <v>15</v>
      </c>
      <c r="E82" s="2">
        <v>12</v>
      </c>
      <c r="F82" s="2">
        <v>30</v>
      </c>
      <c r="G82" s="11">
        <f t="shared" si="3"/>
        <v>360</v>
      </c>
      <c r="H82" s="11" t="s">
        <v>16</v>
      </c>
      <c r="I82" s="2">
        <v>11.6</v>
      </c>
      <c r="J82" s="2">
        <f t="shared" si="2"/>
        <v>4176</v>
      </c>
      <c r="HZ82" s="12"/>
      <c r="IA82" s="12"/>
    </row>
    <row r="83" s="2" customFormat="1" ht="30" spans="1:256">
      <c r="A83" s="8" t="s">
        <v>552</v>
      </c>
      <c r="B83" s="9">
        <v>46262</v>
      </c>
      <c r="C83" s="10" t="s">
        <v>553</v>
      </c>
      <c r="D83" s="2" t="s">
        <v>32</v>
      </c>
      <c r="E83" s="2">
        <v>12</v>
      </c>
      <c r="F83" s="2">
        <v>5</v>
      </c>
      <c r="G83" s="11">
        <f t="shared" si="3"/>
        <v>60</v>
      </c>
      <c r="H83" s="11" t="s">
        <v>16</v>
      </c>
      <c r="I83" s="2">
        <v>17.1</v>
      </c>
      <c r="J83" s="2">
        <f t="shared" si="2"/>
        <v>1026</v>
      </c>
      <c r="HZ83" s="12"/>
      <c r="IA83" s="12"/>
    </row>
    <row r="84" s="2" customFormat="1" ht="15" spans="1:256">
      <c r="A84" s="8" t="s">
        <v>554</v>
      </c>
      <c r="B84" s="9">
        <v>46262</v>
      </c>
      <c r="C84" s="10" t="s">
        <v>555</v>
      </c>
      <c r="D84" s="2" t="s">
        <v>556</v>
      </c>
      <c r="G84" s="11">
        <v>50</v>
      </c>
      <c r="H84" s="11" t="s">
        <v>16</v>
      </c>
      <c r="I84" s="2">
        <v>10</v>
      </c>
      <c r="J84" s="2">
        <f t="shared" si="2"/>
        <v>500</v>
      </c>
      <c r="N84" s="2" t="s">
        <v>557</v>
      </c>
      <c r="HZ84" s="12"/>
      <c r="IA84" s="12"/>
    </row>
    <row r="85" s="2" customFormat="1" ht="15" spans="1:256">
      <c r="A85" s="8" t="s">
        <v>554</v>
      </c>
      <c r="B85" s="9">
        <v>46262</v>
      </c>
      <c r="C85" s="10" t="s">
        <v>555</v>
      </c>
      <c r="D85" s="2" t="s">
        <v>556</v>
      </c>
      <c r="G85" s="11">
        <v>1258</v>
      </c>
      <c r="H85" s="11" t="s">
        <v>16</v>
      </c>
      <c r="I85" s="2">
        <v>10</v>
      </c>
      <c r="J85" s="2">
        <f t="shared" si="2"/>
        <v>12580</v>
      </c>
      <c r="HZ85" s="12"/>
      <c r="IA85" s="12"/>
    </row>
    <row r="86" s="2" customFormat="1" ht="30" spans="1:256">
      <c r="A86" s="8" t="s">
        <v>558</v>
      </c>
      <c r="B86" s="9">
        <v>46262</v>
      </c>
      <c r="C86" s="10" t="s">
        <v>559</v>
      </c>
      <c r="D86" s="2" t="s">
        <v>110</v>
      </c>
      <c r="E86" s="2">
        <v>12</v>
      </c>
      <c r="F86" s="2">
        <v>10</v>
      </c>
      <c r="G86" s="11">
        <f t="shared" ref="G86:G89" si="4">E86*F86</f>
        <v>120</v>
      </c>
      <c r="H86" s="11" t="s">
        <v>16</v>
      </c>
      <c r="I86" s="2">
        <v>17.1</v>
      </c>
      <c r="J86" s="2">
        <f t="shared" si="2"/>
        <v>2052</v>
      </c>
      <c r="HZ86" s="12"/>
      <c r="IA86" s="12"/>
    </row>
    <row r="87" s="2" customFormat="1" ht="15" spans="1:256">
      <c r="A87" s="8" t="s">
        <v>560</v>
      </c>
      <c r="B87" s="9">
        <v>46264</v>
      </c>
      <c r="C87" s="10" t="s">
        <v>166</v>
      </c>
      <c r="D87" s="2" t="s">
        <v>27</v>
      </c>
      <c r="E87" s="2">
        <v>12</v>
      </c>
      <c r="F87" s="2">
        <v>50</v>
      </c>
      <c r="G87" s="11">
        <f t="shared" si="4"/>
        <v>600</v>
      </c>
      <c r="H87" s="11" t="s">
        <v>16</v>
      </c>
      <c r="I87" s="2">
        <f>18.315</f>
        <v>18.315</v>
      </c>
      <c r="J87" s="2">
        <f t="shared" si="2"/>
        <v>10989</v>
      </c>
      <c r="L87" s="2" t="s">
        <v>18</v>
      </c>
      <c r="M87" s="2" t="s">
        <v>18</v>
      </c>
      <c r="HZ87" s="12"/>
      <c r="IA87" s="12"/>
    </row>
    <row r="88" s="2" customFormat="1" ht="61" customHeight="1" spans="1:256">
      <c r="A88" s="8" t="s">
        <v>561</v>
      </c>
      <c r="B88" s="9">
        <v>46264</v>
      </c>
      <c r="C88" s="10" t="s">
        <v>562</v>
      </c>
      <c r="D88" s="2" t="s">
        <v>15</v>
      </c>
      <c r="E88" s="2">
        <v>12</v>
      </c>
      <c r="F88" s="2">
        <v>20</v>
      </c>
      <c r="G88" s="11">
        <f t="shared" si="4"/>
        <v>240</v>
      </c>
      <c r="H88" s="11" t="s">
        <v>16</v>
      </c>
      <c r="I88" s="2">
        <v>11.6</v>
      </c>
      <c r="J88" s="2">
        <f t="shared" si="2"/>
        <v>2784</v>
      </c>
      <c r="HZ88" s="12"/>
      <c r="IA88" s="12"/>
    </row>
    <row r="89" s="2" customFormat="1" ht="15" spans="1:256">
      <c r="A89" s="10" t="s">
        <v>563</v>
      </c>
      <c r="B89" s="9">
        <v>46264</v>
      </c>
      <c r="C89" s="10" t="s">
        <v>57</v>
      </c>
      <c r="D89" s="2" t="s">
        <v>22</v>
      </c>
      <c r="E89" s="2">
        <v>12</v>
      </c>
      <c r="F89" s="2">
        <v>100</v>
      </c>
      <c r="G89" s="11">
        <f t="shared" si="4"/>
        <v>1200</v>
      </c>
      <c r="H89" s="11" t="s">
        <v>16</v>
      </c>
      <c r="I89" s="2">
        <v>17.3</v>
      </c>
      <c r="J89" s="2">
        <f t="shared" si="2"/>
        <v>20760</v>
      </c>
      <c r="K89" s="14"/>
      <c r="Q89" s="14"/>
      <c r="R89" s="14"/>
      <c r="S89" s="14"/>
      <c r="IU89" s="12"/>
      <c r="IV89" s="12"/>
    </row>
    <row r="90" s="2" customFormat="1" ht="15" spans="1:256">
      <c r="A90" s="23" t="s">
        <v>554</v>
      </c>
      <c r="B90" s="24">
        <v>46266</v>
      </c>
      <c r="C90" s="25" t="s">
        <v>555</v>
      </c>
      <c r="D90" s="2" t="s">
        <v>556</v>
      </c>
      <c r="E90" s="26"/>
      <c r="F90" s="26"/>
      <c r="G90" s="27">
        <v>716</v>
      </c>
      <c r="H90" s="27" t="s">
        <v>16</v>
      </c>
      <c r="I90" s="26">
        <v>10</v>
      </c>
      <c r="J90" s="26">
        <f t="shared" si="2"/>
        <v>7160</v>
      </c>
      <c r="K90" s="26"/>
      <c r="L90" s="26"/>
      <c r="M90" s="26"/>
      <c r="N90" s="26"/>
      <c r="IH90" s="12"/>
      <c r="II90" s="12"/>
    </row>
    <row r="91" s="2" customFormat="1" ht="30" spans="1:256">
      <c r="A91" s="23" t="s">
        <v>564</v>
      </c>
      <c r="B91" s="24">
        <v>46267</v>
      </c>
      <c r="C91" s="28" t="s">
        <v>565</v>
      </c>
      <c r="D91" s="2" t="s">
        <v>77</v>
      </c>
      <c r="E91" s="26">
        <v>12</v>
      </c>
      <c r="F91" s="26">
        <v>5</v>
      </c>
      <c r="G91" s="27">
        <f t="shared" ref="G91:G97" si="5">E91*F91</f>
        <v>60</v>
      </c>
      <c r="H91" s="27" t="s">
        <v>16</v>
      </c>
      <c r="I91" s="26">
        <v>17.3</v>
      </c>
      <c r="J91" s="26">
        <f t="shared" si="2"/>
        <v>1038</v>
      </c>
      <c r="K91" s="26"/>
      <c r="L91" s="26"/>
      <c r="M91" s="26"/>
      <c r="N91" s="26"/>
      <c r="IH91" s="12"/>
      <c r="II91" s="12"/>
    </row>
    <row r="92" s="2" customFormat="1" ht="30" spans="1:256">
      <c r="A92" s="23" t="s">
        <v>566</v>
      </c>
      <c r="B92" s="24">
        <v>46268</v>
      </c>
      <c r="C92" s="25" t="s">
        <v>567</v>
      </c>
      <c r="D92" s="2" t="s">
        <v>27</v>
      </c>
      <c r="E92" s="26">
        <v>12</v>
      </c>
      <c r="F92" s="26">
        <v>30</v>
      </c>
      <c r="G92" s="27">
        <f t="shared" si="5"/>
        <v>360</v>
      </c>
      <c r="H92" s="27" t="s">
        <v>16</v>
      </c>
      <c r="I92" s="26">
        <v>14.6</v>
      </c>
      <c r="J92" s="26">
        <f t="shared" si="2"/>
        <v>5256</v>
      </c>
      <c r="K92" s="26"/>
      <c r="L92" s="26"/>
      <c r="M92" s="26"/>
      <c r="N92" s="26"/>
      <c r="IH92" s="12"/>
      <c r="II92" s="12"/>
    </row>
    <row r="93" s="2" customFormat="1" ht="30" spans="1:256">
      <c r="A93" s="23" t="s">
        <v>568</v>
      </c>
      <c r="B93" s="24">
        <v>46268</v>
      </c>
      <c r="C93" s="25" t="s">
        <v>567</v>
      </c>
      <c r="D93" s="2" t="s">
        <v>15</v>
      </c>
      <c r="E93" s="26">
        <v>12</v>
      </c>
      <c r="F93" s="26">
        <v>40</v>
      </c>
      <c r="G93" s="27">
        <f t="shared" si="5"/>
        <v>480</v>
      </c>
      <c r="H93" s="27" t="s">
        <v>16</v>
      </c>
      <c r="I93" s="26">
        <v>11.6</v>
      </c>
      <c r="J93" s="26">
        <f t="shared" si="2"/>
        <v>5568</v>
      </c>
      <c r="K93" s="26"/>
      <c r="L93" s="26"/>
      <c r="M93" s="26"/>
      <c r="N93" s="26"/>
      <c r="IH93" s="12"/>
      <c r="II93" s="12"/>
    </row>
    <row r="94" s="2" customFormat="1" ht="30" spans="1:256">
      <c r="A94" s="23" t="s">
        <v>569</v>
      </c>
      <c r="B94" s="24">
        <v>46268</v>
      </c>
      <c r="C94" s="25" t="s">
        <v>570</v>
      </c>
      <c r="D94" s="2" t="s">
        <v>15</v>
      </c>
      <c r="E94" s="26">
        <v>12</v>
      </c>
      <c r="F94" s="26">
        <v>20</v>
      </c>
      <c r="G94" s="27">
        <f t="shared" si="5"/>
        <v>240</v>
      </c>
      <c r="H94" s="27" t="s">
        <v>16</v>
      </c>
      <c r="I94" s="26">
        <v>11.6</v>
      </c>
      <c r="J94" s="26">
        <f t="shared" si="2"/>
        <v>2784</v>
      </c>
      <c r="K94" s="26"/>
      <c r="L94" s="26"/>
      <c r="M94" s="26"/>
      <c r="N94" s="26"/>
      <c r="IH94" s="12"/>
      <c r="II94" s="12"/>
    </row>
    <row r="95" s="2" customFormat="1" ht="15" spans="1:256">
      <c r="A95" s="29" t="s">
        <v>571</v>
      </c>
      <c r="B95" s="30">
        <v>46268</v>
      </c>
      <c r="C95" s="28" t="s">
        <v>55</v>
      </c>
      <c r="D95" s="2" t="s">
        <v>22</v>
      </c>
      <c r="E95" s="26">
        <v>12</v>
      </c>
      <c r="F95" s="26">
        <v>2</v>
      </c>
      <c r="G95" s="27">
        <f t="shared" si="5"/>
        <v>24</v>
      </c>
      <c r="H95" s="27" t="s">
        <v>16</v>
      </c>
      <c r="I95" s="26">
        <v>18</v>
      </c>
      <c r="J95" s="26">
        <f t="shared" si="2"/>
        <v>432</v>
      </c>
      <c r="K95" s="26"/>
      <c r="L95" s="26"/>
      <c r="M95" s="26"/>
      <c r="N95" s="26"/>
      <c r="IH95" s="12"/>
      <c r="II95" s="12"/>
    </row>
    <row r="96" s="2" customFormat="1" ht="15" spans="1:256">
      <c r="A96" s="29" t="s">
        <v>572</v>
      </c>
      <c r="B96" s="30">
        <v>46268</v>
      </c>
      <c r="C96" s="28" t="s">
        <v>573</v>
      </c>
      <c r="D96" s="2" t="s">
        <v>22</v>
      </c>
      <c r="E96" s="26">
        <v>12</v>
      </c>
      <c r="F96" s="26">
        <v>5</v>
      </c>
      <c r="G96" s="27">
        <f t="shared" si="5"/>
        <v>60</v>
      </c>
      <c r="H96" s="27" t="s">
        <v>16</v>
      </c>
      <c r="I96" s="26">
        <v>19.3</v>
      </c>
      <c r="J96" s="26">
        <f t="shared" si="2"/>
        <v>1158</v>
      </c>
      <c r="K96" s="26"/>
      <c r="L96" s="26"/>
      <c r="M96" s="26"/>
      <c r="N96" s="26"/>
      <c r="IH96" s="12"/>
      <c r="II96" s="12"/>
    </row>
    <row r="97" s="2" customFormat="1" ht="15" spans="1:243">
      <c r="A97" s="23" t="s">
        <v>574</v>
      </c>
      <c r="B97" s="24">
        <v>46268</v>
      </c>
      <c r="C97" s="25" t="s">
        <v>57</v>
      </c>
      <c r="D97" s="2" t="s">
        <v>15</v>
      </c>
      <c r="E97" s="26">
        <v>12</v>
      </c>
      <c r="F97" s="26">
        <v>10</v>
      </c>
      <c r="G97" s="27">
        <f t="shared" si="5"/>
        <v>120</v>
      </c>
      <c r="H97" s="27" t="s">
        <v>16</v>
      </c>
      <c r="I97" s="26">
        <v>11.6</v>
      </c>
      <c r="J97" s="26">
        <f t="shared" si="2"/>
        <v>1392</v>
      </c>
      <c r="K97" s="26"/>
      <c r="L97" s="26"/>
      <c r="M97" s="26"/>
      <c r="N97" s="26"/>
      <c r="IH97" s="12"/>
      <c r="II97" s="12"/>
    </row>
    <row r="98" s="2" customFormat="1" ht="16.6" spans="1:243">
      <c r="A98" s="29"/>
      <c r="B98" s="30">
        <v>46268</v>
      </c>
      <c r="C98" s="28" t="s">
        <v>575</v>
      </c>
      <c r="D98" s="2" t="s">
        <v>24</v>
      </c>
      <c r="E98" s="26"/>
      <c r="F98" s="26"/>
      <c r="G98" s="27">
        <v>3</v>
      </c>
      <c r="H98" s="27" t="s">
        <v>16</v>
      </c>
      <c r="I98" s="26">
        <v>16</v>
      </c>
      <c r="J98" s="26">
        <f t="shared" si="2"/>
        <v>48</v>
      </c>
      <c r="K98" s="26"/>
      <c r="L98" s="26"/>
      <c r="M98" s="26"/>
      <c r="N98" s="26"/>
      <c r="O98" s="2" t="str">
        <f>_xlfn.DISPIMG("ID_DA3809F4933544279733617358763C15",1)</f>
        <v>=DISPIMG("ID_DA3809F4933544279733617358763C15",1)</v>
      </c>
      <c r="P98" s="2" t="s">
        <v>576</v>
      </c>
      <c r="IH98" s="12"/>
      <c r="II98" s="12"/>
    </row>
    <row r="99" s="2" customFormat="1" ht="15" spans="1:243">
      <c r="A99" s="23" t="s">
        <v>577</v>
      </c>
      <c r="B99" s="24">
        <v>46268</v>
      </c>
      <c r="C99" s="25" t="s">
        <v>578</v>
      </c>
      <c r="D99" s="29" t="s">
        <v>579</v>
      </c>
      <c r="E99" s="26"/>
      <c r="F99" s="26"/>
      <c r="G99" s="27">
        <v>1200</v>
      </c>
      <c r="H99" s="27" t="s">
        <v>16</v>
      </c>
      <c r="I99" s="26">
        <v>8.7</v>
      </c>
      <c r="J99" s="26">
        <f t="shared" si="2"/>
        <v>10440</v>
      </c>
      <c r="K99" s="26"/>
      <c r="L99" s="26"/>
      <c r="M99" s="26"/>
      <c r="N99" s="26"/>
      <c r="IH99" s="12"/>
      <c r="II99" s="12"/>
    </row>
    <row r="100" s="2" customFormat="1" ht="30" spans="1:243">
      <c r="A100" s="23" t="s">
        <v>580</v>
      </c>
      <c r="B100" s="24">
        <v>46269</v>
      </c>
      <c r="C100" s="25" t="s">
        <v>581</v>
      </c>
      <c r="D100" s="2" t="s">
        <v>15</v>
      </c>
      <c r="E100" s="26">
        <v>12</v>
      </c>
      <c r="F100" s="26">
        <v>300</v>
      </c>
      <c r="G100" s="27">
        <f t="shared" ref="G100:G116" si="6">E100*F100</f>
        <v>3600</v>
      </c>
      <c r="H100" s="27" t="s">
        <v>16</v>
      </c>
      <c r="I100" s="26">
        <v>11.6</v>
      </c>
      <c r="J100" s="26">
        <f t="shared" si="2"/>
        <v>41760</v>
      </c>
      <c r="K100" s="26"/>
      <c r="L100" s="26"/>
      <c r="M100" s="26"/>
      <c r="N100" s="26"/>
      <c r="IH100" s="12"/>
      <c r="II100" s="12"/>
    </row>
    <row r="101" s="2" customFormat="1" ht="30" spans="1:243">
      <c r="A101" s="23" t="s">
        <v>582</v>
      </c>
      <c r="B101" s="24">
        <v>46271</v>
      </c>
      <c r="C101" s="25" t="s">
        <v>583</v>
      </c>
      <c r="D101" s="2" t="s">
        <v>27</v>
      </c>
      <c r="E101" s="26">
        <v>12</v>
      </c>
      <c r="F101" s="26">
        <v>300</v>
      </c>
      <c r="G101" s="27">
        <f t="shared" si="6"/>
        <v>3600</v>
      </c>
      <c r="H101" s="27" t="s">
        <v>16</v>
      </c>
      <c r="I101" s="26">
        <v>14.6</v>
      </c>
      <c r="J101" s="26">
        <f t="shared" si="2"/>
        <v>52560</v>
      </c>
      <c r="K101" s="26"/>
      <c r="L101" s="26"/>
      <c r="M101" s="26"/>
      <c r="N101" s="26"/>
      <c r="IH101" s="12"/>
      <c r="II101" s="12"/>
    </row>
    <row r="102" s="2" customFormat="1" ht="30" spans="1:243">
      <c r="A102" s="23" t="s">
        <v>582</v>
      </c>
      <c r="B102" s="24">
        <v>46271</v>
      </c>
      <c r="C102" s="25" t="s">
        <v>583</v>
      </c>
      <c r="D102" s="2" t="s">
        <v>15</v>
      </c>
      <c r="E102" s="26">
        <v>12</v>
      </c>
      <c r="F102" s="26">
        <v>145</v>
      </c>
      <c r="G102" s="27">
        <f t="shared" si="6"/>
        <v>1740</v>
      </c>
      <c r="H102" s="27" t="s">
        <v>16</v>
      </c>
      <c r="I102" s="26">
        <v>11.6</v>
      </c>
      <c r="J102" s="26">
        <f t="shared" si="2"/>
        <v>20184</v>
      </c>
      <c r="K102" s="26"/>
      <c r="L102" s="26"/>
      <c r="M102" s="26"/>
      <c r="N102" s="26"/>
      <c r="IH102" s="12"/>
      <c r="II102" s="12"/>
    </row>
    <row r="103" s="2" customFormat="1" ht="15" spans="1:243">
      <c r="A103" s="29" t="s">
        <v>584</v>
      </c>
      <c r="B103" s="30">
        <v>46271</v>
      </c>
      <c r="C103" s="28" t="s">
        <v>55</v>
      </c>
      <c r="D103" s="2" t="s">
        <v>15</v>
      </c>
      <c r="E103" s="26">
        <v>12</v>
      </c>
      <c r="F103" s="26">
        <v>10</v>
      </c>
      <c r="G103" s="27">
        <f t="shared" si="6"/>
        <v>120</v>
      </c>
      <c r="H103" s="27" t="s">
        <v>16</v>
      </c>
      <c r="I103" s="26">
        <v>12.3</v>
      </c>
      <c r="J103" s="26">
        <f t="shared" si="2"/>
        <v>1476</v>
      </c>
      <c r="K103" s="26"/>
      <c r="L103" s="26"/>
      <c r="M103" s="26"/>
      <c r="N103" s="26"/>
      <c r="IH103" s="12"/>
      <c r="II103" s="12"/>
    </row>
    <row r="104" s="2" customFormat="1" ht="15" spans="1:243">
      <c r="A104" s="23" t="s">
        <v>509</v>
      </c>
      <c r="B104" s="24">
        <v>46272</v>
      </c>
      <c r="C104" s="25" t="s">
        <v>191</v>
      </c>
      <c r="D104" s="2" t="s">
        <v>15</v>
      </c>
      <c r="E104" s="26">
        <v>12</v>
      </c>
      <c r="F104" s="26">
        <v>50</v>
      </c>
      <c r="G104" s="27">
        <f t="shared" si="6"/>
        <v>600</v>
      </c>
      <c r="H104" s="27" t="s">
        <v>16</v>
      </c>
      <c r="I104" s="26">
        <v>13.284</v>
      </c>
      <c r="J104" s="26">
        <f t="shared" si="2"/>
        <v>7970.4</v>
      </c>
      <c r="K104" s="26"/>
      <c r="L104" s="26" t="s">
        <v>18</v>
      </c>
      <c r="M104" s="26"/>
      <c r="N104" s="26"/>
      <c r="IH104" s="12"/>
      <c r="II104" s="12"/>
    </row>
    <row r="105" s="2" customFormat="1" ht="15" spans="1:243">
      <c r="A105" s="23" t="s">
        <v>509</v>
      </c>
      <c r="B105" s="24">
        <v>46272</v>
      </c>
      <c r="C105" s="25" t="s">
        <v>191</v>
      </c>
      <c r="D105" s="2" t="s">
        <v>27</v>
      </c>
      <c r="E105" s="26">
        <v>12</v>
      </c>
      <c r="F105" s="26">
        <v>50</v>
      </c>
      <c r="G105" s="27">
        <f t="shared" si="6"/>
        <v>600</v>
      </c>
      <c r="H105" s="27" t="s">
        <v>16</v>
      </c>
      <c r="I105" s="26">
        <v>16.524</v>
      </c>
      <c r="J105" s="26">
        <f t="shared" si="2"/>
        <v>9914.4</v>
      </c>
      <c r="K105" s="26"/>
      <c r="L105" s="26" t="s">
        <v>18</v>
      </c>
      <c r="M105" s="26"/>
      <c r="N105" s="26"/>
      <c r="IH105" s="12"/>
      <c r="II105" s="12"/>
    </row>
    <row r="106" s="2" customFormat="1" ht="15" spans="1:243">
      <c r="A106" s="23" t="s">
        <v>509</v>
      </c>
      <c r="B106" s="24">
        <v>46272</v>
      </c>
      <c r="C106" s="25" t="s">
        <v>191</v>
      </c>
      <c r="D106" s="2" t="s">
        <v>21</v>
      </c>
      <c r="E106" s="26">
        <v>12</v>
      </c>
      <c r="F106" s="26">
        <v>50</v>
      </c>
      <c r="G106" s="27">
        <f t="shared" si="6"/>
        <v>600</v>
      </c>
      <c r="H106" s="27" t="s">
        <v>16</v>
      </c>
      <c r="I106" s="26">
        <v>16.308</v>
      </c>
      <c r="J106" s="26">
        <f t="shared" si="2"/>
        <v>9784.8</v>
      </c>
      <c r="K106" s="26"/>
      <c r="L106" s="26" t="s">
        <v>18</v>
      </c>
      <c r="M106" s="26"/>
      <c r="N106" s="26"/>
      <c r="IH106" s="12"/>
      <c r="II106" s="12"/>
    </row>
    <row r="107" s="2" customFormat="1" ht="15" spans="1:243">
      <c r="A107" s="23" t="s">
        <v>509</v>
      </c>
      <c r="B107" s="24">
        <v>46272</v>
      </c>
      <c r="C107" s="25" t="s">
        <v>191</v>
      </c>
      <c r="D107" s="2" t="s">
        <v>22</v>
      </c>
      <c r="E107" s="26">
        <v>12</v>
      </c>
      <c r="F107" s="26">
        <v>50</v>
      </c>
      <c r="G107" s="27">
        <f t="shared" si="6"/>
        <v>600</v>
      </c>
      <c r="H107" s="27" t="s">
        <v>16</v>
      </c>
      <c r="I107" s="26">
        <v>19.98</v>
      </c>
      <c r="J107" s="26">
        <f t="shared" si="2"/>
        <v>11988</v>
      </c>
      <c r="K107" s="26"/>
      <c r="L107" s="26" t="s">
        <v>18</v>
      </c>
      <c r="M107" s="26"/>
      <c r="N107" s="26"/>
      <c r="IH107" s="12"/>
      <c r="II107" s="12"/>
    </row>
    <row r="108" s="2" customFormat="1" ht="30" spans="1:243">
      <c r="A108" s="23" t="s">
        <v>585</v>
      </c>
      <c r="B108" s="24">
        <v>46272</v>
      </c>
      <c r="C108" s="25" t="s">
        <v>586</v>
      </c>
      <c r="D108" s="2" t="s">
        <v>24</v>
      </c>
      <c r="E108" s="26">
        <v>12</v>
      </c>
      <c r="F108" s="26">
        <v>10</v>
      </c>
      <c r="G108" s="27">
        <f t="shared" si="6"/>
        <v>120</v>
      </c>
      <c r="H108" s="27" t="s">
        <v>16</v>
      </c>
      <c r="I108" s="26">
        <v>14.6</v>
      </c>
      <c r="J108" s="26">
        <f t="shared" si="2"/>
        <v>1752</v>
      </c>
      <c r="K108" s="26"/>
      <c r="L108" s="26"/>
      <c r="M108" s="26"/>
      <c r="N108" s="26"/>
      <c r="IH108" s="12"/>
      <c r="II108" s="12"/>
    </row>
    <row r="109" s="2" customFormat="1" ht="15" spans="1:243">
      <c r="A109" s="23" t="s">
        <v>587</v>
      </c>
      <c r="B109" s="24">
        <v>46272</v>
      </c>
      <c r="C109" s="25" t="s">
        <v>588</v>
      </c>
      <c r="D109" s="2" t="s">
        <v>15</v>
      </c>
      <c r="E109" s="26">
        <v>12</v>
      </c>
      <c r="F109" s="26">
        <v>415</v>
      </c>
      <c r="G109" s="27">
        <f t="shared" si="6"/>
        <v>4980</v>
      </c>
      <c r="H109" s="27" t="s">
        <v>16</v>
      </c>
      <c r="I109" s="26">
        <v>12.3</v>
      </c>
      <c r="J109" s="26">
        <f t="shared" si="2"/>
        <v>61254</v>
      </c>
      <c r="K109" s="26"/>
      <c r="L109" s="26"/>
      <c r="M109" s="26" t="s">
        <v>18</v>
      </c>
      <c r="N109" s="26"/>
      <c r="IH109" s="12"/>
      <c r="II109" s="12"/>
    </row>
    <row r="110" s="2" customFormat="1" ht="15" spans="1:243">
      <c r="A110" s="23" t="s">
        <v>589</v>
      </c>
      <c r="B110" s="24">
        <v>46272</v>
      </c>
      <c r="C110" s="25" t="s">
        <v>57</v>
      </c>
      <c r="D110" s="2" t="s">
        <v>24</v>
      </c>
      <c r="E110" s="26">
        <v>12</v>
      </c>
      <c r="F110" s="26">
        <v>100</v>
      </c>
      <c r="G110" s="27">
        <f t="shared" si="6"/>
        <v>1200</v>
      </c>
      <c r="H110" s="27" t="s">
        <v>16</v>
      </c>
      <c r="I110" s="26">
        <v>14.6</v>
      </c>
      <c r="J110" s="26">
        <f t="shared" si="2"/>
        <v>17520</v>
      </c>
      <c r="K110" s="26"/>
      <c r="L110" s="26"/>
      <c r="M110" s="26"/>
      <c r="N110" s="26"/>
      <c r="IH110" s="12"/>
      <c r="II110" s="12"/>
    </row>
    <row r="111" s="2" customFormat="1" ht="30" spans="1:243">
      <c r="A111" s="23" t="s">
        <v>590</v>
      </c>
      <c r="B111" s="24">
        <v>46272</v>
      </c>
      <c r="C111" s="25" t="s">
        <v>591</v>
      </c>
      <c r="D111" s="2" t="s">
        <v>15</v>
      </c>
      <c r="E111" s="26">
        <v>12</v>
      </c>
      <c r="F111" s="26">
        <v>50</v>
      </c>
      <c r="G111" s="27">
        <f t="shared" si="6"/>
        <v>600</v>
      </c>
      <c r="H111" s="27" t="s">
        <v>16</v>
      </c>
      <c r="I111" s="26">
        <v>11.6</v>
      </c>
      <c r="J111" s="26">
        <f t="shared" si="2"/>
        <v>6960</v>
      </c>
      <c r="K111" s="26"/>
      <c r="L111" s="26"/>
      <c r="M111" s="26"/>
      <c r="N111" s="26"/>
      <c r="IH111" s="12"/>
      <c r="II111" s="12"/>
    </row>
    <row r="112" s="2" customFormat="1" ht="15" spans="1:243">
      <c r="A112" s="23" t="s">
        <v>592</v>
      </c>
      <c r="B112" s="24">
        <v>46272</v>
      </c>
      <c r="C112" s="25" t="s">
        <v>57</v>
      </c>
      <c r="D112" s="29" t="s">
        <v>20</v>
      </c>
      <c r="E112" s="26">
        <v>12</v>
      </c>
      <c r="F112" s="26">
        <v>5</v>
      </c>
      <c r="G112" s="27">
        <f t="shared" si="6"/>
        <v>60</v>
      </c>
      <c r="H112" s="27" t="s">
        <v>16</v>
      </c>
      <c r="I112" s="26">
        <v>11.2</v>
      </c>
      <c r="J112" s="26">
        <f t="shared" si="2"/>
        <v>672</v>
      </c>
      <c r="K112" s="26"/>
      <c r="L112" s="26"/>
      <c r="M112" s="26"/>
      <c r="N112" s="26"/>
      <c r="IH112" s="12"/>
      <c r="II112" s="12"/>
    </row>
    <row r="113" s="2" customFormat="1" ht="24" customHeight="1" spans="1:243">
      <c r="A113" s="23" t="s">
        <v>592</v>
      </c>
      <c r="B113" s="24">
        <v>46272</v>
      </c>
      <c r="C113" s="25" t="s">
        <v>57</v>
      </c>
      <c r="D113" s="2" t="s">
        <v>21</v>
      </c>
      <c r="E113" s="26">
        <v>12</v>
      </c>
      <c r="F113" s="26">
        <v>10</v>
      </c>
      <c r="G113" s="27">
        <f t="shared" si="6"/>
        <v>120</v>
      </c>
      <c r="H113" s="27" t="s">
        <v>16</v>
      </c>
      <c r="I113" s="26">
        <v>14.2</v>
      </c>
      <c r="J113" s="26">
        <f t="shared" si="2"/>
        <v>1704</v>
      </c>
      <c r="K113" s="26"/>
      <c r="L113" s="26"/>
      <c r="M113" s="26"/>
      <c r="N113" s="26"/>
      <c r="IH113" s="12"/>
      <c r="II113" s="12"/>
    </row>
    <row r="114" s="2" customFormat="1" ht="15" spans="1:243">
      <c r="A114" s="23" t="s">
        <v>592</v>
      </c>
      <c r="B114" s="24">
        <v>46272</v>
      </c>
      <c r="C114" s="25" t="s">
        <v>57</v>
      </c>
      <c r="D114" s="2" t="s">
        <v>22</v>
      </c>
      <c r="E114" s="26">
        <v>12</v>
      </c>
      <c r="F114" s="26">
        <v>5</v>
      </c>
      <c r="G114" s="27">
        <f t="shared" si="6"/>
        <v>60</v>
      </c>
      <c r="H114" s="27" t="s">
        <v>16</v>
      </c>
      <c r="I114" s="26">
        <v>17.3</v>
      </c>
      <c r="J114" s="26">
        <f t="shared" si="2"/>
        <v>1038</v>
      </c>
      <c r="K114" s="26"/>
      <c r="L114" s="26"/>
      <c r="M114" s="26"/>
      <c r="N114" s="26"/>
      <c r="IH114" s="12"/>
      <c r="II114" s="12"/>
    </row>
    <row r="115" s="2" customFormat="1" ht="15" spans="1:243">
      <c r="A115" s="23" t="s">
        <v>592</v>
      </c>
      <c r="B115" s="24">
        <v>46272</v>
      </c>
      <c r="C115" s="25" t="s">
        <v>57</v>
      </c>
      <c r="D115" s="2" t="s">
        <v>19</v>
      </c>
      <c r="E115" s="26">
        <v>12</v>
      </c>
      <c r="F115" s="26">
        <v>5</v>
      </c>
      <c r="G115" s="27">
        <f t="shared" si="6"/>
        <v>60</v>
      </c>
      <c r="H115" s="27" t="s">
        <v>16</v>
      </c>
      <c r="I115" s="26">
        <v>9.6</v>
      </c>
      <c r="J115" s="26">
        <f t="shared" si="2"/>
        <v>576</v>
      </c>
      <c r="K115" s="26"/>
      <c r="L115" s="26"/>
      <c r="M115" s="26"/>
      <c r="N115" s="26"/>
      <c r="IH115" s="12"/>
      <c r="II115" s="12"/>
    </row>
    <row r="116" s="2" customFormat="1" ht="15" spans="1:243">
      <c r="A116" s="23" t="s">
        <v>592</v>
      </c>
      <c r="B116" s="24">
        <v>46272</v>
      </c>
      <c r="C116" s="25" t="s">
        <v>57</v>
      </c>
      <c r="D116" s="2" t="s">
        <v>15</v>
      </c>
      <c r="E116" s="26">
        <v>12</v>
      </c>
      <c r="F116" s="26">
        <v>10</v>
      </c>
      <c r="G116" s="27">
        <f t="shared" si="6"/>
        <v>120</v>
      </c>
      <c r="H116" s="27" t="s">
        <v>16</v>
      </c>
      <c r="I116" s="26">
        <v>11.6</v>
      </c>
      <c r="J116" s="26">
        <f t="shared" si="2"/>
        <v>1392</v>
      </c>
      <c r="K116" s="26"/>
      <c r="L116" s="26"/>
      <c r="M116" s="26"/>
      <c r="N116" s="26"/>
      <c r="IH116" s="12"/>
      <c r="II116" s="12"/>
    </row>
    <row r="117" s="2" customFormat="1" ht="69" customHeight="1" spans="1:243">
      <c r="A117" s="29" t="s">
        <v>593</v>
      </c>
      <c r="B117" s="30">
        <v>46272</v>
      </c>
      <c r="C117" s="28" t="s">
        <v>575</v>
      </c>
      <c r="D117" s="2" t="s">
        <v>24</v>
      </c>
      <c r="E117" s="26"/>
      <c r="F117" s="26"/>
      <c r="G117" s="27">
        <v>7</v>
      </c>
      <c r="H117" s="27" t="s">
        <v>16</v>
      </c>
      <c r="I117" s="26">
        <v>16</v>
      </c>
      <c r="J117" s="26">
        <f t="shared" si="2"/>
        <v>112</v>
      </c>
      <c r="K117" s="26"/>
      <c r="L117" s="26"/>
      <c r="M117" s="26"/>
      <c r="O117" s="26" t="str">
        <f>_xlfn.DISPIMG("ID_DE8DEB68D0264C538D981436AC193D0B",1)</f>
        <v>=DISPIMG("ID_DE8DEB68D0264C538D981436AC193D0B",1)</v>
      </c>
      <c r="P117" s="2" t="s">
        <v>594</v>
      </c>
      <c r="IH117" s="12"/>
      <c r="II117" s="12"/>
    </row>
    <row r="118" s="2" customFormat="1" ht="30" spans="1:243">
      <c r="A118" s="25" t="s">
        <v>595</v>
      </c>
      <c r="B118" s="24">
        <v>46274</v>
      </c>
      <c r="C118" s="25" t="s">
        <v>596</v>
      </c>
      <c r="D118" s="2" t="s">
        <v>110</v>
      </c>
      <c r="E118" s="26">
        <v>12</v>
      </c>
      <c r="F118" s="26">
        <v>20</v>
      </c>
      <c r="G118" s="27">
        <f t="shared" ref="G118:G124" si="7">E118*F118</f>
        <v>240</v>
      </c>
      <c r="H118" s="27" t="s">
        <v>16</v>
      </c>
      <c r="I118" s="26">
        <v>17.1</v>
      </c>
      <c r="J118" s="26">
        <f t="shared" si="2"/>
        <v>4104</v>
      </c>
      <c r="K118" s="26"/>
      <c r="L118" s="26"/>
      <c r="M118" s="26"/>
      <c r="N118" s="26"/>
      <c r="IH118" s="12"/>
      <c r="II118" s="12"/>
    </row>
    <row r="119" s="2" customFormat="1" ht="30" spans="1:243">
      <c r="A119" s="25" t="s">
        <v>595</v>
      </c>
      <c r="B119" s="24">
        <v>46274</v>
      </c>
      <c r="C119" s="25" t="s">
        <v>596</v>
      </c>
      <c r="D119" s="2" t="s">
        <v>27</v>
      </c>
      <c r="E119" s="26">
        <v>12</v>
      </c>
      <c r="F119" s="26">
        <v>20</v>
      </c>
      <c r="G119" s="27">
        <f t="shared" si="7"/>
        <v>240</v>
      </c>
      <c r="H119" s="27" t="s">
        <v>16</v>
      </c>
      <c r="I119" s="26">
        <v>14.6</v>
      </c>
      <c r="J119" s="26">
        <f t="shared" si="2"/>
        <v>3504</v>
      </c>
      <c r="K119" s="26"/>
      <c r="L119" s="26"/>
      <c r="M119" s="26"/>
      <c r="N119" s="26"/>
      <c r="IH119" s="12"/>
      <c r="II119" s="12"/>
    </row>
    <row r="120" s="2" customFormat="1" ht="30" spans="1:243">
      <c r="A120" s="31" t="s">
        <v>595</v>
      </c>
      <c r="B120" s="32">
        <v>46274</v>
      </c>
      <c r="C120" s="31" t="s">
        <v>596</v>
      </c>
      <c r="D120" s="2" t="s">
        <v>15</v>
      </c>
      <c r="E120" s="2">
        <v>12</v>
      </c>
      <c r="F120" s="2">
        <v>5</v>
      </c>
      <c r="G120" s="27">
        <f t="shared" si="7"/>
        <v>60</v>
      </c>
      <c r="H120" s="11" t="s">
        <v>16</v>
      </c>
      <c r="I120" s="26">
        <v>11.6</v>
      </c>
      <c r="J120" s="26">
        <f t="shared" si="2"/>
        <v>696</v>
      </c>
      <c r="K120" s="26"/>
      <c r="L120" s="26"/>
      <c r="M120" s="26"/>
      <c r="N120" s="26"/>
      <c r="IH120" s="12"/>
      <c r="II120" s="12"/>
    </row>
    <row r="121" s="2" customFormat="1" ht="15" spans="1:243">
      <c r="A121" s="23" t="s">
        <v>597</v>
      </c>
      <c r="B121" s="33">
        <v>46274</v>
      </c>
      <c r="C121" s="25" t="s">
        <v>34</v>
      </c>
      <c r="D121" s="2" t="s">
        <v>19</v>
      </c>
      <c r="E121" s="26">
        <v>12</v>
      </c>
      <c r="F121" s="26">
        <v>50</v>
      </c>
      <c r="G121" s="27">
        <f t="shared" si="7"/>
        <v>600</v>
      </c>
      <c r="H121" s="27" t="s">
        <v>16</v>
      </c>
      <c r="I121" s="26">
        <v>10.8</v>
      </c>
      <c r="J121" s="26">
        <f t="shared" si="2"/>
        <v>6480</v>
      </c>
      <c r="K121" s="26"/>
      <c r="L121" s="26"/>
      <c r="M121" s="26"/>
      <c r="N121" s="26"/>
      <c r="IH121" s="12"/>
      <c r="II121" s="12"/>
    </row>
    <row r="122" s="2" customFormat="1" ht="30" spans="1:243">
      <c r="A122" s="23" t="s">
        <v>598</v>
      </c>
      <c r="B122" s="24">
        <v>46274</v>
      </c>
      <c r="C122" s="25" t="s">
        <v>599</v>
      </c>
      <c r="D122" s="2" t="s">
        <v>15</v>
      </c>
      <c r="E122" s="26">
        <v>12</v>
      </c>
      <c r="F122" s="26">
        <v>50</v>
      </c>
      <c r="G122" s="27">
        <f t="shared" si="7"/>
        <v>600</v>
      </c>
      <c r="H122" s="27" t="s">
        <v>16</v>
      </c>
      <c r="I122" s="26">
        <v>11.6</v>
      </c>
      <c r="J122" s="26">
        <f t="shared" si="2"/>
        <v>6960</v>
      </c>
      <c r="K122" s="26"/>
      <c r="L122" s="26"/>
      <c r="M122" s="26"/>
      <c r="N122" s="26"/>
      <c r="IH122" s="12"/>
      <c r="II122" s="12"/>
    </row>
    <row r="123" s="2" customFormat="1" ht="30" spans="1:243">
      <c r="A123" s="25" t="s">
        <v>600</v>
      </c>
      <c r="B123" s="24">
        <v>46274</v>
      </c>
      <c r="C123" s="25" t="s">
        <v>601</v>
      </c>
      <c r="D123" s="2" t="s">
        <v>19</v>
      </c>
      <c r="E123" s="26">
        <v>12</v>
      </c>
      <c r="F123" s="26">
        <v>10</v>
      </c>
      <c r="G123" s="27">
        <f t="shared" si="7"/>
        <v>120</v>
      </c>
      <c r="H123" s="27" t="s">
        <v>16</v>
      </c>
      <c r="I123" s="26">
        <v>9.6</v>
      </c>
      <c r="J123" s="26">
        <f t="shared" si="2"/>
        <v>1152</v>
      </c>
      <c r="K123" s="26"/>
      <c r="L123" s="26"/>
      <c r="M123" s="26"/>
      <c r="N123" s="26"/>
      <c r="IH123" s="12"/>
      <c r="II123" s="12"/>
    </row>
    <row r="124" s="2" customFormat="1" ht="30" spans="1:243">
      <c r="A124" s="25" t="s">
        <v>600</v>
      </c>
      <c r="B124" s="24">
        <v>46274</v>
      </c>
      <c r="C124" s="25" t="s">
        <v>601</v>
      </c>
      <c r="D124" s="2" t="s">
        <v>15</v>
      </c>
      <c r="E124" s="26">
        <v>12</v>
      </c>
      <c r="F124" s="26">
        <v>10</v>
      </c>
      <c r="G124" s="27">
        <f t="shared" si="7"/>
        <v>120</v>
      </c>
      <c r="H124" s="27" t="s">
        <v>16</v>
      </c>
      <c r="I124" s="26">
        <v>11.6</v>
      </c>
      <c r="J124" s="26">
        <f t="shared" si="2"/>
        <v>1392</v>
      </c>
      <c r="K124" s="26"/>
      <c r="L124" s="26"/>
      <c r="M124" s="26"/>
      <c r="N124" s="26"/>
      <c r="IH124" s="12"/>
      <c r="II124" s="12"/>
    </row>
    <row r="125" s="2" customFormat="1" ht="15" spans="1:243">
      <c r="A125" s="34" t="s">
        <v>602</v>
      </c>
      <c r="B125" s="35">
        <v>46274</v>
      </c>
      <c r="C125" s="36" t="s">
        <v>57</v>
      </c>
      <c r="D125" s="2" t="s">
        <v>110</v>
      </c>
      <c r="E125" s="26">
        <v>12</v>
      </c>
      <c r="F125" s="26">
        <v>20</v>
      </c>
      <c r="G125" s="27">
        <v>240</v>
      </c>
      <c r="H125" s="27" t="s">
        <v>16</v>
      </c>
      <c r="I125" s="26">
        <v>17.1</v>
      </c>
      <c r="J125" s="26">
        <f t="shared" si="2"/>
        <v>4104</v>
      </c>
      <c r="K125" s="26"/>
      <c r="L125" s="26"/>
      <c r="M125" s="26"/>
      <c r="N125" s="26"/>
      <c r="IH125" s="12"/>
      <c r="II125" s="12"/>
    </row>
    <row r="126" s="2" customFormat="1" ht="15" spans="1:243">
      <c r="A126" s="34" t="s">
        <v>602</v>
      </c>
      <c r="B126" s="35">
        <v>46274</v>
      </c>
      <c r="C126" s="36" t="s">
        <v>57</v>
      </c>
      <c r="D126" s="2" t="s">
        <v>19</v>
      </c>
      <c r="E126" s="26">
        <v>12</v>
      </c>
      <c r="F126" s="26">
        <v>20</v>
      </c>
      <c r="G126" s="27">
        <v>240</v>
      </c>
      <c r="H126" s="27" t="s">
        <v>16</v>
      </c>
      <c r="I126" s="26">
        <v>9.6</v>
      </c>
      <c r="J126" s="26">
        <f t="shared" si="2"/>
        <v>2304</v>
      </c>
      <c r="K126" s="26"/>
      <c r="L126" s="26"/>
      <c r="M126" s="26"/>
      <c r="N126" s="26"/>
      <c r="IH126" s="12"/>
      <c r="II126" s="12"/>
    </row>
    <row r="127" s="2" customFormat="1" ht="15" spans="1:243">
      <c r="A127" s="23" t="s">
        <v>603</v>
      </c>
      <c r="B127" s="24">
        <v>46274</v>
      </c>
      <c r="C127" s="25" t="s">
        <v>291</v>
      </c>
      <c r="D127" s="2" t="s">
        <v>15</v>
      </c>
      <c r="E127" s="26">
        <v>12</v>
      </c>
      <c r="F127" s="26">
        <v>23</v>
      </c>
      <c r="G127" s="27">
        <f t="shared" ref="G127:G140" si="8">E127*F127</f>
        <v>276</v>
      </c>
      <c r="H127" s="27" t="s">
        <v>16</v>
      </c>
      <c r="I127" s="26">
        <v>12.3</v>
      </c>
      <c r="J127" s="26">
        <f t="shared" si="2"/>
        <v>3394.8</v>
      </c>
      <c r="K127" s="26"/>
      <c r="L127" s="26"/>
      <c r="M127" s="26"/>
      <c r="N127" s="26"/>
      <c r="IH127" s="12"/>
      <c r="II127" s="12"/>
    </row>
    <row r="128" s="2" customFormat="1" ht="15" spans="1:243">
      <c r="A128" s="23" t="s">
        <v>603</v>
      </c>
      <c r="B128" s="24">
        <v>46274</v>
      </c>
      <c r="C128" s="25" t="s">
        <v>291</v>
      </c>
      <c r="D128" s="2" t="s">
        <v>24</v>
      </c>
      <c r="E128" s="26">
        <v>12</v>
      </c>
      <c r="F128" s="26">
        <v>20</v>
      </c>
      <c r="G128" s="27">
        <f t="shared" si="8"/>
        <v>240</v>
      </c>
      <c r="H128" s="27" t="s">
        <v>16</v>
      </c>
      <c r="I128" s="26">
        <v>15.5</v>
      </c>
      <c r="J128" s="26">
        <f t="shared" si="2"/>
        <v>3720</v>
      </c>
      <c r="K128" s="26"/>
      <c r="L128" s="26"/>
      <c r="M128" s="26"/>
      <c r="N128" s="26"/>
      <c r="IH128" s="12"/>
      <c r="II128" s="12"/>
    </row>
    <row r="129" s="2" customFormat="1" ht="45" spans="1:243">
      <c r="A129" s="23" t="s">
        <v>604</v>
      </c>
      <c r="B129" s="24">
        <v>46275</v>
      </c>
      <c r="C129" s="25" t="s">
        <v>605</v>
      </c>
      <c r="D129" s="2" t="s">
        <v>15</v>
      </c>
      <c r="E129" s="26">
        <v>12</v>
      </c>
      <c r="F129" s="26">
        <v>50</v>
      </c>
      <c r="G129" s="27">
        <f t="shared" si="8"/>
        <v>600</v>
      </c>
      <c r="H129" s="27" t="s">
        <v>16</v>
      </c>
      <c r="I129" s="26">
        <v>11.6</v>
      </c>
      <c r="J129" s="26">
        <f t="shared" si="2"/>
        <v>6960</v>
      </c>
      <c r="K129" s="26"/>
      <c r="L129" s="26"/>
      <c r="M129" s="26"/>
      <c r="N129" s="26"/>
      <c r="IH129" s="12"/>
      <c r="II129" s="12"/>
    </row>
    <row r="130" s="2" customFormat="1" ht="45" spans="1:243">
      <c r="A130" s="23" t="s">
        <v>604</v>
      </c>
      <c r="B130" s="24">
        <v>46275</v>
      </c>
      <c r="C130" s="25" t="s">
        <v>605</v>
      </c>
      <c r="D130" s="2" t="s">
        <v>32</v>
      </c>
      <c r="E130" s="26">
        <v>12</v>
      </c>
      <c r="F130" s="26">
        <v>50</v>
      </c>
      <c r="G130" s="27">
        <f t="shared" si="8"/>
        <v>600</v>
      </c>
      <c r="H130" s="27" t="s">
        <v>16</v>
      </c>
      <c r="I130" s="26">
        <v>17.1</v>
      </c>
      <c r="J130" s="26">
        <f t="shared" ref="J130:J151" si="9">G130*I130</f>
        <v>10260</v>
      </c>
      <c r="K130" s="26"/>
      <c r="L130" s="26"/>
      <c r="M130" s="26"/>
      <c r="N130" s="26"/>
      <c r="IH130" s="12"/>
      <c r="II130" s="12"/>
    </row>
    <row r="131" s="2" customFormat="1" ht="30" spans="1:243">
      <c r="A131" s="25" t="s">
        <v>606</v>
      </c>
      <c r="B131" s="24">
        <v>46275</v>
      </c>
      <c r="C131" s="25" t="s">
        <v>327</v>
      </c>
      <c r="D131" s="2" t="s">
        <v>15</v>
      </c>
      <c r="E131" s="26">
        <v>12</v>
      </c>
      <c r="F131" s="26">
        <v>48</v>
      </c>
      <c r="G131" s="27">
        <f t="shared" si="8"/>
        <v>576</v>
      </c>
      <c r="H131" s="27" t="s">
        <v>16</v>
      </c>
      <c r="I131" s="26">
        <v>11.6</v>
      </c>
      <c r="J131" s="26">
        <f t="shared" si="9"/>
        <v>6681.6</v>
      </c>
      <c r="K131" s="26"/>
      <c r="L131" s="26"/>
      <c r="M131" s="26"/>
      <c r="N131" s="26"/>
      <c r="IH131" s="12"/>
      <c r="II131" s="12"/>
    </row>
    <row r="132" s="2" customFormat="1" ht="30" spans="1:243">
      <c r="A132" s="25" t="s">
        <v>606</v>
      </c>
      <c r="B132" s="24">
        <v>46275</v>
      </c>
      <c r="C132" s="25" t="s">
        <v>327</v>
      </c>
      <c r="D132" s="2" t="s">
        <v>22</v>
      </c>
      <c r="E132" s="26">
        <v>12</v>
      </c>
      <c r="F132" s="26">
        <v>20</v>
      </c>
      <c r="G132" s="27">
        <f t="shared" si="8"/>
        <v>240</v>
      </c>
      <c r="H132" s="27" t="s">
        <v>16</v>
      </c>
      <c r="I132" s="26">
        <v>17.3</v>
      </c>
      <c r="J132" s="26">
        <f t="shared" si="9"/>
        <v>4152</v>
      </c>
      <c r="K132" s="26"/>
      <c r="L132" s="26"/>
      <c r="M132" s="26"/>
      <c r="N132" s="26"/>
      <c r="IH132" s="12"/>
      <c r="II132" s="12"/>
    </row>
    <row r="133" s="2" customFormat="1" ht="30" spans="1:243">
      <c r="A133" s="25" t="s">
        <v>606</v>
      </c>
      <c r="B133" s="24">
        <v>46275</v>
      </c>
      <c r="C133" s="25" t="s">
        <v>327</v>
      </c>
      <c r="D133" s="2" t="s">
        <v>24</v>
      </c>
      <c r="E133" s="26">
        <v>12</v>
      </c>
      <c r="F133" s="26">
        <v>17</v>
      </c>
      <c r="G133" s="27">
        <f t="shared" si="8"/>
        <v>204</v>
      </c>
      <c r="H133" s="27" t="s">
        <v>16</v>
      </c>
      <c r="I133" s="26">
        <v>14.6</v>
      </c>
      <c r="J133" s="26">
        <f t="shared" si="9"/>
        <v>2978.4</v>
      </c>
      <c r="K133" s="26"/>
      <c r="L133" s="26"/>
      <c r="M133" s="26"/>
      <c r="N133" s="26"/>
      <c r="IH133" s="12"/>
      <c r="II133" s="12"/>
    </row>
    <row r="134" s="2" customFormat="1" ht="30" spans="1:243">
      <c r="A134" s="25" t="s">
        <v>606</v>
      </c>
      <c r="B134" s="24">
        <v>46275</v>
      </c>
      <c r="C134" s="25" t="s">
        <v>327</v>
      </c>
      <c r="D134" s="2" t="s">
        <v>15</v>
      </c>
      <c r="E134" s="26">
        <v>12</v>
      </c>
      <c r="F134" s="26">
        <v>1</v>
      </c>
      <c r="G134" s="27">
        <f t="shared" si="8"/>
        <v>12</v>
      </c>
      <c r="H134" s="27" t="s">
        <v>16</v>
      </c>
      <c r="I134" s="26">
        <v>11.6</v>
      </c>
      <c r="J134" s="26">
        <f t="shared" si="9"/>
        <v>139.2</v>
      </c>
      <c r="K134" s="26"/>
      <c r="L134" s="26"/>
      <c r="M134" s="26"/>
      <c r="N134" s="26"/>
      <c r="IH134" s="12"/>
      <c r="II134" s="12"/>
    </row>
    <row r="135" s="2" customFormat="1" ht="15" spans="1:243">
      <c r="A135" s="23" t="s">
        <v>607</v>
      </c>
      <c r="B135" s="24">
        <v>46275</v>
      </c>
      <c r="C135" s="25" t="s">
        <v>289</v>
      </c>
      <c r="D135" s="2" t="s">
        <v>15</v>
      </c>
      <c r="E135" s="26">
        <v>12</v>
      </c>
      <c r="F135" s="26">
        <v>10</v>
      </c>
      <c r="G135" s="27">
        <f t="shared" si="8"/>
        <v>120</v>
      </c>
      <c r="H135" s="27" t="s">
        <v>16</v>
      </c>
      <c r="I135" s="26">
        <v>12</v>
      </c>
      <c r="J135" s="26">
        <f t="shared" si="9"/>
        <v>1440</v>
      </c>
      <c r="K135" s="26"/>
      <c r="L135" s="26"/>
      <c r="M135" s="26"/>
      <c r="N135" s="26"/>
      <c r="IH135" s="12"/>
      <c r="II135" s="12"/>
    </row>
    <row r="136" s="2" customFormat="1" ht="15" spans="1:243">
      <c r="A136" s="23" t="s">
        <v>607</v>
      </c>
      <c r="B136" s="24">
        <v>46275</v>
      </c>
      <c r="C136" s="25" t="s">
        <v>289</v>
      </c>
      <c r="D136" s="2" t="s">
        <v>27</v>
      </c>
      <c r="E136" s="26">
        <v>12</v>
      </c>
      <c r="F136" s="26">
        <v>10</v>
      </c>
      <c r="G136" s="27">
        <f t="shared" si="8"/>
        <v>120</v>
      </c>
      <c r="H136" s="27" t="s">
        <v>16</v>
      </c>
      <c r="I136" s="26">
        <v>15.5</v>
      </c>
      <c r="J136" s="26">
        <f t="shared" si="9"/>
        <v>1860</v>
      </c>
      <c r="K136" s="26"/>
      <c r="L136" s="26"/>
      <c r="M136" s="26"/>
      <c r="N136" s="26"/>
      <c r="IH136" s="12"/>
      <c r="II136" s="12"/>
    </row>
    <row r="137" s="2" customFormat="1" ht="30" spans="1:243">
      <c r="A137" s="23" t="s">
        <v>608</v>
      </c>
      <c r="B137" s="24">
        <v>46276</v>
      </c>
      <c r="C137" s="25" t="s">
        <v>609</v>
      </c>
      <c r="D137" s="2" t="s">
        <v>15</v>
      </c>
      <c r="E137" s="26">
        <v>12</v>
      </c>
      <c r="F137" s="26">
        <v>100</v>
      </c>
      <c r="G137" s="27">
        <f t="shared" si="8"/>
        <v>1200</v>
      </c>
      <c r="H137" s="27" t="s">
        <v>16</v>
      </c>
      <c r="I137" s="26">
        <v>11.6</v>
      </c>
      <c r="J137" s="26">
        <f t="shared" si="9"/>
        <v>13920</v>
      </c>
      <c r="K137" s="26"/>
      <c r="L137" s="26"/>
      <c r="M137" s="26"/>
      <c r="N137" s="26"/>
      <c r="IH137" s="12"/>
      <c r="II137" s="12"/>
    </row>
    <row r="138" s="2" customFormat="1" ht="30" spans="1:243">
      <c r="A138" s="23" t="s">
        <v>582</v>
      </c>
      <c r="B138" s="24">
        <v>46276</v>
      </c>
      <c r="C138" s="25" t="s">
        <v>583</v>
      </c>
      <c r="D138" s="2" t="s">
        <v>27</v>
      </c>
      <c r="E138" s="26">
        <v>12</v>
      </c>
      <c r="F138" s="26">
        <v>200</v>
      </c>
      <c r="G138" s="27">
        <f t="shared" si="8"/>
        <v>2400</v>
      </c>
      <c r="H138" s="27" t="s">
        <v>16</v>
      </c>
      <c r="I138" s="26">
        <v>14.6</v>
      </c>
      <c r="J138" s="26">
        <f t="shared" si="9"/>
        <v>35040</v>
      </c>
      <c r="K138" s="26"/>
      <c r="L138" s="26"/>
      <c r="M138" s="26"/>
      <c r="N138" s="26"/>
      <c r="IH138" s="12"/>
      <c r="II138" s="12"/>
    </row>
    <row r="139" s="2" customFormat="1" ht="30" spans="1:243">
      <c r="A139" s="23" t="s">
        <v>582</v>
      </c>
      <c r="B139" s="24">
        <v>46276</v>
      </c>
      <c r="C139" s="25" t="s">
        <v>583</v>
      </c>
      <c r="D139" s="2" t="s">
        <v>15</v>
      </c>
      <c r="E139" s="26">
        <v>12</v>
      </c>
      <c r="F139" s="26">
        <f>30+125</f>
        <v>155</v>
      </c>
      <c r="G139" s="27">
        <f t="shared" si="8"/>
        <v>1860</v>
      </c>
      <c r="H139" s="27" t="s">
        <v>16</v>
      </c>
      <c r="I139" s="26">
        <v>11.6</v>
      </c>
      <c r="J139" s="26">
        <f t="shared" si="9"/>
        <v>21576</v>
      </c>
      <c r="K139" s="26"/>
      <c r="L139" s="26"/>
      <c r="M139" s="26"/>
      <c r="N139" s="26"/>
      <c r="IH139" s="12"/>
      <c r="II139" s="12"/>
    </row>
    <row r="140" s="2" customFormat="1" ht="15" spans="1:243">
      <c r="A140" s="23" t="s">
        <v>577</v>
      </c>
      <c r="B140" s="24">
        <v>46276</v>
      </c>
      <c r="C140" s="25" t="s">
        <v>578</v>
      </c>
      <c r="D140" s="2" t="s">
        <v>15</v>
      </c>
      <c r="E140" s="26">
        <v>12</v>
      </c>
      <c r="F140" s="26">
        <v>30</v>
      </c>
      <c r="G140" s="27">
        <f t="shared" si="8"/>
        <v>360</v>
      </c>
      <c r="H140" s="27" t="s">
        <v>16</v>
      </c>
      <c r="I140" s="26">
        <v>12.2</v>
      </c>
      <c r="J140" s="26">
        <f t="shared" si="9"/>
        <v>4392</v>
      </c>
      <c r="K140" s="26"/>
      <c r="L140" s="26"/>
      <c r="M140" s="26"/>
      <c r="N140" s="26"/>
      <c r="IH140" s="12"/>
      <c r="II140" s="12"/>
    </row>
    <row r="141" s="2" customFormat="1" ht="15" spans="1:243">
      <c r="A141" s="23" t="s">
        <v>577</v>
      </c>
      <c r="B141" s="24">
        <v>46276</v>
      </c>
      <c r="C141" s="25" t="s">
        <v>578</v>
      </c>
      <c r="D141" s="29" t="s">
        <v>579</v>
      </c>
      <c r="E141" s="26"/>
      <c r="F141" s="26"/>
      <c r="G141" s="27">
        <v>2000</v>
      </c>
      <c r="H141" s="27" t="s">
        <v>16</v>
      </c>
      <c r="I141" s="26">
        <v>8.7</v>
      </c>
      <c r="J141" s="26">
        <f t="shared" si="9"/>
        <v>17400</v>
      </c>
      <c r="K141" s="26"/>
      <c r="L141" s="26"/>
      <c r="M141" s="26"/>
      <c r="N141" s="26"/>
      <c r="IH141" s="12"/>
      <c r="II141" s="12"/>
    </row>
    <row r="142" s="2" customFormat="1" ht="15" spans="1:243">
      <c r="A142" s="37" t="s">
        <v>577</v>
      </c>
      <c r="B142" s="38">
        <v>46277</v>
      </c>
      <c r="C142" s="39" t="s">
        <v>578</v>
      </c>
      <c r="D142" s="2" t="s">
        <v>15</v>
      </c>
      <c r="E142" s="26">
        <v>12</v>
      </c>
      <c r="F142" s="26">
        <v>30</v>
      </c>
      <c r="G142" s="27">
        <f>E142*F142</f>
        <v>360</v>
      </c>
      <c r="H142" s="27" t="s">
        <v>16</v>
      </c>
      <c r="I142" s="26">
        <v>12.2</v>
      </c>
      <c r="J142" s="26">
        <f t="shared" si="9"/>
        <v>4392</v>
      </c>
      <c r="K142" s="26"/>
      <c r="L142" s="26"/>
      <c r="M142" s="26"/>
      <c r="N142" s="26"/>
      <c r="IH142" s="12"/>
      <c r="II142" s="12"/>
    </row>
    <row r="143" s="2" customFormat="1" ht="15" spans="1:243">
      <c r="A143" s="37" t="s">
        <v>577</v>
      </c>
      <c r="B143" s="38">
        <v>46277</v>
      </c>
      <c r="C143" s="39" t="s">
        <v>578</v>
      </c>
      <c r="D143" s="2" t="s">
        <v>24</v>
      </c>
      <c r="E143" s="26">
        <v>12</v>
      </c>
      <c r="F143" s="26">
        <v>20</v>
      </c>
      <c r="G143" s="27">
        <f>E143*F143</f>
        <v>240</v>
      </c>
      <c r="H143" s="27" t="s">
        <v>16</v>
      </c>
      <c r="I143" s="26">
        <v>15.6</v>
      </c>
      <c r="J143" s="26">
        <f t="shared" si="9"/>
        <v>3744</v>
      </c>
      <c r="K143" s="26"/>
      <c r="L143" s="26"/>
      <c r="M143" s="26"/>
      <c r="N143" s="26"/>
      <c r="IH143" s="12"/>
      <c r="II143" s="12"/>
    </row>
    <row r="144" s="2" customFormat="1" ht="45" spans="1:243">
      <c r="A144" s="23" t="s">
        <v>610</v>
      </c>
      <c r="B144" s="24">
        <v>46278</v>
      </c>
      <c r="C144" s="25" t="s">
        <v>611</v>
      </c>
      <c r="D144" s="2" t="s">
        <v>15</v>
      </c>
      <c r="E144" s="26">
        <v>12</v>
      </c>
      <c r="F144" s="26">
        <v>70</v>
      </c>
      <c r="G144" s="27">
        <f t="shared" ref="G144:G149" si="10">E144*F144</f>
        <v>840</v>
      </c>
      <c r="H144" s="27" t="s">
        <v>16</v>
      </c>
      <c r="I144" s="26">
        <v>11.6</v>
      </c>
      <c r="J144" s="26">
        <f>G144*I144</f>
        <v>9744</v>
      </c>
      <c r="K144" s="26"/>
      <c r="L144" s="26"/>
      <c r="M144" s="26"/>
      <c r="N144" s="26"/>
      <c r="IH144" s="12"/>
      <c r="II144" s="12"/>
    </row>
    <row r="145" s="2" customFormat="1" ht="15" spans="1:243">
      <c r="A145" s="23" t="s">
        <v>612</v>
      </c>
      <c r="B145" s="24">
        <v>46278</v>
      </c>
      <c r="C145" s="25" t="s">
        <v>55</v>
      </c>
      <c r="D145" s="2" t="s">
        <v>15</v>
      </c>
      <c r="E145" s="26">
        <v>12</v>
      </c>
      <c r="F145" s="26">
        <v>50</v>
      </c>
      <c r="G145" s="27">
        <f t="shared" si="10"/>
        <v>600</v>
      </c>
      <c r="H145" s="27" t="s">
        <v>16</v>
      </c>
      <c r="I145" s="26">
        <v>12.1</v>
      </c>
      <c r="J145" s="26">
        <f>G145*I145</f>
        <v>7260</v>
      </c>
      <c r="K145" s="26"/>
      <c r="L145" s="26"/>
      <c r="M145" s="26"/>
      <c r="N145" s="26"/>
      <c r="IH145" s="12"/>
      <c r="II145" s="12"/>
    </row>
    <row r="146" s="2" customFormat="1" ht="15" spans="1:243">
      <c r="A146" s="23" t="s">
        <v>612</v>
      </c>
      <c r="B146" s="24">
        <v>46278</v>
      </c>
      <c r="C146" s="25" t="s">
        <v>55</v>
      </c>
      <c r="D146" s="2" t="s">
        <v>24</v>
      </c>
      <c r="E146" s="26">
        <v>12</v>
      </c>
      <c r="F146" s="26">
        <v>5</v>
      </c>
      <c r="G146" s="27">
        <f t="shared" si="10"/>
        <v>60</v>
      </c>
      <c r="H146" s="27" t="s">
        <v>16</v>
      </c>
      <c r="I146" s="26">
        <v>15.5</v>
      </c>
      <c r="J146" s="26">
        <f>G146*I146</f>
        <v>930</v>
      </c>
      <c r="K146" s="26"/>
      <c r="L146" s="26"/>
      <c r="M146" s="26"/>
      <c r="N146" s="26"/>
      <c r="IH146" s="12"/>
      <c r="II146" s="12"/>
    </row>
    <row r="147" s="2" customFormat="1" ht="15" spans="1:243">
      <c r="A147" s="23" t="s">
        <v>613</v>
      </c>
      <c r="B147" s="24">
        <v>46278</v>
      </c>
      <c r="C147" s="25" t="s">
        <v>118</v>
      </c>
      <c r="D147" s="2" t="s">
        <v>19</v>
      </c>
      <c r="E147" s="26">
        <v>12</v>
      </c>
      <c r="F147" s="26">
        <v>3</v>
      </c>
      <c r="G147" s="27">
        <f t="shared" si="10"/>
        <v>36</v>
      </c>
      <c r="H147" s="27" t="s">
        <v>16</v>
      </c>
      <c r="I147" s="26">
        <v>10.3</v>
      </c>
      <c r="J147" s="26">
        <f>G147*I147</f>
        <v>370.8</v>
      </c>
      <c r="K147" s="26"/>
      <c r="L147" s="26"/>
      <c r="M147" s="26"/>
      <c r="N147" s="26"/>
      <c r="IH147" s="12"/>
      <c r="II147" s="12"/>
    </row>
    <row r="148" s="2" customFormat="1" ht="15" spans="1:243">
      <c r="A148" s="23" t="s">
        <v>613</v>
      </c>
      <c r="B148" s="24">
        <v>46278</v>
      </c>
      <c r="C148" s="25" t="s">
        <v>118</v>
      </c>
      <c r="D148" s="2" t="s">
        <v>15</v>
      </c>
      <c r="E148" s="26">
        <v>12</v>
      </c>
      <c r="F148" s="26">
        <v>4</v>
      </c>
      <c r="G148" s="27">
        <f t="shared" si="10"/>
        <v>48</v>
      </c>
      <c r="H148" s="27" t="s">
        <v>16</v>
      </c>
      <c r="I148" s="26">
        <v>12.3</v>
      </c>
      <c r="J148" s="26">
        <f>G148*I148</f>
        <v>590.4</v>
      </c>
      <c r="K148" s="26"/>
      <c r="L148" s="26"/>
      <c r="M148" s="26"/>
      <c r="N148" s="26"/>
      <c r="IH148" s="12"/>
      <c r="II148" s="12"/>
    </row>
    <row r="149" s="2" customFormat="1" ht="15" spans="1:243">
      <c r="A149" s="23" t="s">
        <v>613</v>
      </c>
      <c r="B149" s="24">
        <v>46278</v>
      </c>
      <c r="C149" s="25" t="s">
        <v>118</v>
      </c>
      <c r="D149" s="2" t="s">
        <v>27</v>
      </c>
      <c r="E149" s="26">
        <v>12</v>
      </c>
      <c r="F149" s="26">
        <v>3</v>
      </c>
      <c r="G149" s="27">
        <f t="shared" si="10"/>
        <v>36</v>
      </c>
      <c r="H149" s="27" t="s">
        <v>16</v>
      </c>
      <c r="I149" s="26">
        <v>15.5</v>
      </c>
      <c r="J149" s="26">
        <f>G149*I149</f>
        <v>558</v>
      </c>
      <c r="K149" s="26"/>
      <c r="L149" s="26"/>
      <c r="M149" s="26"/>
      <c r="N149" s="26"/>
      <c r="IH149" s="12"/>
      <c r="II149" s="12"/>
    </row>
    <row r="150" s="2" customFormat="1" ht="15.2" spans="1:243">
      <c r="A150" s="29"/>
      <c r="B150" s="30">
        <v>46278</v>
      </c>
      <c r="C150" s="28" t="s">
        <v>575</v>
      </c>
      <c r="D150" s="2" t="s">
        <v>24</v>
      </c>
      <c r="E150" s="26"/>
      <c r="F150" s="26"/>
      <c r="G150" s="27">
        <v>1</v>
      </c>
      <c r="H150" s="27" t="s">
        <v>16</v>
      </c>
      <c r="I150" s="26">
        <v>16</v>
      </c>
      <c r="J150" s="26">
        <f>G150*I150</f>
        <v>16</v>
      </c>
      <c r="K150" s="26"/>
      <c r="L150" s="26"/>
      <c r="M150" s="26"/>
      <c r="N150" s="26"/>
      <c r="O150" s="2" t="str">
        <f>_xlfn.DISPIMG("ID_D674A542B8134BBC8AA802775119AA2B",1)</f>
        <v>=DISPIMG("ID_D674A542B8134BBC8AA802775119AA2B",1)</v>
      </c>
      <c r="P150" s="2" t="s">
        <v>614</v>
      </c>
      <c r="IH150" s="12"/>
      <c r="II150" s="12"/>
    </row>
    <row r="151" s="2" customFormat="1" ht="30" spans="1:243">
      <c r="A151" s="40" t="s">
        <v>615</v>
      </c>
      <c r="B151" s="32">
        <v>46278</v>
      </c>
      <c r="C151" s="31" t="s">
        <v>616</v>
      </c>
      <c r="D151" s="29" t="s">
        <v>20</v>
      </c>
      <c r="E151" s="2">
        <v>12</v>
      </c>
      <c r="F151" s="2">
        <v>5</v>
      </c>
      <c r="G151" s="11">
        <f t="shared" ref="G151:G161" si="11">E151*F151</f>
        <v>60</v>
      </c>
      <c r="H151" s="11" t="s">
        <v>16</v>
      </c>
      <c r="I151" s="2">
        <v>11.2</v>
      </c>
      <c r="J151" s="26"/>
      <c r="K151" s="26"/>
      <c r="L151" s="26"/>
      <c r="M151" s="26"/>
      <c r="N151" s="26"/>
      <c r="IH151" s="12"/>
      <c r="II151" s="12"/>
    </row>
    <row r="152" s="2" customFormat="1" ht="30" spans="1:243">
      <c r="A152" s="40" t="s">
        <v>615</v>
      </c>
      <c r="B152" s="32">
        <v>46278</v>
      </c>
      <c r="C152" s="31" t="s">
        <v>616</v>
      </c>
      <c r="D152" s="2" t="s">
        <v>21</v>
      </c>
      <c r="E152" s="2">
        <v>12</v>
      </c>
      <c r="F152" s="2">
        <v>10</v>
      </c>
      <c r="G152" s="11">
        <f t="shared" si="11"/>
        <v>120</v>
      </c>
      <c r="H152" s="11" t="s">
        <v>16</v>
      </c>
      <c r="I152" s="2">
        <v>14.2</v>
      </c>
      <c r="J152" s="26"/>
      <c r="K152" s="26"/>
      <c r="L152" s="26"/>
      <c r="M152" s="26"/>
      <c r="N152" s="26"/>
      <c r="IH152" s="12"/>
      <c r="II152" s="12"/>
    </row>
    <row r="153" s="2" customFormat="1" ht="30" spans="1:243">
      <c r="A153" s="40" t="s">
        <v>615</v>
      </c>
      <c r="B153" s="32">
        <v>46278</v>
      </c>
      <c r="C153" s="31" t="s">
        <v>616</v>
      </c>
      <c r="D153" s="2" t="s">
        <v>22</v>
      </c>
      <c r="E153" s="2">
        <v>12</v>
      </c>
      <c r="F153" s="2">
        <v>5</v>
      </c>
      <c r="G153" s="11">
        <f t="shared" si="11"/>
        <v>60</v>
      </c>
      <c r="H153" s="11" t="s">
        <v>16</v>
      </c>
      <c r="I153" s="2">
        <v>17.3</v>
      </c>
      <c r="J153" s="26"/>
      <c r="K153" s="26"/>
      <c r="L153" s="26"/>
      <c r="M153" s="26"/>
      <c r="N153" s="26"/>
      <c r="IH153" s="12"/>
      <c r="II153" s="12"/>
    </row>
    <row r="154" s="2" customFormat="1" ht="30" spans="1:243">
      <c r="A154" s="40" t="s">
        <v>615</v>
      </c>
      <c r="B154" s="32">
        <v>46278</v>
      </c>
      <c r="C154" s="31" t="s">
        <v>616</v>
      </c>
      <c r="D154" s="2" t="s">
        <v>19</v>
      </c>
      <c r="E154" s="2">
        <v>12</v>
      </c>
      <c r="F154" s="2">
        <v>5</v>
      </c>
      <c r="G154" s="11">
        <f t="shared" si="11"/>
        <v>60</v>
      </c>
      <c r="H154" s="11" t="s">
        <v>16</v>
      </c>
      <c r="I154" s="2">
        <v>9.6</v>
      </c>
      <c r="J154" s="26"/>
      <c r="K154" s="26"/>
      <c r="L154" s="26"/>
      <c r="M154" s="26"/>
      <c r="N154" s="26"/>
      <c r="IH154" s="12"/>
      <c r="II154" s="12"/>
    </row>
    <row r="155" s="2" customFormat="1" ht="30" spans="1:243">
      <c r="A155" s="40" t="s">
        <v>615</v>
      </c>
      <c r="B155" s="32">
        <v>46278</v>
      </c>
      <c r="C155" s="31" t="s">
        <v>616</v>
      </c>
      <c r="D155" s="2" t="s">
        <v>15</v>
      </c>
      <c r="E155" s="2">
        <v>12</v>
      </c>
      <c r="F155" s="2">
        <v>5</v>
      </c>
      <c r="G155" s="11">
        <f t="shared" si="11"/>
        <v>60</v>
      </c>
      <c r="H155" s="11" t="s">
        <v>16</v>
      </c>
      <c r="I155" s="2">
        <v>11.6</v>
      </c>
      <c r="J155" s="26"/>
      <c r="K155" s="26"/>
      <c r="L155" s="26"/>
      <c r="M155" s="26"/>
      <c r="N155" s="26"/>
      <c r="IH155" s="12"/>
      <c r="II155" s="12"/>
    </row>
    <row r="156" s="2" customFormat="1" ht="30" spans="1:243">
      <c r="A156" s="40" t="s">
        <v>615</v>
      </c>
      <c r="B156" s="32">
        <v>46278</v>
      </c>
      <c r="C156" s="31" t="s">
        <v>616</v>
      </c>
      <c r="D156" s="2" t="s">
        <v>27</v>
      </c>
      <c r="E156" s="2">
        <v>12</v>
      </c>
      <c r="F156" s="2">
        <v>10</v>
      </c>
      <c r="G156" s="11">
        <f t="shared" si="11"/>
        <v>120</v>
      </c>
      <c r="H156" s="11" t="s">
        <v>16</v>
      </c>
      <c r="I156" s="2">
        <v>14.6</v>
      </c>
      <c r="J156" s="26"/>
      <c r="K156" s="26"/>
      <c r="L156" s="26"/>
      <c r="M156" s="26"/>
      <c r="N156" s="26"/>
      <c r="IH156" s="12"/>
      <c r="II156" s="12"/>
    </row>
    <row r="157" s="2" customFormat="1" ht="30" spans="1:243">
      <c r="A157" s="40" t="s">
        <v>615</v>
      </c>
      <c r="B157" s="32">
        <v>46278</v>
      </c>
      <c r="C157" s="31" t="s">
        <v>616</v>
      </c>
      <c r="D157" s="2" t="s">
        <v>15</v>
      </c>
      <c r="E157" s="2">
        <v>12</v>
      </c>
      <c r="F157" s="2">
        <v>5</v>
      </c>
      <c r="G157" s="11">
        <f t="shared" si="11"/>
        <v>60</v>
      </c>
      <c r="H157" s="11" t="s">
        <v>16</v>
      </c>
      <c r="I157" s="2">
        <v>13</v>
      </c>
      <c r="J157" s="26">
        <f>G157*I157</f>
        <v>780</v>
      </c>
      <c r="K157" s="26"/>
      <c r="L157" s="26"/>
      <c r="M157" s="26"/>
      <c r="N157" s="26"/>
      <c r="IH157" s="12"/>
      <c r="II157" s="12"/>
    </row>
    <row r="158" s="2" customFormat="1" ht="45" spans="1:243">
      <c r="A158" s="23" t="s">
        <v>617</v>
      </c>
      <c r="B158" s="24">
        <v>46279</v>
      </c>
      <c r="C158" s="25" t="s">
        <v>618</v>
      </c>
      <c r="D158" s="2" t="s">
        <v>15</v>
      </c>
      <c r="E158" s="26">
        <v>12</v>
      </c>
      <c r="F158" s="26">
        <v>80</v>
      </c>
      <c r="G158" s="27">
        <f t="shared" si="11"/>
        <v>960</v>
      </c>
      <c r="H158" s="27" t="s">
        <v>16</v>
      </c>
      <c r="I158" s="26">
        <v>11.6</v>
      </c>
      <c r="J158" s="26">
        <f>G158*I158</f>
        <v>11136</v>
      </c>
      <c r="K158" s="26"/>
      <c r="L158" s="26"/>
      <c r="M158" s="26"/>
      <c r="N158" s="26"/>
      <c r="IH158" s="12"/>
      <c r="II158" s="12"/>
    </row>
    <row r="159" s="2" customFormat="1" ht="105" spans="1:243">
      <c r="A159" s="23" t="s">
        <v>617</v>
      </c>
      <c r="B159" s="24">
        <v>46279</v>
      </c>
      <c r="C159" s="25" t="s">
        <v>618</v>
      </c>
      <c r="D159" s="2" t="s">
        <v>15</v>
      </c>
      <c r="E159" s="26">
        <v>12</v>
      </c>
      <c r="F159" s="26">
        <v>50</v>
      </c>
      <c r="G159" s="27">
        <f t="shared" si="11"/>
        <v>600</v>
      </c>
      <c r="H159" s="27" t="s">
        <v>16</v>
      </c>
      <c r="I159" s="26">
        <v>12.1</v>
      </c>
      <c r="J159" s="26">
        <f>G159*I159</f>
        <v>7260</v>
      </c>
      <c r="K159" s="26"/>
      <c r="L159" s="26"/>
      <c r="M159" s="26"/>
      <c r="N159" s="41" t="s">
        <v>619</v>
      </c>
      <c r="IH159" s="12"/>
      <c r="II159" s="12"/>
    </row>
    <row r="160" s="2" customFormat="1" ht="30" spans="1:243">
      <c r="A160" s="23" t="s">
        <v>617</v>
      </c>
      <c r="B160" s="24">
        <v>46279</v>
      </c>
      <c r="C160" s="25" t="s">
        <v>618</v>
      </c>
      <c r="D160" s="2" t="s">
        <v>32</v>
      </c>
      <c r="E160" s="26">
        <v>12</v>
      </c>
      <c r="F160" s="26">
        <v>30</v>
      </c>
      <c r="G160" s="27">
        <f t="shared" si="11"/>
        <v>360</v>
      </c>
      <c r="H160" s="27" t="s">
        <v>16</v>
      </c>
      <c r="I160" s="26">
        <v>17.1</v>
      </c>
      <c r="J160" s="26">
        <f>G160*I160</f>
        <v>6156</v>
      </c>
      <c r="K160" s="26">
        <v>1000</v>
      </c>
      <c r="L160" s="26"/>
      <c r="M160" s="26"/>
      <c r="N160" s="26" t="s">
        <v>620</v>
      </c>
      <c r="IH160" s="12"/>
      <c r="II160" s="12"/>
    </row>
    <row r="161" s="2" customFormat="1" ht="15" spans="1:243">
      <c r="A161" s="23" t="s">
        <v>621</v>
      </c>
      <c r="B161" s="24">
        <v>46279</v>
      </c>
      <c r="C161" s="25" t="s">
        <v>55</v>
      </c>
      <c r="D161" s="2" t="s">
        <v>15</v>
      </c>
      <c r="E161" s="26">
        <v>12</v>
      </c>
      <c r="F161" s="26">
        <v>2</v>
      </c>
      <c r="G161" s="27">
        <f t="shared" si="11"/>
        <v>24</v>
      </c>
      <c r="H161" s="27" t="s">
        <v>16</v>
      </c>
      <c r="I161" s="26">
        <v>12.3</v>
      </c>
      <c r="J161" s="26">
        <f>G161*I161</f>
        <v>295.2</v>
      </c>
      <c r="K161" s="26"/>
      <c r="L161" s="26"/>
      <c r="M161" s="26"/>
      <c r="N161" s="26"/>
      <c r="IH161" s="12"/>
      <c r="II161" s="12"/>
    </row>
    <row r="162" s="2" customFormat="1" ht="15" spans="1:243">
      <c r="A162" s="23" t="s">
        <v>577</v>
      </c>
      <c r="B162" s="24">
        <v>46280</v>
      </c>
      <c r="C162" s="25" t="s">
        <v>578</v>
      </c>
      <c r="D162" s="29" t="s">
        <v>579</v>
      </c>
      <c r="E162" s="26"/>
      <c r="F162" s="26"/>
      <c r="G162" s="26">
        <v>2000</v>
      </c>
      <c r="H162" s="27" t="s">
        <v>16</v>
      </c>
      <c r="I162" s="26">
        <v>8.7</v>
      </c>
      <c r="J162" s="26">
        <f>G162*I162</f>
        <v>17400</v>
      </c>
      <c r="K162" s="26"/>
      <c r="L162" s="26"/>
      <c r="M162" s="26"/>
      <c r="N162" s="26"/>
      <c r="IH162" s="12"/>
      <c r="II162" s="12"/>
    </row>
    <row r="163" s="2" customFormat="1" ht="15" spans="1:243">
      <c r="A163" s="23" t="s">
        <v>622</v>
      </c>
      <c r="B163" s="24">
        <v>46281</v>
      </c>
      <c r="C163" s="25" t="s">
        <v>55</v>
      </c>
      <c r="D163" s="2" t="s">
        <v>22</v>
      </c>
      <c r="E163" s="26">
        <v>12</v>
      </c>
      <c r="F163" s="26">
        <v>5</v>
      </c>
      <c r="G163" s="27">
        <f t="shared" ref="G163:G168" si="12">E163*F163</f>
        <v>60</v>
      </c>
      <c r="H163" s="27" t="s">
        <v>16</v>
      </c>
      <c r="I163" s="26">
        <v>18</v>
      </c>
      <c r="J163" s="26">
        <f t="shared" ref="J163:J211" si="13">G163*I163</f>
        <v>1080</v>
      </c>
      <c r="K163" s="26"/>
      <c r="L163" s="26"/>
      <c r="M163" s="26"/>
      <c r="N163" s="26"/>
      <c r="IH163" s="12"/>
      <c r="II163" s="12"/>
    </row>
    <row r="164" s="2" customFormat="1" ht="15" spans="1:243">
      <c r="A164" s="23" t="s">
        <v>623</v>
      </c>
      <c r="B164" s="24">
        <v>46281</v>
      </c>
      <c r="C164" s="25" t="s">
        <v>55</v>
      </c>
      <c r="D164" s="2" t="s">
        <v>15</v>
      </c>
      <c r="E164" s="26">
        <v>12</v>
      </c>
      <c r="F164" s="26"/>
      <c r="G164" s="27">
        <v>160</v>
      </c>
      <c r="H164" s="27" t="s">
        <v>16</v>
      </c>
      <c r="I164" s="26">
        <v>12.3</v>
      </c>
      <c r="J164" s="26">
        <f t="shared" si="13"/>
        <v>1968</v>
      </c>
      <c r="K164" s="26"/>
      <c r="L164" s="26"/>
      <c r="M164" s="26"/>
      <c r="N164" s="26"/>
      <c r="IH164" s="12"/>
      <c r="II164" s="12"/>
    </row>
    <row r="165" s="2" customFormat="1" ht="15" spans="1:243">
      <c r="A165" s="23" t="s">
        <v>623</v>
      </c>
      <c r="B165" s="24">
        <v>46281</v>
      </c>
      <c r="C165" s="25" t="s">
        <v>55</v>
      </c>
      <c r="D165" s="2" t="s">
        <v>27</v>
      </c>
      <c r="E165" s="26">
        <v>12</v>
      </c>
      <c r="F165" s="26"/>
      <c r="G165" s="27">
        <v>160</v>
      </c>
      <c r="H165" s="27" t="s">
        <v>16</v>
      </c>
      <c r="I165" s="26">
        <v>15.8</v>
      </c>
      <c r="J165" s="26">
        <f t="shared" si="13"/>
        <v>2528</v>
      </c>
      <c r="K165" s="26"/>
      <c r="L165" s="26"/>
      <c r="M165" s="26"/>
      <c r="N165" s="26"/>
      <c r="IH165" s="12"/>
      <c r="II165" s="12"/>
    </row>
    <row r="166" s="2" customFormat="1" ht="15" spans="1:243">
      <c r="A166" s="23" t="s">
        <v>624</v>
      </c>
      <c r="B166" s="24">
        <v>46281</v>
      </c>
      <c r="C166" s="25" t="s">
        <v>220</v>
      </c>
      <c r="D166" s="2" t="s">
        <v>15</v>
      </c>
      <c r="E166" s="26">
        <v>12</v>
      </c>
      <c r="F166" s="26">
        <v>30</v>
      </c>
      <c r="G166" s="27">
        <f t="shared" si="12"/>
        <v>360</v>
      </c>
      <c r="H166" s="27" t="s">
        <v>16</v>
      </c>
      <c r="I166" s="26">
        <v>12.8</v>
      </c>
      <c r="J166" s="26">
        <f t="shared" si="13"/>
        <v>4608</v>
      </c>
      <c r="K166" s="26"/>
      <c r="L166" s="26"/>
      <c r="M166" s="26"/>
      <c r="N166" s="26"/>
      <c r="IH166" s="12"/>
      <c r="II166" s="12"/>
    </row>
    <row r="167" s="2" customFormat="1" ht="15" spans="1:243">
      <c r="A167" s="23" t="s">
        <v>624</v>
      </c>
      <c r="B167" s="24">
        <v>46281</v>
      </c>
      <c r="C167" s="25" t="s">
        <v>220</v>
      </c>
      <c r="D167" s="2" t="s">
        <v>24</v>
      </c>
      <c r="E167" s="26">
        <v>12</v>
      </c>
      <c r="F167" s="26">
        <v>15</v>
      </c>
      <c r="G167" s="27">
        <f t="shared" si="12"/>
        <v>180</v>
      </c>
      <c r="H167" s="27" t="s">
        <v>16</v>
      </c>
      <c r="I167" s="26">
        <v>16</v>
      </c>
      <c r="J167" s="26">
        <f t="shared" si="13"/>
        <v>2880</v>
      </c>
      <c r="K167" s="26"/>
      <c r="L167" s="26"/>
      <c r="M167" s="26"/>
      <c r="N167" s="26"/>
      <c r="IH167" s="12"/>
      <c r="II167" s="12"/>
    </row>
    <row r="168" s="2" customFormat="1" ht="30" spans="1:243">
      <c r="A168" s="23" t="s">
        <v>625</v>
      </c>
      <c r="B168" s="24">
        <v>46282</v>
      </c>
      <c r="C168" s="25" t="s">
        <v>626</v>
      </c>
      <c r="D168" s="2" t="s">
        <v>15</v>
      </c>
      <c r="E168" s="26">
        <v>12</v>
      </c>
      <c r="F168" s="26">
        <v>320</v>
      </c>
      <c r="G168" s="27">
        <f t="shared" si="12"/>
        <v>3840</v>
      </c>
      <c r="H168" s="27" t="s">
        <v>16</v>
      </c>
      <c r="I168" s="26">
        <v>11.6</v>
      </c>
      <c r="J168" s="26">
        <f t="shared" si="13"/>
        <v>44544</v>
      </c>
      <c r="K168" s="26"/>
      <c r="L168" s="26"/>
      <c r="M168" s="26"/>
      <c r="N168" s="26"/>
      <c r="IH168" s="12"/>
      <c r="II168" s="12"/>
    </row>
    <row r="169" s="2" customFormat="1" ht="29" spans="1:243">
      <c r="A169" s="28"/>
      <c r="B169" s="30">
        <v>46282</v>
      </c>
      <c r="C169" s="28" t="s">
        <v>575</v>
      </c>
      <c r="D169" s="2" t="s">
        <v>24</v>
      </c>
      <c r="E169" s="26"/>
      <c r="F169" s="26"/>
      <c r="G169" s="27">
        <v>6</v>
      </c>
      <c r="H169" s="27" t="s">
        <v>16</v>
      </c>
      <c r="I169" s="26">
        <v>16</v>
      </c>
      <c r="J169" s="26">
        <f t="shared" si="13"/>
        <v>96</v>
      </c>
      <c r="K169" s="26"/>
      <c r="L169" s="26"/>
      <c r="M169" s="26"/>
      <c r="N169" s="26"/>
      <c r="O169" s="2" t="str">
        <f>_xlfn.DISPIMG("ID_931C02F0D51845748218CE2825AE2AF3",1)</f>
        <v>=DISPIMG("ID_931C02F0D51845748218CE2825AE2AF3",1)</v>
      </c>
      <c r="P169" s="2" t="s">
        <v>614</v>
      </c>
      <c r="IH169" s="12"/>
      <c r="II169" s="12"/>
    </row>
    <row r="170" s="2" customFormat="1" ht="30" spans="1:243">
      <c r="A170" s="25" t="s">
        <v>627</v>
      </c>
      <c r="B170" s="24">
        <v>46283</v>
      </c>
      <c r="C170" s="25" t="s">
        <v>494</v>
      </c>
      <c r="D170" s="2" t="s">
        <v>24</v>
      </c>
      <c r="E170" s="26">
        <v>12</v>
      </c>
      <c r="F170" s="26">
        <v>30</v>
      </c>
      <c r="G170" s="27">
        <f t="shared" ref="G170:G202" si="14">E170*F170</f>
        <v>360</v>
      </c>
      <c r="H170" s="27" t="s">
        <v>16</v>
      </c>
      <c r="I170" s="26">
        <v>0</v>
      </c>
      <c r="J170" s="26">
        <f t="shared" si="13"/>
        <v>0</v>
      </c>
      <c r="K170" s="26"/>
      <c r="L170" s="26"/>
      <c r="M170" s="26"/>
      <c r="N170" s="26" t="s">
        <v>628</v>
      </c>
      <c r="IH170" s="12"/>
      <c r="II170" s="12"/>
    </row>
    <row r="171" s="2" customFormat="1" ht="30" spans="1:243">
      <c r="A171" s="25" t="s">
        <v>627</v>
      </c>
      <c r="B171" s="24">
        <v>46283</v>
      </c>
      <c r="C171" s="25" t="s">
        <v>494</v>
      </c>
      <c r="D171" s="2" t="s">
        <v>15</v>
      </c>
      <c r="E171" s="26">
        <v>12</v>
      </c>
      <c r="F171" s="26">
        <v>40</v>
      </c>
      <c r="G171" s="27">
        <f t="shared" si="14"/>
        <v>480</v>
      </c>
      <c r="H171" s="27" t="s">
        <v>16</v>
      </c>
      <c r="I171" s="26">
        <v>11.6</v>
      </c>
      <c r="J171" s="26">
        <f t="shared" si="13"/>
        <v>5568</v>
      </c>
      <c r="K171" s="26"/>
      <c r="L171" s="26"/>
      <c r="M171" s="26"/>
      <c r="N171" s="26"/>
      <c r="IH171" s="12"/>
      <c r="II171" s="12"/>
    </row>
    <row r="172" s="2" customFormat="1" ht="30" spans="1:243">
      <c r="A172" s="25" t="s">
        <v>629</v>
      </c>
      <c r="B172" s="24">
        <v>46283</v>
      </c>
      <c r="C172" s="25" t="s">
        <v>630</v>
      </c>
      <c r="D172" s="2" t="s">
        <v>19</v>
      </c>
      <c r="E172" s="26">
        <v>12</v>
      </c>
      <c r="F172" s="26">
        <v>5</v>
      </c>
      <c r="G172" s="27">
        <f t="shared" si="14"/>
        <v>60</v>
      </c>
      <c r="H172" s="27" t="s">
        <v>16</v>
      </c>
      <c r="I172" s="26">
        <v>9.6</v>
      </c>
      <c r="J172" s="26">
        <f t="shared" si="13"/>
        <v>576</v>
      </c>
      <c r="K172" s="26"/>
      <c r="L172" s="26"/>
      <c r="M172" s="26"/>
      <c r="N172" s="26"/>
      <c r="IH172" s="12"/>
      <c r="II172" s="12"/>
    </row>
    <row r="173" s="2" customFormat="1" ht="30" spans="1:243">
      <c r="A173" s="25" t="s">
        <v>629</v>
      </c>
      <c r="B173" s="24">
        <v>46283</v>
      </c>
      <c r="C173" s="25" t="s">
        <v>630</v>
      </c>
      <c r="D173" s="2" t="s">
        <v>15</v>
      </c>
      <c r="E173" s="26">
        <v>12</v>
      </c>
      <c r="F173" s="26">
        <v>5</v>
      </c>
      <c r="G173" s="27">
        <f t="shared" si="14"/>
        <v>60</v>
      </c>
      <c r="H173" s="27" t="s">
        <v>16</v>
      </c>
      <c r="I173" s="26">
        <v>11.6</v>
      </c>
      <c r="J173" s="26">
        <f t="shared" si="13"/>
        <v>696</v>
      </c>
      <c r="K173" s="26"/>
      <c r="L173" s="26"/>
      <c r="M173" s="26"/>
      <c r="N173" s="26"/>
      <c r="IH173" s="12"/>
      <c r="II173" s="12"/>
    </row>
    <row r="174" s="2" customFormat="1" ht="30" spans="1:243">
      <c r="A174" s="25" t="s">
        <v>629</v>
      </c>
      <c r="B174" s="24">
        <v>46283</v>
      </c>
      <c r="C174" s="25" t="s">
        <v>630</v>
      </c>
      <c r="D174" s="2" t="s">
        <v>24</v>
      </c>
      <c r="E174" s="26">
        <v>12</v>
      </c>
      <c r="F174" s="26">
        <v>5</v>
      </c>
      <c r="G174" s="27">
        <f t="shared" si="14"/>
        <v>60</v>
      </c>
      <c r="H174" s="27" t="s">
        <v>16</v>
      </c>
      <c r="I174" s="26">
        <v>14.6</v>
      </c>
      <c r="J174" s="26">
        <f t="shared" si="13"/>
        <v>876</v>
      </c>
      <c r="K174" s="26"/>
      <c r="L174" s="26"/>
      <c r="M174" s="26"/>
      <c r="N174" s="26"/>
      <c r="IH174" s="12"/>
      <c r="II174" s="12"/>
    </row>
    <row r="175" s="2" customFormat="1" ht="30" spans="1:243">
      <c r="A175" s="23" t="s">
        <v>631</v>
      </c>
      <c r="B175" s="24">
        <v>46283</v>
      </c>
      <c r="C175" s="25" t="s">
        <v>632</v>
      </c>
      <c r="D175" s="2" t="s">
        <v>15</v>
      </c>
      <c r="E175" s="26">
        <v>12</v>
      </c>
      <c r="F175" s="26">
        <v>25</v>
      </c>
      <c r="G175" s="27">
        <f t="shared" si="14"/>
        <v>300</v>
      </c>
      <c r="H175" s="27" t="s">
        <v>16</v>
      </c>
      <c r="I175" s="26">
        <v>11.6</v>
      </c>
      <c r="J175" s="26">
        <f t="shared" si="13"/>
        <v>3480</v>
      </c>
      <c r="K175" s="26"/>
      <c r="L175" s="26"/>
      <c r="M175" s="26"/>
      <c r="N175" s="26"/>
      <c r="IH175" s="12"/>
      <c r="II175" s="12"/>
    </row>
    <row r="176" s="2" customFormat="1" ht="30" spans="1:243">
      <c r="A176" s="23" t="s">
        <v>631</v>
      </c>
      <c r="B176" s="24">
        <v>46283</v>
      </c>
      <c r="C176" s="25" t="s">
        <v>632</v>
      </c>
      <c r="D176" s="2" t="s">
        <v>24</v>
      </c>
      <c r="E176" s="26">
        <v>12</v>
      </c>
      <c r="F176" s="26">
        <v>25</v>
      </c>
      <c r="G176" s="27">
        <f t="shared" si="14"/>
        <v>300</v>
      </c>
      <c r="H176" s="27" t="s">
        <v>16</v>
      </c>
      <c r="I176" s="26">
        <v>14.6</v>
      </c>
      <c r="J176" s="26">
        <f t="shared" si="13"/>
        <v>4380</v>
      </c>
      <c r="K176" s="26"/>
      <c r="L176" s="26"/>
      <c r="M176" s="26"/>
      <c r="N176" s="26"/>
      <c r="IH176" s="12"/>
      <c r="II176" s="12"/>
    </row>
    <row r="177" s="2" customFormat="1" ht="30" spans="1:243">
      <c r="A177" s="23" t="s">
        <v>633</v>
      </c>
      <c r="B177" s="24">
        <v>46283</v>
      </c>
      <c r="C177" s="25" t="s">
        <v>634</v>
      </c>
      <c r="D177" s="2" t="s">
        <v>15</v>
      </c>
      <c r="E177" s="26">
        <v>12</v>
      </c>
      <c r="F177" s="26">
        <v>20</v>
      </c>
      <c r="G177" s="27">
        <f t="shared" si="14"/>
        <v>240</v>
      </c>
      <c r="H177" s="27" t="s">
        <v>16</v>
      </c>
      <c r="I177" s="26">
        <v>11.6</v>
      </c>
      <c r="J177" s="26">
        <f t="shared" si="13"/>
        <v>2784</v>
      </c>
      <c r="K177" s="26"/>
      <c r="L177" s="26"/>
      <c r="M177" s="26"/>
      <c r="N177" s="26"/>
      <c r="IH177" s="12"/>
      <c r="II177" s="12"/>
    </row>
    <row r="178" s="2" customFormat="1" ht="30" spans="1:243">
      <c r="A178" s="23" t="s">
        <v>633</v>
      </c>
      <c r="B178" s="24">
        <v>46283</v>
      </c>
      <c r="C178" s="25" t="s">
        <v>634</v>
      </c>
      <c r="D178" s="2" t="s">
        <v>24</v>
      </c>
      <c r="E178" s="26">
        <v>12</v>
      </c>
      <c r="F178" s="26">
        <v>10</v>
      </c>
      <c r="G178" s="27">
        <f t="shared" si="14"/>
        <v>120</v>
      </c>
      <c r="H178" s="27" t="s">
        <v>16</v>
      </c>
      <c r="I178" s="26">
        <v>14.6</v>
      </c>
      <c r="J178" s="26">
        <f t="shared" si="13"/>
        <v>1752</v>
      </c>
      <c r="K178" s="26"/>
      <c r="L178" s="26"/>
      <c r="M178" s="26"/>
      <c r="N178" s="26"/>
      <c r="IH178" s="12"/>
      <c r="II178" s="12"/>
    </row>
    <row r="179" s="2" customFormat="1" ht="30" spans="1:243">
      <c r="A179" s="23" t="s">
        <v>635</v>
      </c>
      <c r="B179" s="24">
        <v>46283</v>
      </c>
      <c r="C179" s="25" t="s">
        <v>636</v>
      </c>
      <c r="D179" s="2" t="s">
        <v>22</v>
      </c>
      <c r="E179" s="26">
        <v>12</v>
      </c>
      <c r="F179" s="26">
        <v>3</v>
      </c>
      <c r="G179" s="27">
        <f t="shared" si="14"/>
        <v>36</v>
      </c>
      <c r="H179" s="27" t="s">
        <v>16</v>
      </c>
      <c r="I179" s="26">
        <v>17.3</v>
      </c>
      <c r="J179" s="26">
        <f t="shared" si="13"/>
        <v>622.8</v>
      </c>
      <c r="K179" s="26"/>
      <c r="L179" s="26"/>
      <c r="M179" s="26"/>
      <c r="N179" s="26"/>
      <c r="IH179" s="12"/>
      <c r="II179" s="12"/>
    </row>
    <row r="180" s="2" customFormat="1" ht="30" spans="1:243">
      <c r="A180" s="23" t="s">
        <v>637</v>
      </c>
      <c r="B180" s="24">
        <v>46283</v>
      </c>
      <c r="C180" s="25" t="s">
        <v>638</v>
      </c>
      <c r="D180" s="2" t="s">
        <v>15</v>
      </c>
      <c r="E180" s="26">
        <v>12</v>
      </c>
      <c r="F180" s="26">
        <v>30</v>
      </c>
      <c r="G180" s="27">
        <f t="shared" si="14"/>
        <v>360</v>
      </c>
      <c r="H180" s="27" t="s">
        <v>16</v>
      </c>
      <c r="I180" s="26">
        <v>11.6</v>
      </c>
      <c r="J180" s="26">
        <f t="shared" si="13"/>
        <v>4176</v>
      </c>
      <c r="K180" s="26"/>
      <c r="L180" s="26"/>
      <c r="M180" s="26"/>
      <c r="N180" s="26"/>
      <c r="IH180" s="12"/>
      <c r="II180" s="12"/>
    </row>
    <row r="181" s="2" customFormat="1" ht="30" spans="1:243">
      <c r="A181" s="23" t="s">
        <v>637</v>
      </c>
      <c r="B181" s="24">
        <v>46283</v>
      </c>
      <c r="C181" s="25" t="s">
        <v>638</v>
      </c>
      <c r="D181" s="2" t="s">
        <v>19</v>
      </c>
      <c r="E181" s="26">
        <v>12</v>
      </c>
      <c r="F181" s="26">
        <v>10</v>
      </c>
      <c r="G181" s="27">
        <f t="shared" si="14"/>
        <v>120</v>
      </c>
      <c r="H181" s="27" t="s">
        <v>16</v>
      </c>
      <c r="I181" s="26">
        <v>9.6</v>
      </c>
      <c r="J181" s="26">
        <f t="shared" si="13"/>
        <v>1152</v>
      </c>
      <c r="K181" s="26"/>
      <c r="L181" s="26"/>
      <c r="M181" s="26"/>
      <c r="N181" s="26"/>
      <c r="IH181" s="12"/>
      <c r="II181" s="12"/>
    </row>
    <row r="182" s="2" customFormat="1" ht="30" spans="1:243">
      <c r="A182" s="42" t="s">
        <v>621</v>
      </c>
      <c r="B182" s="43">
        <v>46283</v>
      </c>
      <c r="C182" s="44" t="s">
        <v>352</v>
      </c>
      <c r="D182" s="29" t="s">
        <v>287</v>
      </c>
      <c r="E182" s="26">
        <v>12</v>
      </c>
      <c r="F182" s="26">
        <v>5</v>
      </c>
      <c r="G182" s="27">
        <f t="shared" si="14"/>
        <v>60</v>
      </c>
      <c r="H182" s="27" t="s">
        <v>16</v>
      </c>
      <c r="I182" s="26">
        <v>7.2</v>
      </c>
      <c r="J182" s="26">
        <f t="shared" si="13"/>
        <v>432</v>
      </c>
      <c r="K182" s="26"/>
      <c r="L182" s="26"/>
      <c r="M182" s="26"/>
      <c r="N182" s="26"/>
      <c r="IH182" s="12"/>
      <c r="II182" s="12"/>
    </row>
    <row r="183" s="2" customFormat="1" ht="15" spans="1:243">
      <c r="A183" s="23" t="s">
        <v>639</v>
      </c>
      <c r="B183" s="24">
        <v>46283</v>
      </c>
      <c r="C183" s="25" t="s">
        <v>640</v>
      </c>
      <c r="D183" s="2" t="s">
        <v>110</v>
      </c>
      <c r="E183" s="26">
        <v>12</v>
      </c>
      <c r="F183" s="26">
        <v>4</v>
      </c>
      <c r="G183" s="27">
        <f t="shared" si="14"/>
        <v>48</v>
      </c>
      <c r="H183" s="27" t="s">
        <v>16</v>
      </c>
      <c r="I183" s="26">
        <v>20.13</v>
      </c>
      <c r="J183" s="26">
        <f t="shared" si="13"/>
        <v>966.24</v>
      </c>
      <c r="K183" s="26"/>
      <c r="L183" s="26" t="s">
        <v>18</v>
      </c>
      <c r="M183" s="26"/>
      <c r="N183" s="26"/>
      <c r="IH183" s="12"/>
      <c r="II183" s="12"/>
    </row>
    <row r="184" s="2" customFormat="1" ht="15" spans="1:243">
      <c r="A184" s="23" t="s">
        <v>641</v>
      </c>
      <c r="B184" s="24">
        <v>46285</v>
      </c>
      <c r="C184" s="25" t="s">
        <v>289</v>
      </c>
      <c r="D184" s="2" t="s">
        <v>19</v>
      </c>
      <c r="E184" s="26">
        <v>12</v>
      </c>
      <c r="F184" s="26">
        <v>5</v>
      </c>
      <c r="G184" s="27">
        <f t="shared" si="14"/>
        <v>60</v>
      </c>
      <c r="H184" s="27" t="s">
        <v>16</v>
      </c>
      <c r="I184" s="26">
        <v>10.3</v>
      </c>
      <c r="J184" s="26">
        <f t="shared" si="13"/>
        <v>618</v>
      </c>
      <c r="K184" s="26"/>
      <c r="L184" s="26"/>
      <c r="M184" s="26"/>
      <c r="N184" s="26"/>
      <c r="IH184" s="12"/>
      <c r="II184" s="12"/>
    </row>
    <row r="185" s="2" customFormat="1" ht="15" spans="1:243">
      <c r="A185" s="23" t="s">
        <v>641</v>
      </c>
      <c r="B185" s="24">
        <v>46285</v>
      </c>
      <c r="C185" s="25" t="s">
        <v>289</v>
      </c>
      <c r="D185" s="2" t="s">
        <v>15</v>
      </c>
      <c r="E185" s="26">
        <v>12</v>
      </c>
      <c r="F185" s="26">
        <v>5</v>
      </c>
      <c r="G185" s="27">
        <f t="shared" si="14"/>
        <v>60</v>
      </c>
      <c r="H185" s="27" t="s">
        <v>16</v>
      </c>
      <c r="I185" s="26">
        <v>12</v>
      </c>
      <c r="J185" s="26">
        <f t="shared" si="13"/>
        <v>720</v>
      </c>
      <c r="K185" s="26"/>
      <c r="L185" s="26"/>
      <c r="M185" s="26"/>
      <c r="N185" s="26"/>
      <c r="IH185" s="12"/>
      <c r="II185" s="12"/>
    </row>
    <row r="186" s="2" customFormat="1" ht="15" spans="1:243">
      <c r="A186" s="23" t="s">
        <v>642</v>
      </c>
      <c r="B186" s="24">
        <v>46285</v>
      </c>
      <c r="C186" s="25" t="s">
        <v>34</v>
      </c>
      <c r="D186" s="2" t="s">
        <v>21</v>
      </c>
      <c r="E186" s="26">
        <v>12</v>
      </c>
      <c r="F186" s="26">
        <v>3</v>
      </c>
      <c r="G186" s="27">
        <f t="shared" si="14"/>
        <v>36</v>
      </c>
      <c r="H186" s="27" t="s">
        <v>16</v>
      </c>
      <c r="I186" s="26">
        <v>16</v>
      </c>
      <c r="J186" s="26">
        <f t="shared" si="13"/>
        <v>576</v>
      </c>
      <c r="K186" s="26"/>
      <c r="L186" s="26"/>
      <c r="M186" s="26"/>
      <c r="N186" s="26"/>
      <c r="IH186" s="12"/>
      <c r="II186" s="12"/>
    </row>
    <row r="187" s="2" customFormat="1" ht="15" spans="1:243">
      <c r="A187" s="23" t="s">
        <v>642</v>
      </c>
      <c r="B187" s="24">
        <v>46285</v>
      </c>
      <c r="C187" s="25" t="s">
        <v>34</v>
      </c>
      <c r="D187" s="2" t="s">
        <v>22</v>
      </c>
      <c r="E187" s="26">
        <v>12</v>
      </c>
      <c r="F187" s="26">
        <v>3</v>
      </c>
      <c r="G187" s="27">
        <f t="shared" si="14"/>
        <v>36</v>
      </c>
      <c r="H187" s="27" t="s">
        <v>16</v>
      </c>
      <c r="I187" s="26">
        <v>20</v>
      </c>
      <c r="J187" s="26">
        <f t="shared" si="13"/>
        <v>720</v>
      </c>
      <c r="K187" s="26"/>
      <c r="L187" s="26"/>
      <c r="M187" s="26"/>
      <c r="N187" s="26"/>
      <c r="IH187" s="12"/>
      <c r="II187" s="12"/>
    </row>
    <row r="188" s="2" customFormat="1" ht="15" spans="1:243">
      <c r="A188" s="23" t="s">
        <v>643</v>
      </c>
      <c r="B188" s="24">
        <v>46285</v>
      </c>
      <c r="C188" s="25" t="s">
        <v>644</v>
      </c>
      <c r="D188" s="2" t="s">
        <v>24</v>
      </c>
      <c r="E188" s="26">
        <v>12</v>
      </c>
      <c r="F188" s="26">
        <v>10</v>
      </c>
      <c r="G188" s="27">
        <f t="shared" si="14"/>
        <v>120</v>
      </c>
      <c r="H188" s="27" t="s">
        <v>16</v>
      </c>
      <c r="I188" s="26">
        <v>15.5</v>
      </c>
      <c r="J188" s="26">
        <f t="shared" si="13"/>
        <v>1860</v>
      </c>
      <c r="K188" s="26"/>
      <c r="L188" s="26"/>
      <c r="M188" s="26" t="s">
        <v>18</v>
      </c>
      <c r="N188" s="26"/>
      <c r="IH188" s="12"/>
      <c r="II188" s="12"/>
    </row>
    <row r="189" s="2" customFormat="1" ht="15" spans="1:243">
      <c r="A189" s="23" t="s">
        <v>645</v>
      </c>
      <c r="B189" s="24">
        <v>46285</v>
      </c>
      <c r="C189" s="25" t="s">
        <v>646</v>
      </c>
      <c r="D189" s="29" t="s">
        <v>30</v>
      </c>
      <c r="E189" s="26">
        <v>12</v>
      </c>
      <c r="F189" s="26">
        <v>20</v>
      </c>
      <c r="G189" s="27">
        <f t="shared" si="14"/>
        <v>240</v>
      </c>
      <c r="H189" s="27" t="s">
        <v>16</v>
      </c>
      <c r="I189" s="26"/>
      <c r="J189" s="26">
        <f t="shared" si="13"/>
        <v>0</v>
      </c>
      <c r="K189" s="26"/>
      <c r="L189" s="26"/>
      <c r="M189" s="26"/>
      <c r="N189" s="26"/>
      <c r="IH189" s="12"/>
      <c r="II189" s="12"/>
    </row>
    <row r="190" s="2" customFormat="1" ht="15" spans="1:243">
      <c r="A190" s="23" t="s">
        <v>645</v>
      </c>
      <c r="B190" s="24">
        <v>46285</v>
      </c>
      <c r="C190" s="25" t="s">
        <v>646</v>
      </c>
      <c r="D190" s="2" t="s">
        <v>77</v>
      </c>
      <c r="E190" s="26">
        <v>12</v>
      </c>
      <c r="F190" s="26">
        <v>20</v>
      </c>
      <c r="G190" s="27">
        <f t="shared" si="14"/>
        <v>240</v>
      </c>
      <c r="H190" s="27" t="s">
        <v>16</v>
      </c>
      <c r="I190" s="26"/>
      <c r="J190" s="26">
        <f t="shared" si="13"/>
        <v>0</v>
      </c>
      <c r="K190" s="26"/>
      <c r="L190" s="26"/>
      <c r="M190" s="26"/>
      <c r="N190" s="26"/>
      <c r="IH190" s="12"/>
      <c r="II190" s="12"/>
    </row>
    <row r="191" s="2" customFormat="1" ht="15" spans="1:243">
      <c r="A191" s="23" t="s">
        <v>592</v>
      </c>
      <c r="B191" s="24">
        <v>46285</v>
      </c>
      <c r="C191" s="25" t="s">
        <v>34</v>
      </c>
      <c r="D191" s="2" t="s">
        <v>19</v>
      </c>
      <c r="E191" s="26">
        <v>12</v>
      </c>
      <c r="F191" s="26">
        <v>5</v>
      </c>
      <c r="G191" s="27">
        <f t="shared" si="14"/>
        <v>60</v>
      </c>
      <c r="H191" s="27" t="s">
        <v>16</v>
      </c>
      <c r="I191" s="26">
        <v>10.8</v>
      </c>
      <c r="J191" s="26">
        <f t="shared" si="13"/>
        <v>648</v>
      </c>
      <c r="K191" s="26"/>
      <c r="L191" s="26"/>
      <c r="M191" s="26"/>
      <c r="N191" s="26"/>
      <c r="IH191" s="12"/>
      <c r="II191" s="12"/>
    </row>
    <row r="192" s="2" customFormat="1" ht="15" spans="1:243">
      <c r="A192" s="23" t="s">
        <v>592</v>
      </c>
      <c r="B192" s="24">
        <v>46285</v>
      </c>
      <c r="C192" s="25" t="s">
        <v>34</v>
      </c>
      <c r="D192" s="2" t="s">
        <v>15</v>
      </c>
      <c r="E192" s="26">
        <v>12</v>
      </c>
      <c r="F192" s="26">
        <v>5</v>
      </c>
      <c r="G192" s="27">
        <f t="shared" si="14"/>
        <v>60</v>
      </c>
      <c r="H192" s="27" t="s">
        <v>16</v>
      </c>
      <c r="I192" s="26">
        <v>12.5</v>
      </c>
      <c r="J192" s="26">
        <f t="shared" si="13"/>
        <v>750</v>
      </c>
      <c r="K192" s="26"/>
      <c r="L192" s="26"/>
      <c r="M192" s="26"/>
      <c r="N192" s="26"/>
      <c r="IH192" s="12"/>
      <c r="II192" s="12"/>
    </row>
    <row r="193" s="2" customFormat="1" ht="15" spans="1:243">
      <c r="A193" s="23" t="s">
        <v>592</v>
      </c>
      <c r="B193" s="24">
        <v>46285</v>
      </c>
      <c r="C193" s="25" t="s">
        <v>34</v>
      </c>
      <c r="D193" s="29" t="s">
        <v>20</v>
      </c>
      <c r="E193" s="26">
        <v>12</v>
      </c>
      <c r="F193" s="26">
        <v>5</v>
      </c>
      <c r="G193" s="27">
        <f t="shared" si="14"/>
        <v>60</v>
      </c>
      <c r="H193" s="27" t="s">
        <v>16</v>
      </c>
      <c r="I193" s="26">
        <v>13</v>
      </c>
      <c r="J193" s="26">
        <f t="shared" si="13"/>
        <v>780</v>
      </c>
      <c r="K193" s="26"/>
      <c r="L193" s="26"/>
      <c r="M193" s="26"/>
      <c r="N193" s="26"/>
      <c r="IH193" s="12"/>
      <c r="II193" s="12"/>
    </row>
    <row r="194" s="2" customFormat="1" ht="15" spans="1:243">
      <c r="A194" s="23" t="s">
        <v>592</v>
      </c>
      <c r="B194" s="24">
        <v>46285</v>
      </c>
      <c r="C194" s="25" t="s">
        <v>34</v>
      </c>
      <c r="D194" s="2" t="s">
        <v>21</v>
      </c>
      <c r="E194" s="26">
        <v>12</v>
      </c>
      <c r="F194" s="26">
        <v>5</v>
      </c>
      <c r="G194" s="27">
        <f t="shared" si="14"/>
        <v>60</v>
      </c>
      <c r="H194" s="27" t="s">
        <v>16</v>
      </c>
      <c r="I194" s="26">
        <v>16</v>
      </c>
      <c r="J194" s="26">
        <f t="shared" si="13"/>
        <v>960</v>
      </c>
      <c r="K194" s="26"/>
      <c r="L194" s="26"/>
      <c r="M194" s="26"/>
      <c r="N194" s="26"/>
      <c r="IH194" s="12"/>
      <c r="II194" s="12"/>
    </row>
    <row r="195" s="2" customFormat="1" ht="15" spans="1:243">
      <c r="A195" s="23" t="s">
        <v>647</v>
      </c>
      <c r="B195" s="24">
        <v>46285</v>
      </c>
      <c r="C195" s="25" t="s">
        <v>118</v>
      </c>
      <c r="D195" s="2" t="s">
        <v>15</v>
      </c>
      <c r="E195" s="26">
        <v>12</v>
      </c>
      <c r="F195" s="26">
        <v>3</v>
      </c>
      <c r="G195" s="27">
        <f t="shared" si="14"/>
        <v>36</v>
      </c>
      <c r="H195" s="27" t="s">
        <v>16</v>
      </c>
      <c r="I195" s="26">
        <v>12.3</v>
      </c>
      <c r="J195" s="26">
        <f t="shared" si="13"/>
        <v>442.8</v>
      </c>
      <c r="K195" s="26"/>
      <c r="L195" s="26"/>
      <c r="M195" s="26"/>
      <c r="N195" s="26"/>
      <c r="IH195" s="12"/>
      <c r="II195" s="12"/>
    </row>
    <row r="196" s="2" customFormat="1" ht="30" spans="1:243">
      <c r="A196" s="23" t="s">
        <v>648</v>
      </c>
      <c r="B196" s="24">
        <v>46286</v>
      </c>
      <c r="C196" s="25" t="s">
        <v>649</v>
      </c>
      <c r="D196" s="2" t="s">
        <v>15</v>
      </c>
      <c r="E196" s="26">
        <v>12</v>
      </c>
      <c r="F196" s="26">
        <v>110</v>
      </c>
      <c r="G196" s="27">
        <f t="shared" si="14"/>
        <v>1320</v>
      </c>
      <c r="H196" s="27" t="s">
        <v>16</v>
      </c>
      <c r="I196" s="26">
        <v>11.6</v>
      </c>
      <c r="J196" s="26">
        <f t="shared" si="13"/>
        <v>15312</v>
      </c>
      <c r="K196" s="26"/>
      <c r="L196" s="26"/>
      <c r="M196" s="26"/>
      <c r="N196" s="26"/>
      <c r="IH196" s="12"/>
      <c r="II196" s="12"/>
    </row>
    <row r="197" s="2" customFormat="1" ht="30" spans="1:243">
      <c r="A197" s="23" t="s">
        <v>648</v>
      </c>
      <c r="B197" s="24">
        <v>46286</v>
      </c>
      <c r="C197" s="25" t="s">
        <v>649</v>
      </c>
      <c r="D197" s="2" t="s">
        <v>24</v>
      </c>
      <c r="E197" s="26">
        <v>12</v>
      </c>
      <c r="F197" s="26">
        <v>110</v>
      </c>
      <c r="G197" s="27">
        <f t="shared" si="14"/>
        <v>1320</v>
      </c>
      <c r="H197" s="27" t="s">
        <v>16</v>
      </c>
      <c r="I197" s="26">
        <v>14.6</v>
      </c>
      <c r="J197" s="26">
        <f t="shared" si="13"/>
        <v>19272</v>
      </c>
      <c r="K197" s="26"/>
      <c r="L197" s="26"/>
      <c r="M197" s="26"/>
      <c r="N197" s="26"/>
      <c r="IH197" s="12"/>
      <c r="II197" s="12"/>
    </row>
    <row r="198" s="2" customFormat="1" ht="15" spans="1:243">
      <c r="A198" s="23" t="s">
        <v>650</v>
      </c>
      <c r="B198" s="24">
        <v>46286</v>
      </c>
      <c r="C198" s="25" t="s">
        <v>57</v>
      </c>
      <c r="D198" s="2" t="s">
        <v>15</v>
      </c>
      <c r="E198" s="26">
        <v>12</v>
      </c>
      <c r="F198" s="26">
        <v>2</v>
      </c>
      <c r="G198" s="27">
        <f t="shared" si="14"/>
        <v>24</v>
      </c>
      <c r="H198" s="27" t="s">
        <v>16</v>
      </c>
      <c r="I198" s="26">
        <v>13</v>
      </c>
      <c r="J198" s="26">
        <f t="shared" si="13"/>
        <v>312</v>
      </c>
      <c r="K198" s="26"/>
      <c r="L198" s="26"/>
      <c r="M198" s="26"/>
      <c r="N198" s="26"/>
      <c r="IH198" s="12"/>
      <c r="II198" s="12"/>
    </row>
    <row r="199" s="2" customFormat="1" ht="30" spans="1:243">
      <c r="A199" s="23" t="s">
        <v>651</v>
      </c>
      <c r="B199" s="24">
        <v>46288</v>
      </c>
      <c r="C199" s="25" t="s">
        <v>59</v>
      </c>
      <c r="D199" s="2" t="s">
        <v>19</v>
      </c>
      <c r="E199" s="26">
        <v>12</v>
      </c>
      <c r="F199" s="26">
        <v>30</v>
      </c>
      <c r="G199" s="27">
        <f t="shared" si="14"/>
        <v>360</v>
      </c>
      <c r="H199" s="27" t="s">
        <v>16</v>
      </c>
      <c r="I199" s="26">
        <v>11</v>
      </c>
      <c r="J199" s="26">
        <f t="shared" si="13"/>
        <v>3960</v>
      </c>
      <c r="K199" s="26"/>
      <c r="L199" s="26"/>
      <c r="M199" s="26"/>
      <c r="N199" s="26"/>
      <c r="IH199" s="12"/>
      <c r="II199" s="12"/>
    </row>
    <row r="200" s="2" customFormat="1" ht="30" spans="1:243">
      <c r="A200" s="23" t="s">
        <v>651</v>
      </c>
      <c r="B200" s="24">
        <v>46288</v>
      </c>
      <c r="C200" s="25" t="s">
        <v>59</v>
      </c>
      <c r="D200" s="2" t="s">
        <v>15</v>
      </c>
      <c r="E200" s="26">
        <v>12</v>
      </c>
      <c r="F200" s="26">
        <v>30</v>
      </c>
      <c r="G200" s="27">
        <f t="shared" si="14"/>
        <v>360</v>
      </c>
      <c r="H200" s="27" t="s">
        <v>16</v>
      </c>
      <c r="I200" s="26">
        <v>13.5</v>
      </c>
      <c r="J200" s="26">
        <f t="shared" si="13"/>
        <v>4860</v>
      </c>
      <c r="K200" s="26"/>
      <c r="L200" s="26"/>
      <c r="M200" s="26"/>
      <c r="N200" s="26"/>
      <c r="IH200" s="12"/>
      <c r="II200" s="12"/>
    </row>
    <row r="201" s="2" customFormat="1" ht="30" spans="1:243">
      <c r="A201" s="23" t="s">
        <v>651</v>
      </c>
      <c r="B201" s="24">
        <v>46288</v>
      </c>
      <c r="C201" s="25" t="s">
        <v>59</v>
      </c>
      <c r="D201" s="2" t="s">
        <v>27</v>
      </c>
      <c r="E201" s="26">
        <v>12</v>
      </c>
      <c r="F201" s="26">
        <v>30</v>
      </c>
      <c r="G201" s="27">
        <f t="shared" si="14"/>
        <v>360</v>
      </c>
      <c r="H201" s="27" t="s">
        <v>16</v>
      </c>
      <c r="I201" s="26">
        <v>17.5</v>
      </c>
      <c r="J201" s="26">
        <f t="shared" si="13"/>
        <v>6300</v>
      </c>
      <c r="K201" s="26"/>
      <c r="L201" s="26"/>
      <c r="M201" s="26"/>
      <c r="N201" s="26"/>
      <c r="IH201" s="12"/>
      <c r="II201" s="12"/>
    </row>
    <row r="202" s="2" customFormat="1" ht="30" spans="1:243">
      <c r="A202" s="23" t="s">
        <v>651</v>
      </c>
      <c r="B202" s="24">
        <v>46288</v>
      </c>
      <c r="C202" s="25" t="s">
        <v>59</v>
      </c>
      <c r="D202" s="29" t="s">
        <v>457</v>
      </c>
      <c r="E202" s="26">
        <v>12</v>
      </c>
      <c r="F202" s="26">
        <v>30</v>
      </c>
      <c r="G202" s="27">
        <f t="shared" si="14"/>
        <v>360</v>
      </c>
      <c r="H202" s="27" t="s">
        <v>16</v>
      </c>
      <c r="I202" s="2">
        <v>17</v>
      </c>
      <c r="J202" s="26">
        <f t="shared" si="13"/>
        <v>6120</v>
      </c>
      <c r="K202" s="26"/>
      <c r="L202" s="26"/>
      <c r="M202" s="26"/>
      <c r="N202" s="26"/>
      <c r="IH202" s="12"/>
      <c r="II202" s="12"/>
    </row>
    <row r="203" s="2" customFormat="1" ht="22.6" spans="1:243">
      <c r="A203" s="29"/>
      <c r="B203" s="30">
        <v>46289</v>
      </c>
      <c r="C203" s="28" t="s">
        <v>575</v>
      </c>
      <c r="D203" s="2" t="s">
        <v>32</v>
      </c>
      <c r="E203" s="26"/>
      <c r="F203" s="26"/>
      <c r="G203" s="27">
        <v>2</v>
      </c>
      <c r="H203" s="27" t="s">
        <v>16</v>
      </c>
      <c r="I203" s="26">
        <v>19</v>
      </c>
      <c r="J203" s="26">
        <f t="shared" si="13"/>
        <v>38</v>
      </c>
      <c r="K203" s="26"/>
      <c r="L203" s="26"/>
      <c r="M203" s="26"/>
      <c r="N203" s="26"/>
      <c r="O203" s="2" t="str">
        <f>_xlfn.DISPIMG("ID_84BD68DE1B9E4F859B6786B93C03DDE1",1)</f>
        <v>=DISPIMG("ID_84BD68DE1B9E4F859B6786B93C03DDE1",1)</v>
      </c>
      <c r="P203" s="149" t="s">
        <v>652</v>
      </c>
      <c r="IH203" s="12"/>
      <c r="II203" s="12"/>
    </row>
    <row r="204" s="2" customFormat="1" ht="15.3" spans="1:243">
      <c r="A204" s="29"/>
      <c r="B204" s="30">
        <v>46289</v>
      </c>
      <c r="C204" s="28" t="s">
        <v>575</v>
      </c>
      <c r="D204" s="2" t="s">
        <v>110</v>
      </c>
      <c r="E204" s="26"/>
      <c r="F204" s="26"/>
      <c r="G204" s="27">
        <v>2</v>
      </c>
      <c r="H204" s="27" t="s">
        <v>16</v>
      </c>
      <c r="I204" s="26">
        <v>17.1</v>
      </c>
      <c r="J204" s="26">
        <f t="shared" si="13"/>
        <v>34.2</v>
      </c>
      <c r="K204" s="26"/>
      <c r="L204" s="26"/>
      <c r="M204" s="26"/>
      <c r="N204" s="26"/>
      <c r="O204" s="2" t="str">
        <f>_xlfn.DISPIMG("ID_C77ED1062C1B40DA94E1EC79060A9CF2",1)</f>
        <v>=DISPIMG("ID_C77ED1062C1B40DA94E1EC79060A9CF2",1)</v>
      </c>
      <c r="P204" s="2" t="s">
        <v>653</v>
      </c>
      <c r="IH204" s="12"/>
      <c r="II204" s="12"/>
    </row>
    <row r="205" s="2" customFormat="1" ht="30" spans="1:243">
      <c r="A205" s="23" t="s">
        <v>615</v>
      </c>
      <c r="B205" s="24">
        <v>46289</v>
      </c>
      <c r="C205" s="25" t="s">
        <v>616</v>
      </c>
      <c r="D205" s="2" t="s">
        <v>32</v>
      </c>
      <c r="E205" s="45">
        <v>11</v>
      </c>
      <c r="F205" s="26">
        <v>5</v>
      </c>
      <c r="G205" s="27">
        <f t="shared" ref="G205:G210" si="15">E205*F205</f>
        <v>55</v>
      </c>
      <c r="H205" s="27" t="s">
        <v>16</v>
      </c>
      <c r="I205" s="26">
        <v>19</v>
      </c>
      <c r="J205" s="26">
        <f t="shared" si="13"/>
        <v>1045</v>
      </c>
      <c r="K205" s="26"/>
      <c r="L205" s="26"/>
      <c r="M205" s="26"/>
      <c r="N205" s="26"/>
      <c r="IH205" s="12"/>
      <c r="II205" s="12"/>
    </row>
    <row r="206" s="2" customFormat="1" ht="30" spans="1:243">
      <c r="A206" s="23" t="s">
        <v>654</v>
      </c>
      <c r="B206" s="24">
        <v>46289</v>
      </c>
      <c r="C206" s="25" t="s">
        <v>655</v>
      </c>
      <c r="D206" s="2" t="s">
        <v>15</v>
      </c>
      <c r="E206" s="26">
        <v>12</v>
      </c>
      <c r="F206" s="26">
        <v>30</v>
      </c>
      <c r="G206" s="27">
        <f t="shared" si="15"/>
        <v>360</v>
      </c>
      <c r="H206" s="27" t="s">
        <v>16</v>
      </c>
      <c r="I206" s="26">
        <v>11.6</v>
      </c>
      <c r="J206" s="26">
        <f t="shared" si="13"/>
        <v>4176</v>
      </c>
      <c r="K206" s="26"/>
      <c r="L206" s="26"/>
      <c r="M206" s="26"/>
      <c r="N206" s="26"/>
      <c r="IH206" s="12"/>
      <c r="II206" s="12"/>
    </row>
    <row r="207" s="2" customFormat="1" ht="30" spans="1:243">
      <c r="A207" s="23" t="s">
        <v>654</v>
      </c>
      <c r="B207" s="24">
        <v>46289</v>
      </c>
      <c r="C207" s="25" t="s">
        <v>655</v>
      </c>
      <c r="D207" s="2" t="s">
        <v>24</v>
      </c>
      <c r="E207" s="26">
        <v>12</v>
      </c>
      <c r="F207" s="26">
        <v>15</v>
      </c>
      <c r="G207" s="27">
        <f t="shared" si="15"/>
        <v>180</v>
      </c>
      <c r="H207" s="27" t="s">
        <v>16</v>
      </c>
      <c r="I207" s="26">
        <v>14.6</v>
      </c>
      <c r="J207" s="26">
        <f t="shared" si="13"/>
        <v>2628</v>
      </c>
      <c r="K207" s="26"/>
      <c r="L207" s="26"/>
      <c r="M207" s="26"/>
      <c r="N207" s="26"/>
      <c r="IH207" s="12"/>
      <c r="II207" s="12"/>
    </row>
    <row r="208" s="2" customFormat="1" ht="30" spans="1:243">
      <c r="A208" s="23" t="s">
        <v>656</v>
      </c>
      <c r="B208" s="24">
        <v>46289</v>
      </c>
      <c r="C208" s="25" t="s">
        <v>657</v>
      </c>
      <c r="D208" s="2" t="s">
        <v>15</v>
      </c>
      <c r="E208" s="26">
        <v>12</v>
      </c>
      <c r="F208" s="26">
        <v>15</v>
      </c>
      <c r="G208" s="27">
        <f t="shared" si="15"/>
        <v>180</v>
      </c>
      <c r="H208" s="27" t="s">
        <v>16</v>
      </c>
      <c r="I208" s="26">
        <v>11.6</v>
      </c>
      <c r="J208" s="26">
        <f t="shared" si="13"/>
        <v>2088</v>
      </c>
      <c r="K208" s="26"/>
      <c r="L208" s="26"/>
      <c r="M208" s="26"/>
      <c r="N208" s="26"/>
      <c r="IH208" s="12"/>
      <c r="II208" s="12"/>
    </row>
    <row r="209" s="2" customFormat="1" ht="30" spans="1:243">
      <c r="A209" s="23" t="s">
        <v>656</v>
      </c>
      <c r="B209" s="24">
        <v>46289</v>
      </c>
      <c r="C209" s="25" t="s">
        <v>657</v>
      </c>
      <c r="D209" s="2" t="s">
        <v>19</v>
      </c>
      <c r="E209" s="26">
        <v>12</v>
      </c>
      <c r="F209" s="26">
        <v>5</v>
      </c>
      <c r="G209" s="27">
        <f t="shared" si="15"/>
        <v>60</v>
      </c>
      <c r="H209" s="27" t="s">
        <v>16</v>
      </c>
      <c r="I209" s="26">
        <v>9.6</v>
      </c>
      <c r="J209" s="26">
        <f t="shared" si="13"/>
        <v>576</v>
      </c>
      <c r="K209" s="26"/>
      <c r="L209" s="26"/>
      <c r="M209" s="26"/>
      <c r="N209" s="26"/>
      <c r="IH209" s="12"/>
      <c r="II209" s="12"/>
    </row>
    <row r="210" s="2" customFormat="1" ht="30" spans="1:243">
      <c r="A210" s="23" t="s">
        <v>656</v>
      </c>
      <c r="B210" s="24">
        <v>46289</v>
      </c>
      <c r="C210" s="25" t="s">
        <v>657</v>
      </c>
      <c r="D210" s="2" t="s">
        <v>24</v>
      </c>
      <c r="E210" s="26">
        <v>12</v>
      </c>
      <c r="F210" s="26">
        <v>5</v>
      </c>
      <c r="G210" s="27">
        <f t="shared" si="15"/>
        <v>60</v>
      </c>
      <c r="H210" s="27" t="s">
        <v>16</v>
      </c>
      <c r="I210" s="26">
        <v>14.6</v>
      </c>
      <c r="J210" s="26">
        <f t="shared" si="13"/>
        <v>876</v>
      </c>
      <c r="K210" s="26"/>
      <c r="L210" s="26"/>
      <c r="M210" s="26"/>
      <c r="N210" s="26"/>
      <c r="IH210" s="12"/>
      <c r="II210" s="12"/>
    </row>
    <row r="211" s="2" customFormat="1" ht="15" spans="1:243">
      <c r="A211" s="23" t="s">
        <v>658</v>
      </c>
      <c r="B211" s="24">
        <v>46289</v>
      </c>
      <c r="C211" s="25" t="s">
        <v>578</v>
      </c>
      <c r="D211" s="29" t="s">
        <v>659</v>
      </c>
      <c r="E211" s="26"/>
      <c r="F211" s="26"/>
      <c r="G211" s="27">
        <v>2000</v>
      </c>
      <c r="H211" s="27" t="s">
        <v>16</v>
      </c>
      <c r="I211" s="26">
        <v>12</v>
      </c>
      <c r="J211" s="26">
        <f t="shared" si="13"/>
        <v>24000</v>
      </c>
      <c r="K211" s="26"/>
      <c r="L211" s="26"/>
      <c r="M211" s="26"/>
      <c r="N211" s="26"/>
      <c r="IH211" s="12"/>
      <c r="II211" s="12"/>
    </row>
    <row r="212" s="2" customFormat="1" ht="15" spans="1:243">
      <c r="A212" s="23" t="s">
        <v>658</v>
      </c>
      <c r="B212" s="24">
        <v>46289</v>
      </c>
      <c r="C212" s="25" t="s">
        <v>578</v>
      </c>
      <c r="D212" s="2" t="s">
        <v>32</v>
      </c>
      <c r="E212" s="26">
        <v>12</v>
      </c>
      <c r="F212" s="26">
        <v>10</v>
      </c>
      <c r="G212" s="27">
        <f t="shared" ref="G212:G218" si="16">E212*F212</f>
        <v>120</v>
      </c>
      <c r="H212" s="27" t="s">
        <v>16</v>
      </c>
      <c r="I212" s="26">
        <v>17.6</v>
      </c>
      <c r="J212" s="26">
        <f>G212*I212</f>
        <v>2112</v>
      </c>
      <c r="K212" s="26"/>
      <c r="L212" s="26"/>
      <c r="M212" s="26"/>
      <c r="N212" s="26"/>
      <c r="IH212" s="12"/>
      <c r="II212" s="12"/>
    </row>
    <row r="213" s="2" customFormat="1" ht="30" spans="1:243">
      <c r="A213" s="23" t="s">
        <v>660</v>
      </c>
      <c r="B213" s="24">
        <v>46289</v>
      </c>
      <c r="C213" s="25" t="s">
        <v>661</v>
      </c>
      <c r="D213" s="2" t="s">
        <v>32</v>
      </c>
      <c r="E213" s="26">
        <v>12</v>
      </c>
      <c r="F213" s="26">
        <v>10</v>
      </c>
      <c r="G213" s="27">
        <f t="shared" si="16"/>
        <v>120</v>
      </c>
      <c r="H213" s="27" t="s">
        <v>16</v>
      </c>
      <c r="I213" s="26">
        <v>17.1</v>
      </c>
      <c r="J213" s="26">
        <f>G213*I213</f>
        <v>2052</v>
      </c>
      <c r="K213" s="26"/>
      <c r="L213" s="26"/>
      <c r="M213" s="26"/>
      <c r="N213" s="26"/>
      <c r="IH213" s="12"/>
      <c r="II213" s="12"/>
    </row>
    <row r="214" s="2" customFormat="1" ht="15" spans="1:243">
      <c r="A214" s="23" t="s">
        <v>662</v>
      </c>
      <c r="B214" s="24">
        <v>46289</v>
      </c>
      <c r="C214" s="25" t="s">
        <v>57</v>
      </c>
      <c r="D214" s="2" t="s">
        <v>32</v>
      </c>
      <c r="E214" s="26">
        <v>12</v>
      </c>
      <c r="F214" s="26">
        <v>10</v>
      </c>
      <c r="G214" s="27">
        <f t="shared" si="16"/>
        <v>120</v>
      </c>
      <c r="H214" s="27" t="s">
        <v>16</v>
      </c>
      <c r="I214" s="26">
        <v>17.1</v>
      </c>
      <c r="J214" s="26">
        <f>G214*I214</f>
        <v>2052</v>
      </c>
      <c r="K214" s="26"/>
      <c r="L214" s="26"/>
      <c r="M214" s="26"/>
      <c r="N214" s="26"/>
      <c r="IH214" s="12"/>
      <c r="II214" s="12"/>
    </row>
    <row r="215" s="2" customFormat="1" ht="30" spans="1:243">
      <c r="A215" s="23" t="s">
        <v>663</v>
      </c>
      <c r="B215" s="24">
        <v>46289</v>
      </c>
      <c r="C215" s="25" t="s">
        <v>664</v>
      </c>
      <c r="D215" s="2" t="s">
        <v>15</v>
      </c>
      <c r="E215" s="26">
        <v>12</v>
      </c>
      <c r="F215" s="26">
        <v>10</v>
      </c>
      <c r="G215" s="27">
        <f t="shared" si="16"/>
        <v>120</v>
      </c>
      <c r="H215" s="27" t="s">
        <v>16</v>
      </c>
      <c r="I215" s="26">
        <v>11.6</v>
      </c>
      <c r="J215" s="26">
        <f>G215*I215</f>
        <v>1392</v>
      </c>
      <c r="K215" s="26"/>
      <c r="L215" s="26"/>
      <c r="M215" s="26"/>
      <c r="N215" s="26"/>
      <c r="IH215" s="12"/>
      <c r="II215" s="12"/>
    </row>
    <row r="216" s="2" customFormat="1" ht="15" spans="1:243">
      <c r="A216" s="23" t="s">
        <v>665</v>
      </c>
      <c r="B216" s="24">
        <v>46289</v>
      </c>
      <c r="C216" s="25" t="s">
        <v>57</v>
      </c>
      <c r="D216" s="2" t="s">
        <v>32</v>
      </c>
      <c r="E216" s="26">
        <v>11</v>
      </c>
      <c r="F216" s="26">
        <v>2</v>
      </c>
      <c r="G216" s="27">
        <f t="shared" si="16"/>
        <v>22</v>
      </c>
      <c r="H216" s="27" t="s">
        <v>16</v>
      </c>
      <c r="I216" s="26">
        <v>19</v>
      </c>
      <c r="J216" s="26">
        <f>G216*I216</f>
        <v>418</v>
      </c>
      <c r="K216" s="26"/>
      <c r="L216" s="26"/>
      <c r="M216" s="26"/>
      <c r="N216" s="26"/>
      <c r="IH216" s="12"/>
      <c r="II216" s="12"/>
    </row>
    <row r="217" s="2" customFormat="1" ht="15" spans="1:243">
      <c r="A217" s="23" t="s">
        <v>665</v>
      </c>
      <c r="B217" s="24">
        <v>46289</v>
      </c>
      <c r="C217" s="25" t="s">
        <v>57</v>
      </c>
      <c r="D217" s="2" t="s">
        <v>15</v>
      </c>
      <c r="E217" s="26">
        <v>12</v>
      </c>
      <c r="F217" s="26">
        <v>30</v>
      </c>
      <c r="G217" s="27">
        <f t="shared" si="16"/>
        <v>360</v>
      </c>
      <c r="H217" s="27" t="s">
        <v>16</v>
      </c>
      <c r="I217" s="26">
        <v>11.6</v>
      </c>
      <c r="J217" s="26">
        <f>G217*I217</f>
        <v>4176</v>
      </c>
      <c r="K217" s="26"/>
      <c r="L217" s="26"/>
      <c r="M217" s="26"/>
      <c r="N217" s="26"/>
      <c r="IH217" s="12"/>
      <c r="II217" s="12"/>
    </row>
    <row r="218" s="2" customFormat="1" ht="30" spans="1:243">
      <c r="A218" s="23" t="s">
        <v>666</v>
      </c>
      <c r="B218" s="24">
        <v>46289</v>
      </c>
      <c r="C218" s="25" t="s">
        <v>591</v>
      </c>
      <c r="D218" s="2" t="s">
        <v>15</v>
      </c>
      <c r="E218" s="26">
        <v>12</v>
      </c>
      <c r="F218" s="26">
        <v>50</v>
      </c>
      <c r="G218" s="27">
        <f t="shared" si="16"/>
        <v>600</v>
      </c>
      <c r="H218" s="27" t="s">
        <v>16</v>
      </c>
      <c r="I218" s="26">
        <v>11.6</v>
      </c>
      <c r="J218" s="26">
        <f t="shared" ref="J218:J228" si="17">G218*I218</f>
        <v>6960</v>
      </c>
      <c r="K218" s="26"/>
      <c r="L218" s="26"/>
      <c r="M218" s="26"/>
      <c r="N218" s="26"/>
      <c r="IH218" s="12"/>
      <c r="II218" s="12"/>
    </row>
    <row r="219" s="2" customFormat="1" ht="30" spans="1:243">
      <c r="A219" s="29" t="s">
        <v>667</v>
      </c>
      <c r="B219" s="30">
        <v>46291</v>
      </c>
      <c r="C219" s="28" t="s">
        <v>573</v>
      </c>
      <c r="D219" s="2" t="s">
        <v>15</v>
      </c>
      <c r="E219" s="26"/>
      <c r="F219" s="26"/>
      <c r="G219" s="27">
        <v>5</v>
      </c>
      <c r="H219" s="27" t="s">
        <v>16</v>
      </c>
      <c r="I219" s="26">
        <v>13.1</v>
      </c>
      <c r="J219" s="26">
        <f t="shared" si="17"/>
        <v>65.5</v>
      </c>
      <c r="K219" s="26"/>
      <c r="L219" s="26"/>
      <c r="M219" s="26"/>
      <c r="N219" s="26"/>
      <c r="IH219" s="12"/>
      <c r="II219" s="12"/>
    </row>
    <row r="220" s="2" customFormat="1" ht="15" spans="1:243">
      <c r="A220" s="23" t="s">
        <v>668</v>
      </c>
      <c r="B220" s="24">
        <v>46293</v>
      </c>
      <c r="C220" s="25" t="s">
        <v>289</v>
      </c>
      <c r="D220" s="2" t="s">
        <v>15</v>
      </c>
      <c r="E220" s="26">
        <v>12</v>
      </c>
      <c r="F220" s="26">
        <v>40</v>
      </c>
      <c r="G220" s="27">
        <f t="shared" ref="G220:G228" si="18">E220*F220</f>
        <v>480</v>
      </c>
      <c r="H220" s="27" t="s">
        <v>16</v>
      </c>
      <c r="I220" s="26">
        <v>12</v>
      </c>
      <c r="J220" s="26">
        <f t="shared" si="17"/>
        <v>5760</v>
      </c>
      <c r="K220" s="26"/>
      <c r="L220" s="26"/>
      <c r="M220" s="26"/>
      <c r="N220" s="26"/>
      <c r="IH220" s="12"/>
      <c r="II220" s="12"/>
    </row>
    <row r="221" s="2" customFormat="1" ht="15" spans="1:243">
      <c r="A221" s="23" t="s">
        <v>668</v>
      </c>
      <c r="B221" s="24">
        <v>46293</v>
      </c>
      <c r="C221" s="25" t="s">
        <v>289</v>
      </c>
      <c r="D221" s="2" t="s">
        <v>19</v>
      </c>
      <c r="E221" s="26">
        <v>12</v>
      </c>
      <c r="F221" s="26">
        <v>60</v>
      </c>
      <c r="G221" s="27">
        <f t="shared" si="18"/>
        <v>720</v>
      </c>
      <c r="H221" s="27" t="s">
        <v>16</v>
      </c>
      <c r="I221" s="26">
        <v>10.3</v>
      </c>
      <c r="J221" s="26">
        <f t="shared" si="17"/>
        <v>7416</v>
      </c>
      <c r="K221" s="26"/>
      <c r="L221" s="26"/>
      <c r="M221" s="26"/>
      <c r="N221" s="26"/>
      <c r="IH221" s="12"/>
      <c r="II221" s="12"/>
    </row>
    <row r="222" s="2" customFormat="1" ht="30" spans="1:243">
      <c r="A222" s="23" t="s">
        <v>669</v>
      </c>
      <c r="B222" s="24">
        <v>46293</v>
      </c>
      <c r="C222" s="25" t="s">
        <v>649</v>
      </c>
      <c r="D222" s="2" t="s">
        <v>15</v>
      </c>
      <c r="E222" s="26">
        <v>12</v>
      </c>
      <c r="F222" s="26">
        <v>75</v>
      </c>
      <c r="G222" s="27">
        <f t="shared" si="18"/>
        <v>900</v>
      </c>
      <c r="H222" s="27" t="s">
        <v>16</v>
      </c>
      <c r="I222" s="26">
        <v>11.6</v>
      </c>
      <c r="J222" s="26">
        <f t="shared" si="17"/>
        <v>10440</v>
      </c>
      <c r="K222" s="26"/>
      <c r="L222" s="26"/>
      <c r="M222" s="26"/>
      <c r="N222" s="26"/>
      <c r="IH222" s="12"/>
      <c r="II222" s="12"/>
    </row>
    <row r="223" s="2" customFormat="1" ht="30" spans="1:243">
      <c r="A223" s="23" t="s">
        <v>669</v>
      </c>
      <c r="B223" s="24">
        <v>46293</v>
      </c>
      <c r="C223" s="25" t="s">
        <v>649</v>
      </c>
      <c r="D223" s="2" t="s">
        <v>24</v>
      </c>
      <c r="E223" s="26">
        <v>12</v>
      </c>
      <c r="F223" s="26">
        <v>75</v>
      </c>
      <c r="G223" s="27">
        <f t="shared" si="18"/>
        <v>900</v>
      </c>
      <c r="H223" s="27" t="s">
        <v>16</v>
      </c>
      <c r="I223" s="26">
        <v>14.6</v>
      </c>
      <c r="J223" s="26">
        <f t="shared" si="17"/>
        <v>13140</v>
      </c>
      <c r="K223" s="26"/>
      <c r="L223" s="26"/>
      <c r="M223" s="26"/>
      <c r="N223" s="26"/>
      <c r="IH223" s="12"/>
      <c r="II223" s="12"/>
    </row>
    <row r="224" s="2" customFormat="1" ht="30" spans="1:243">
      <c r="A224" s="23" t="s">
        <v>670</v>
      </c>
      <c r="B224" s="24">
        <v>46293</v>
      </c>
      <c r="C224" s="25" t="s">
        <v>473</v>
      </c>
      <c r="D224" s="2" t="s">
        <v>15</v>
      </c>
      <c r="E224" s="26">
        <v>12</v>
      </c>
      <c r="F224" s="26">
        <v>50</v>
      </c>
      <c r="G224" s="27">
        <f t="shared" si="18"/>
        <v>600</v>
      </c>
      <c r="H224" s="27" t="s">
        <v>16</v>
      </c>
      <c r="I224" s="26">
        <v>11.6</v>
      </c>
      <c r="J224" s="26">
        <f t="shared" si="17"/>
        <v>6960</v>
      </c>
      <c r="K224" s="26"/>
      <c r="L224" s="26"/>
      <c r="M224" s="26"/>
      <c r="N224" s="26"/>
      <c r="IH224" s="12"/>
      <c r="II224" s="12"/>
    </row>
    <row r="225" s="2" customFormat="1" ht="30" spans="1:243">
      <c r="A225" s="23" t="s">
        <v>671</v>
      </c>
      <c r="B225" s="24">
        <v>46294</v>
      </c>
      <c r="C225" s="25" t="s">
        <v>672</v>
      </c>
      <c r="D225" s="2" t="s">
        <v>15</v>
      </c>
      <c r="E225" s="26">
        <v>12</v>
      </c>
      <c r="F225" s="26">
        <v>100</v>
      </c>
      <c r="G225" s="27">
        <f t="shared" si="18"/>
        <v>1200</v>
      </c>
      <c r="H225" s="27" t="s">
        <v>16</v>
      </c>
      <c r="I225" s="26">
        <v>11.6</v>
      </c>
      <c r="J225" s="26">
        <f t="shared" si="17"/>
        <v>13920</v>
      </c>
      <c r="K225" s="26"/>
      <c r="L225" s="26"/>
      <c r="M225" s="26"/>
      <c r="N225" s="26"/>
      <c r="IH225" s="12"/>
      <c r="II225" s="12"/>
    </row>
    <row r="226" s="2" customFormat="1" ht="30" spans="1:243">
      <c r="A226" s="23" t="s">
        <v>671</v>
      </c>
      <c r="B226" s="24">
        <v>46294</v>
      </c>
      <c r="C226" s="25" t="s">
        <v>672</v>
      </c>
      <c r="D226" s="2" t="s">
        <v>24</v>
      </c>
      <c r="E226" s="26">
        <v>12</v>
      </c>
      <c r="F226" s="26">
        <v>100</v>
      </c>
      <c r="G226" s="27">
        <f t="shared" si="18"/>
        <v>1200</v>
      </c>
      <c r="H226" s="27" t="s">
        <v>16</v>
      </c>
      <c r="I226" s="26">
        <v>14.6</v>
      </c>
      <c r="J226" s="26">
        <f t="shared" si="17"/>
        <v>17520</v>
      </c>
      <c r="K226" s="26"/>
      <c r="L226" s="26"/>
      <c r="M226" s="26"/>
      <c r="N226" s="26"/>
      <c r="IH226" s="12"/>
      <c r="II226" s="12"/>
    </row>
    <row r="227" s="2" customFormat="1" ht="30" spans="1:243">
      <c r="A227" s="23" t="s">
        <v>671</v>
      </c>
      <c r="B227" s="24">
        <v>46294</v>
      </c>
      <c r="C227" s="25" t="s">
        <v>672</v>
      </c>
      <c r="D227" s="2" t="s">
        <v>21</v>
      </c>
      <c r="E227" s="26">
        <v>12</v>
      </c>
      <c r="F227" s="26">
        <v>20</v>
      </c>
      <c r="G227" s="27">
        <f t="shared" si="18"/>
        <v>240</v>
      </c>
      <c r="H227" s="27" t="s">
        <v>16</v>
      </c>
      <c r="I227" s="26">
        <v>14.2</v>
      </c>
      <c r="J227" s="26">
        <f t="shared" si="17"/>
        <v>3408</v>
      </c>
      <c r="K227" s="26"/>
      <c r="L227" s="26"/>
      <c r="M227" s="26"/>
      <c r="N227" s="26"/>
      <c r="IH227" s="12"/>
      <c r="II227" s="12"/>
    </row>
    <row r="228" s="2" customFormat="1" ht="15" spans="1:243">
      <c r="A228" s="23" t="s">
        <v>673</v>
      </c>
      <c r="B228" s="24">
        <v>46294</v>
      </c>
      <c r="C228" s="25" t="s">
        <v>640</v>
      </c>
      <c r="D228" s="2" t="s">
        <v>32</v>
      </c>
      <c r="E228" s="26">
        <v>12</v>
      </c>
      <c r="F228" s="26">
        <v>100</v>
      </c>
      <c r="G228" s="27">
        <f t="shared" si="18"/>
        <v>1200</v>
      </c>
      <c r="H228" s="27" t="s">
        <v>16</v>
      </c>
      <c r="I228" s="26">
        <v>20.13</v>
      </c>
      <c r="J228" s="26">
        <f t="shared" si="17"/>
        <v>24156</v>
      </c>
      <c r="K228" s="26"/>
      <c r="L228" s="26" t="s">
        <v>18</v>
      </c>
      <c r="M228" s="26"/>
      <c r="N228" s="26"/>
      <c r="IH228" s="12"/>
      <c r="II228" s="12"/>
    </row>
  </sheetData>
  <autoFilter xmlns:etc="http://www.wps.cn/officeDocument/2017/etCustomData" ref="A1:IV228" etc:filterBottomFollowUsedRange="0">
    <extLst/>
  </autoFilter>
  <conditionalFormatting sqref="H2">
    <cfRule type="expression" dxfId="1" priority="275">
      <formula>MOD(ROW(),2)=0</formula>
    </cfRule>
  </conditionalFormatting>
  <conditionalFormatting sqref="H7">
    <cfRule type="expression" dxfId="1" priority="273">
      <formula>MOD(ROW(),2)=0</formula>
    </cfRule>
  </conditionalFormatting>
  <conditionalFormatting sqref="H8">
    <cfRule type="expression" dxfId="1" priority="272">
      <formula>MOD(ROW(),2)=0</formula>
    </cfRule>
  </conditionalFormatting>
  <conditionalFormatting sqref="H9">
    <cfRule type="expression" dxfId="1" priority="271">
      <formula>MOD(ROW(),2)=0</formula>
    </cfRule>
  </conditionalFormatting>
  <conditionalFormatting sqref="H10">
    <cfRule type="expression" dxfId="1" priority="270">
      <formula>MOD(ROW(),2)=0</formula>
    </cfRule>
  </conditionalFormatting>
  <conditionalFormatting sqref="H11">
    <cfRule type="expression" dxfId="1" priority="269">
      <formula>MOD(ROW(),2)=0</formula>
    </cfRule>
  </conditionalFormatting>
  <conditionalFormatting sqref="H12">
    <cfRule type="expression" dxfId="1" priority="267">
      <formula>MOD(ROW(),2)=0</formula>
    </cfRule>
  </conditionalFormatting>
  <conditionalFormatting sqref="H13">
    <cfRule type="expression" dxfId="1" priority="258">
      <formula>MOD(ROW(),2)=0</formula>
    </cfRule>
  </conditionalFormatting>
  <conditionalFormatting sqref="H14">
    <cfRule type="expression" dxfId="1" priority="268">
      <formula>MOD(ROW(),2)=0</formula>
    </cfRule>
  </conditionalFormatting>
  <conditionalFormatting sqref="H15">
    <cfRule type="expression" dxfId="1" priority="266">
      <formula>MOD(ROW(),2)=0</formula>
    </cfRule>
  </conditionalFormatting>
  <conditionalFormatting sqref="H16">
    <cfRule type="expression" dxfId="1" priority="265">
      <formula>MOD(ROW(),2)=0</formula>
    </cfRule>
  </conditionalFormatting>
  <conditionalFormatting sqref="H17">
    <cfRule type="expression" dxfId="1" priority="264">
      <formula>MOD(ROW(),2)=0</formula>
    </cfRule>
  </conditionalFormatting>
  <conditionalFormatting sqref="H18">
    <cfRule type="expression" dxfId="1" priority="263">
      <formula>MOD(ROW(),2)=0</formula>
    </cfRule>
  </conditionalFormatting>
  <conditionalFormatting sqref="H19">
    <cfRule type="expression" dxfId="1" priority="262">
      <formula>MOD(ROW(),2)=0</formula>
    </cfRule>
  </conditionalFormatting>
  <conditionalFormatting sqref="H20">
    <cfRule type="expression" dxfId="1" priority="261">
      <formula>MOD(ROW(),2)=0</formula>
    </cfRule>
  </conditionalFormatting>
  <conditionalFormatting sqref="H21">
    <cfRule type="expression" dxfId="1" priority="260">
      <formula>MOD(ROW(),2)=0</formula>
    </cfRule>
  </conditionalFormatting>
  <conditionalFormatting sqref="H22">
    <cfRule type="expression" dxfId="1" priority="259">
      <formula>MOD(ROW(),2)=0</formula>
    </cfRule>
  </conditionalFormatting>
  <conditionalFormatting sqref="H23">
    <cfRule type="expression" dxfId="1" priority="241">
      <formula>MOD(ROW(),2)=0</formula>
    </cfRule>
  </conditionalFormatting>
  <conditionalFormatting sqref="H24">
    <cfRule type="expression" dxfId="1" priority="257">
      <formula>MOD(ROW(),2)=0</formula>
    </cfRule>
  </conditionalFormatting>
  <conditionalFormatting sqref="H25">
    <cfRule type="expression" dxfId="1" priority="256">
      <formula>MOD(ROW(),2)=0</formula>
    </cfRule>
  </conditionalFormatting>
  <conditionalFormatting sqref="H26">
    <cfRule type="expression" dxfId="1" priority="255">
      <formula>MOD(ROW(),2)=0</formula>
    </cfRule>
  </conditionalFormatting>
  <conditionalFormatting sqref="H27">
    <cfRule type="expression" dxfId="1" priority="254">
      <formula>MOD(ROW(),2)=0</formula>
    </cfRule>
  </conditionalFormatting>
  <conditionalFormatting sqref="H28">
    <cfRule type="expression" dxfId="1" priority="253">
      <formula>MOD(ROW(),2)=0</formula>
    </cfRule>
  </conditionalFormatting>
  <conditionalFormatting sqref="G29">
    <cfRule type="expression" dxfId="1" priority="199">
      <formula>MOD(ROW(),2)=0</formula>
    </cfRule>
  </conditionalFormatting>
  <conditionalFormatting sqref="H29">
    <cfRule type="expression" dxfId="1" priority="201">
      <formula>MOD(ROW(),2)=0</formula>
    </cfRule>
  </conditionalFormatting>
  <conditionalFormatting sqref="G30">
    <cfRule type="expression" dxfId="1" priority="198">
      <formula>MOD(ROW(),2)=0</formula>
    </cfRule>
  </conditionalFormatting>
  <conditionalFormatting sqref="H30">
    <cfRule type="expression" dxfId="1" priority="200">
      <formula>MOD(ROW(),2)=0</formula>
    </cfRule>
  </conditionalFormatting>
  <conditionalFormatting sqref="H31">
    <cfRule type="expression" dxfId="1" priority="252">
      <formula>MOD(ROW(),2)=0</formula>
    </cfRule>
  </conditionalFormatting>
  <conditionalFormatting sqref="H32">
    <cfRule type="expression" dxfId="1" priority="251">
      <formula>MOD(ROW(),2)=0</formula>
    </cfRule>
  </conditionalFormatting>
  <conditionalFormatting sqref="H33">
    <cfRule type="expression" dxfId="1" priority="250">
      <formula>MOD(ROW(),2)=0</formula>
    </cfRule>
  </conditionalFormatting>
  <conditionalFormatting sqref="H34">
    <cfRule type="expression" dxfId="1" priority="239">
      <formula>MOD(ROW(),2)=0</formula>
    </cfRule>
  </conditionalFormatting>
  <conditionalFormatting sqref="H35">
    <cfRule type="expression" dxfId="1" priority="238">
      <formula>MOD(ROW(),2)=0</formula>
    </cfRule>
  </conditionalFormatting>
  <conditionalFormatting sqref="H36">
    <cfRule type="expression" dxfId="1" priority="249">
      <formula>MOD(ROW(),2)=0</formula>
    </cfRule>
  </conditionalFormatting>
  <conditionalFormatting sqref="H37">
    <cfRule type="expression" dxfId="1" priority="240">
      <formula>MOD(ROW(),2)=0</formula>
    </cfRule>
  </conditionalFormatting>
  <conditionalFormatting sqref="H38">
    <cfRule type="expression" dxfId="1" priority="248">
      <formula>MOD(ROW(),2)=0</formula>
    </cfRule>
  </conditionalFormatting>
  <conditionalFormatting sqref="H39">
    <cfRule type="expression" dxfId="1" priority="247">
      <formula>MOD(ROW(),2)=0</formula>
    </cfRule>
  </conditionalFormatting>
  <conditionalFormatting sqref="H40">
    <cfRule type="expression" dxfId="1" priority="246">
      <formula>MOD(ROW(),2)=0</formula>
    </cfRule>
  </conditionalFormatting>
  <conditionalFormatting sqref="H41">
    <cfRule type="expression" dxfId="1" priority="245">
      <formula>MOD(ROW(),2)=0</formula>
    </cfRule>
  </conditionalFormatting>
  <conditionalFormatting sqref="H42">
    <cfRule type="expression" dxfId="1" priority="244">
      <formula>MOD(ROW(),2)=0</formula>
    </cfRule>
  </conditionalFormatting>
  <conditionalFormatting sqref="H43">
    <cfRule type="expression" dxfId="1" priority="237">
      <formula>MOD(ROW(),2)=0</formula>
    </cfRule>
  </conditionalFormatting>
  <conditionalFormatting sqref="H44">
    <cfRule type="expression" dxfId="1" priority="243">
      <formula>MOD(ROW(),2)=0</formula>
    </cfRule>
  </conditionalFormatting>
  <conditionalFormatting sqref="H45">
    <cfRule type="expression" dxfId="1" priority="242">
      <formula>MOD(ROW(),2)=0</formula>
    </cfRule>
  </conditionalFormatting>
  <conditionalFormatting sqref="H46">
    <cfRule type="expression" dxfId="1" priority="236">
      <formula>MOD(ROW(),2)=0</formula>
    </cfRule>
  </conditionalFormatting>
  <conditionalFormatting sqref="H47">
    <cfRule type="expression" dxfId="1" priority="235">
      <formula>MOD(ROW(),2)=0</formula>
    </cfRule>
  </conditionalFormatting>
  <conditionalFormatting sqref="H48">
    <cfRule type="expression" dxfId="1" priority="234">
      <formula>MOD(ROW(),2)=0</formula>
    </cfRule>
  </conditionalFormatting>
  <conditionalFormatting sqref="H51">
    <cfRule type="expression" dxfId="1" priority="232">
      <formula>MOD(ROW(),2)=0</formula>
    </cfRule>
  </conditionalFormatting>
  <conditionalFormatting sqref="H52">
    <cfRule type="expression" dxfId="1" priority="231">
      <formula>MOD(ROW(),2)=0</formula>
    </cfRule>
  </conditionalFormatting>
  <conditionalFormatting sqref="H53">
    <cfRule type="expression" dxfId="1" priority="230">
      <formula>MOD(ROW(),2)=0</formula>
    </cfRule>
  </conditionalFormatting>
  <conditionalFormatting sqref="H54">
    <cfRule type="expression" dxfId="1" priority="210">
      <formula>MOD(ROW(),2)=0</formula>
    </cfRule>
  </conditionalFormatting>
  <conditionalFormatting sqref="H55">
    <cfRule type="expression" dxfId="1" priority="209">
      <formula>MOD(ROW(),2)=0</formula>
    </cfRule>
  </conditionalFormatting>
  <conditionalFormatting sqref="H56">
    <cfRule type="expression" dxfId="1" priority="229">
      <formula>MOD(ROW(),2)=0</formula>
    </cfRule>
  </conditionalFormatting>
  <conditionalFormatting sqref="H57">
    <cfRule type="expression" dxfId="1" priority="228">
      <formula>MOD(ROW(),2)=0</formula>
    </cfRule>
  </conditionalFormatting>
  <conditionalFormatting sqref="H58">
    <cfRule type="expression" dxfId="1" priority="227">
      <formula>MOD(ROW(),2)=0</formula>
    </cfRule>
  </conditionalFormatting>
  <conditionalFormatting sqref="G59">
    <cfRule type="expression" dxfId="1" priority="194">
      <formula>MOD(ROW(),2)=0</formula>
    </cfRule>
  </conditionalFormatting>
  <conditionalFormatting sqref="H59">
    <cfRule type="expression" dxfId="1" priority="197">
      <formula>MOD(ROW(),2)=0</formula>
    </cfRule>
  </conditionalFormatting>
  <conditionalFormatting sqref="G60">
    <cfRule type="expression" dxfId="1" priority="193">
      <formula>MOD(ROW(),2)=0</formula>
    </cfRule>
  </conditionalFormatting>
  <conditionalFormatting sqref="H60">
    <cfRule type="expression" dxfId="1" priority="196">
      <formula>MOD(ROW(),2)=0</formula>
    </cfRule>
  </conditionalFormatting>
  <conditionalFormatting sqref="G61">
    <cfRule type="expression" dxfId="1" priority="192">
      <formula>MOD(ROW(),2)=0</formula>
    </cfRule>
  </conditionalFormatting>
  <conditionalFormatting sqref="H61">
    <cfRule type="expression" dxfId="1" priority="195">
      <formula>MOD(ROW(),2)=0</formula>
    </cfRule>
  </conditionalFormatting>
  <conditionalFormatting sqref="H62">
    <cfRule type="expression" dxfId="1" priority="203">
      <formula>MOD(ROW(),2)=0</formula>
    </cfRule>
  </conditionalFormatting>
  <conditionalFormatting sqref="H63">
    <cfRule type="expression" dxfId="1" priority="202">
      <formula>MOD(ROW(),2)=0</formula>
    </cfRule>
  </conditionalFormatting>
  <conditionalFormatting sqref="H64">
    <cfRule type="expression" dxfId="1" priority="226">
      <formula>MOD(ROW(),2)=0</formula>
    </cfRule>
  </conditionalFormatting>
  <conditionalFormatting sqref="H65">
    <cfRule type="expression" dxfId="1" priority="225">
      <formula>MOD(ROW(),2)=0</formula>
    </cfRule>
  </conditionalFormatting>
  <conditionalFormatting sqref="H66">
    <cfRule type="expression" dxfId="1" priority="187">
      <formula>MOD(ROW(),2)=0</formula>
    </cfRule>
  </conditionalFormatting>
  <conditionalFormatting sqref="G67">
    <cfRule type="expression" dxfId="1" priority="189">
      <formula>MOD(ROW(),2)=0</formula>
    </cfRule>
  </conditionalFormatting>
  <conditionalFormatting sqref="H67">
    <cfRule type="expression" dxfId="1" priority="191">
      <formula>MOD(ROW(),2)=0</formula>
    </cfRule>
  </conditionalFormatting>
  <conditionalFormatting sqref="G68">
    <cfRule type="expression" dxfId="1" priority="188">
      <formula>MOD(ROW(),2)=0</formula>
    </cfRule>
  </conditionalFormatting>
  <conditionalFormatting sqref="H68">
    <cfRule type="expression" dxfId="1" priority="190">
      <formula>MOD(ROW(),2)=0</formula>
    </cfRule>
  </conditionalFormatting>
  <conditionalFormatting sqref="H69">
    <cfRule type="expression" dxfId="1" priority="224">
      <formula>MOD(ROW(),2)=0</formula>
    </cfRule>
  </conditionalFormatting>
  <conditionalFormatting sqref="H70">
    <cfRule type="expression" dxfId="1" priority="223">
      <formula>MOD(ROW(),2)=0</formula>
    </cfRule>
  </conditionalFormatting>
  <conditionalFormatting sqref="H71">
    <cfRule type="expression" dxfId="1" priority="222">
      <formula>MOD(ROW(),2)=0</formula>
    </cfRule>
  </conditionalFormatting>
  <conditionalFormatting sqref="H72">
    <cfRule type="expression" dxfId="1" priority="221">
      <formula>MOD(ROW(),2)=0</formula>
    </cfRule>
  </conditionalFormatting>
  <conditionalFormatting sqref="H73">
    <cfRule type="expression" dxfId="1" priority="220">
      <formula>MOD(ROW(),2)=0</formula>
    </cfRule>
  </conditionalFormatting>
  <conditionalFormatting sqref="H74">
    <cfRule type="expression" dxfId="1" priority="219">
      <formula>MOD(ROW(),2)=0</formula>
    </cfRule>
  </conditionalFormatting>
  <conditionalFormatting sqref="H75">
    <cfRule type="expression" dxfId="1" priority="218">
      <formula>MOD(ROW(),2)=0</formula>
    </cfRule>
  </conditionalFormatting>
  <conditionalFormatting sqref="H76">
    <cfRule type="expression" dxfId="1" priority="217">
      <formula>MOD(ROW(),2)=0</formula>
    </cfRule>
  </conditionalFormatting>
  <conditionalFormatting sqref="H77">
    <cfRule type="expression" dxfId="1" priority="216">
      <formula>MOD(ROW(),2)=0</formula>
    </cfRule>
  </conditionalFormatting>
  <conditionalFormatting sqref="H78">
    <cfRule type="expression" dxfId="1" priority="215">
      <formula>MOD(ROW(),2)=0</formula>
    </cfRule>
  </conditionalFormatting>
  <conditionalFormatting sqref="H79">
    <cfRule type="expression" dxfId="1" priority="214">
      <formula>MOD(ROW(),2)=0</formula>
    </cfRule>
  </conditionalFormatting>
  <conditionalFormatting sqref="H80">
    <cfRule type="expression" dxfId="1" priority="213">
      <formula>MOD(ROW(),2)=0</formula>
    </cfRule>
  </conditionalFormatting>
  <conditionalFormatting sqref="H83">
    <cfRule type="expression" dxfId="1" priority="212">
      <formula>MOD(ROW(),2)=0</formula>
    </cfRule>
  </conditionalFormatting>
  <conditionalFormatting sqref="H84">
    <cfRule type="expression" dxfId="1" priority="211">
      <formula>MOD(ROW(),2)=0</formula>
    </cfRule>
  </conditionalFormatting>
  <conditionalFormatting sqref="H85">
    <cfRule type="expression" dxfId="1" priority="207">
      <formula>MOD(ROW(),2)=0</formula>
    </cfRule>
  </conditionalFormatting>
  <conditionalFormatting sqref="H86">
    <cfRule type="expression" dxfId="1" priority="204">
      <formula>MOD(ROW(),2)=0</formula>
    </cfRule>
  </conditionalFormatting>
  <conditionalFormatting sqref="H87">
    <cfRule type="expression" dxfId="1" priority="206">
      <formula>MOD(ROW(),2)=0</formula>
    </cfRule>
  </conditionalFormatting>
  <conditionalFormatting sqref="H88">
    <cfRule type="expression" dxfId="1" priority="205">
      <formula>MOD(ROW(),2)=0</formula>
    </cfRule>
  </conditionalFormatting>
  <conditionalFormatting sqref="G89">
    <cfRule type="expression" dxfId="1" priority="185">
      <formula>MOD(ROW(),2)=0</formula>
    </cfRule>
  </conditionalFormatting>
  <conditionalFormatting sqref="H89">
    <cfRule type="expression" dxfId="1" priority="186">
      <formula>MOD(ROW(),2)=0</formula>
    </cfRule>
  </conditionalFormatting>
  <conditionalFormatting sqref="G90">
    <cfRule type="expression" dxfId="1" priority="180">
      <formula>MOD(ROW(),2)=0</formula>
    </cfRule>
  </conditionalFormatting>
  <conditionalFormatting sqref="H90">
    <cfRule type="expression" dxfId="1" priority="182">
      <formula>MOD(ROW(),2)=0</formula>
    </cfRule>
  </conditionalFormatting>
  <conditionalFormatting sqref="G91">
    <cfRule type="expression" dxfId="1" priority="179">
      <formula>MOD(ROW(),2)=0</formula>
    </cfRule>
  </conditionalFormatting>
  <conditionalFormatting sqref="H91">
    <cfRule type="expression" dxfId="1" priority="181">
      <formula>MOD(ROW(),2)=0</formula>
    </cfRule>
  </conditionalFormatting>
  <conditionalFormatting sqref="G92">
    <cfRule type="expression" dxfId="1" priority="183">
      <formula>MOD(ROW(),2)=0</formula>
    </cfRule>
  </conditionalFormatting>
  <conditionalFormatting sqref="H92">
    <cfRule type="expression" dxfId="1" priority="184">
      <formula>MOD(ROW(),2)=0</formula>
    </cfRule>
  </conditionalFormatting>
  <conditionalFormatting sqref="G93">
    <cfRule type="expression" dxfId="1" priority="144">
      <formula>MOD(ROW(),2)=0</formula>
    </cfRule>
  </conditionalFormatting>
  <conditionalFormatting sqref="H93">
    <cfRule type="expression" dxfId="1" priority="148">
      <formula>MOD(ROW(),2)=0</formula>
    </cfRule>
  </conditionalFormatting>
  <conditionalFormatting sqref="G94">
    <cfRule type="expression" dxfId="1" priority="143">
      <formula>MOD(ROW(),2)=0</formula>
    </cfRule>
  </conditionalFormatting>
  <conditionalFormatting sqref="H94">
    <cfRule type="expression" dxfId="1" priority="147">
      <formula>MOD(ROW(),2)=0</formula>
    </cfRule>
  </conditionalFormatting>
  <conditionalFormatting sqref="G95">
    <cfRule type="expression" dxfId="1" priority="142">
      <formula>MOD(ROW(),2)=0</formula>
    </cfRule>
  </conditionalFormatting>
  <conditionalFormatting sqref="H95">
    <cfRule type="expression" dxfId="1" priority="146">
      <formula>MOD(ROW(),2)=0</formula>
    </cfRule>
  </conditionalFormatting>
  <conditionalFormatting sqref="G96">
    <cfRule type="expression" dxfId="1" priority="141">
      <formula>MOD(ROW(),2)=0</formula>
    </cfRule>
  </conditionalFormatting>
  <conditionalFormatting sqref="H96">
    <cfRule type="expression" dxfId="1" priority="145">
      <formula>MOD(ROW(),2)=0</formula>
    </cfRule>
  </conditionalFormatting>
  <conditionalFormatting sqref="G97">
    <cfRule type="expression" dxfId="1" priority="177">
      <formula>MOD(ROW(),2)=0</formula>
    </cfRule>
  </conditionalFormatting>
  <conditionalFormatting sqref="H97">
    <cfRule type="expression" dxfId="1" priority="178">
      <formula>MOD(ROW(),2)=0</formula>
    </cfRule>
  </conditionalFormatting>
  <conditionalFormatting sqref="G98">
    <cfRule type="expression" dxfId="1" priority="27">
      <formula>MOD(ROW(),2)=0</formula>
    </cfRule>
  </conditionalFormatting>
  <conditionalFormatting sqref="H98">
    <cfRule type="expression" dxfId="1" priority="28">
      <formula>MOD(ROW(),2)=0</formula>
    </cfRule>
  </conditionalFormatting>
  <conditionalFormatting sqref="G99">
    <cfRule type="expression" dxfId="1" priority="173">
      <formula>MOD(ROW(),2)=0</formula>
    </cfRule>
  </conditionalFormatting>
  <conditionalFormatting sqref="H99">
    <cfRule type="expression" dxfId="1" priority="176">
      <formula>MOD(ROW(),2)=0</formula>
    </cfRule>
  </conditionalFormatting>
  <conditionalFormatting sqref="G100">
    <cfRule type="expression" dxfId="1" priority="172">
      <formula>MOD(ROW(),2)=0</formula>
    </cfRule>
  </conditionalFormatting>
  <conditionalFormatting sqref="H100">
    <cfRule type="expression" dxfId="1" priority="175">
      <formula>MOD(ROW(),2)=0</formula>
    </cfRule>
  </conditionalFormatting>
  <conditionalFormatting sqref="G101">
    <cfRule type="expression" dxfId="1" priority="171">
      <formula>MOD(ROW(),2)=0</formula>
    </cfRule>
  </conditionalFormatting>
  <conditionalFormatting sqref="H101">
    <cfRule type="expression" dxfId="1" priority="174">
      <formula>MOD(ROW(),2)=0</formula>
    </cfRule>
  </conditionalFormatting>
  <conditionalFormatting sqref="G102">
    <cfRule type="expression" dxfId="1" priority="167">
      <formula>MOD(ROW(),2)=0</formula>
    </cfRule>
  </conditionalFormatting>
  <conditionalFormatting sqref="H102">
    <cfRule type="expression" dxfId="1" priority="168">
      <formula>MOD(ROW(),2)=0</formula>
    </cfRule>
  </conditionalFormatting>
  <conditionalFormatting sqref="G103">
    <cfRule type="expression" dxfId="1" priority="169">
      <formula>MOD(ROW(),2)=0</formula>
    </cfRule>
  </conditionalFormatting>
  <conditionalFormatting sqref="H103">
    <cfRule type="expression" dxfId="1" priority="170">
      <formula>MOD(ROW(),2)=0</formula>
    </cfRule>
  </conditionalFormatting>
  <conditionalFormatting sqref="G104">
    <cfRule type="expression" dxfId="1" priority="37">
      <formula>MOD(ROW(),2)=0</formula>
    </cfRule>
  </conditionalFormatting>
  <conditionalFormatting sqref="H104">
    <cfRule type="expression" dxfId="1" priority="38">
      <formula>MOD(ROW(),2)=0</formula>
    </cfRule>
  </conditionalFormatting>
  <conditionalFormatting sqref="G105">
    <cfRule type="expression" dxfId="1" priority="35">
      <formula>MOD(ROW(),2)=0</formula>
    </cfRule>
  </conditionalFormatting>
  <conditionalFormatting sqref="H105">
    <cfRule type="expression" dxfId="1" priority="36">
      <formula>MOD(ROW(),2)=0</formula>
    </cfRule>
  </conditionalFormatting>
  <conditionalFormatting sqref="G106">
    <cfRule type="expression" dxfId="1" priority="157">
      <formula>MOD(ROW(),2)=0</formula>
    </cfRule>
  </conditionalFormatting>
  <conditionalFormatting sqref="H106">
    <cfRule type="expression" dxfId="1" priority="166">
      <formula>MOD(ROW(),2)=0</formula>
    </cfRule>
  </conditionalFormatting>
  <conditionalFormatting sqref="G107">
    <cfRule type="expression" dxfId="1" priority="156">
      <formula>MOD(ROW(),2)=0</formula>
    </cfRule>
  </conditionalFormatting>
  <conditionalFormatting sqref="H107">
    <cfRule type="expression" dxfId="1" priority="165">
      <formula>MOD(ROW(),2)=0</formula>
    </cfRule>
  </conditionalFormatting>
  <conditionalFormatting sqref="G108">
    <cfRule type="expression" dxfId="1" priority="155">
      <formula>MOD(ROW(),2)=0</formula>
    </cfRule>
  </conditionalFormatting>
  <conditionalFormatting sqref="H108">
    <cfRule type="expression" dxfId="1" priority="164">
      <formula>MOD(ROW(),2)=0</formula>
    </cfRule>
  </conditionalFormatting>
  <conditionalFormatting sqref="G109">
    <cfRule type="expression" dxfId="1" priority="154">
      <formula>MOD(ROW(),2)=0</formula>
    </cfRule>
  </conditionalFormatting>
  <conditionalFormatting sqref="H109">
    <cfRule type="expression" dxfId="1" priority="163">
      <formula>MOD(ROW(),2)=0</formula>
    </cfRule>
  </conditionalFormatting>
  <conditionalFormatting sqref="G110">
    <cfRule type="expression" dxfId="1" priority="153">
      <formula>MOD(ROW(),2)=0</formula>
    </cfRule>
  </conditionalFormatting>
  <conditionalFormatting sqref="H110">
    <cfRule type="expression" dxfId="1" priority="162">
      <formula>MOD(ROW(),2)=0</formula>
    </cfRule>
  </conditionalFormatting>
  <conditionalFormatting sqref="G111">
    <cfRule type="expression" dxfId="1" priority="20">
      <formula>MOD(ROW(),2)=0</formula>
    </cfRule>
  </conditionalFormatting>
  <conditionalFormatting sqref="H111">
    <cfRule type="expression" dxfId="1" priority="21">
      <formula>MOD(ROW(),2)=0</formula>
    </cfRule>
  </conditionalFormatting>
  <conditionalFormatting sqref="G112">
    <cfRule type="expression" dxfId="1" priority="152">
      <formula>MOD(ROW(),2)=0</formula>
    </cfRule>
  </conditionalFormatting>
  <conditionalFormatting sqref="H112">
    <cfRule type="expression" dxfId="1" priority="161">
      <formula>MOD(ROW(),2)=0</formula>
    </cfRule>
  </conditionalFormatting>
  <conditionalFormatting sqref="G113">
    <cfRule type="expression" dxfId="1" priority="51">
      <formula>MOD(ROW(),2)=0</formula>
    </cfRule>
  </conditionalFormatting>
  <conditionalFormatting sqref="H113">
    <cfRule type="expression" dxfId="1" priority="52">
      <formula>MOD(ROW(),2)=0</formula>
    </cfRule>
  </conditionalFormatting>
  <conditionalFormatting sqref="G114">
    <cfRule type="expression" dxfId="1" priority="151">
      <formula>MOD(ROW(),2)=0</formula>
    </cfRule>
  </conditionalFormatting>
  <conditionalFormatting sqref="H114">
    <cfRule type="expression" dxfId="1" priority="160">
      <formula>MOD(ROW(),2)=0</formula>
    </cfRule>
  </conditionalFormatting>
  <conditionalFormatting sqref="G115">
    <cfRule type="expression" dxfId="1" priority="150">
      <formula>MOD(ROW(),2)=0</formula>
    </cfRule>
  </conditionalFormatting>
  <conditionalFormatting sqref="H115">
    <cfRule type="expression" dxfId="1" priority="159">
      <formula>MOD(ROW(),2)=0</formula>
    </cfRule>
  </conditionalFormatting>
  <conditionalFormatting sqref="G116">
    <cfRule type="expression" dxfId="1" priority="149">
      <formula>MOD(ROW(),2)=0</formula>
    </cfRule>
  </conditionalFormatting>
  <conditionalFormatting sqref="H116">
    <cfRule type="expression" dxfId="1" priority="158">
      <formula>MOD(ROW(),2)=0</formula>
    </cfRule>
  </conditionalFormatting>
  <conditionalFormatting sqref="G117">
    <cfRule type="expression" dxfId="1" priority="31">
      <formula>MOD(ROW(),2)=0</formula>
    </cfRule>
  </conditionalFormatting>
  <conditionalFormatting sqref="H117">
    <cfRule type="expression" dxfId="1" priority="32">
      <formula>MOD(ROW(),2)=0</formula>
    </cfRule>
  </conditionalFormatting>
  <conditionalFormatting sqref="G118">
    <cfRule type="expression" dxfId="1" priority="97">
      <formula>MOD(ROW(),2)=0</formula>
    </cfRule>
  </conditionalFormatting>
  <conditionalFormatting sqref="H118">
    <cfRule type="expression" dxfId="1" priority="140">
      <formula>MOD(ROW(),2)=0</formula>
    </cfRule>
  </conditionalFormatting>
  <conditionalFormatting sqref="H119">
    <cfRule type="expression" dxfId="1" priority="54">
      <formula>MOD(ROW(),2)=0</formula>
    </cfRule>
  </conditionalFormatting>
  <conditionalFormatting sqref="H120">
    <cfRule type="expression" dxfId="1" priority="19">
      <formula>MOD(ROW(),2)=0</formula>
    </cfRule>
  </conditionalFormatting>
  <conditionalFormatting sqref="G121">
    <cfRule type="expression" dxfId="1" priority="96">
      <formula>MOD(ROW(),2)=0</formula>
    </cfRule>
  </conditionalFormatting>
  <conditionalFormatting sqref="H121">
    <cfRule type="expression" dxfId="1" priority="139">
      <formula>MOD(ROW(),2)=0</formula>
    </cfRule>
  </conditionalFormatting>
  <conditionalFormatting sqref="G122">
    <cfRule type="expression" dxfId="1" priority="95">
      <formula>MOD(ROW(),2)=0</formula>
    </cfRule>
  </conditionalFormatting>
  <conditionalFormatting sqref="H122">
    <cfRule type="expression" dxfId="1" priority="138">
      <formula>MOD(ROW(),2)=0</formula>
    </cfRule>
  </conditionalFormatting>
  <conditionalFormatting sqref="G123">
    <cfRule type="expression" dxfId="1" priority="94">
      <formula>MOD(ROW(),2)=0</formula>
    </cfRule>
  </conditionalFormatting>
  <conditionalFormatting sqref="H123">
    <cfRule type="expression" dxfId="1" priority="137">
      <formula>MOD(ROW(),2)=0</formula>
    </cfRule>
  </conditionalFormatting>
  <conditionalFormatting sqref="G124">
    <cfRule type="expression" dxfId="1" priority="93">
      <formula>MOD(ROW(),2)=0</formula>
    </cfRule>
  </conditionalFormatting>
  <conditionalFormatting sqref="H124">
    <cfRule type="expression" dxfId="1" priority="136">
      <formula>MOD(ROW(),2)=0</formula>
    </cfRule>
  </conditionalFormatting>
  <conditionalFormatting sqref="G125">
    <cfRule type="expression" dxfId="1" priority="92">
      <formula>MOD(ROW(),2)=0</formula>
    </cfRule>
  </conditionalFormatting>
  <conditionalFormatting sqref="H125">
    <cfRule type="expression" dxfId="1" priority="135">
      <formula>MOD(ROW(),2)=0</formula>
    </cfRule>
  </conditionalFormatting>
  <conditionalFormatting sqref="G126">
    <cfRule type="expression" dxfId="1" priority="91">
      <formula>MOD(ROW(),2)=0</formula>
    </cfRule>
  </conditionalFormatting>
  <conditionalFormatting sqref="H126">
    <cfRule type="expression" dxfId="1" priority="134">
      <formula>MOD(ROW(),2)=0</formula>
    </cfRule>
  </conditionalFormatting>
  <conditionalFormatting sqref="G127">
    <cfRule type="expression" dxfId="1" priority="90">
      <formula>MOD(ROW(),2)=0</formula>
    </cfRule>
  </conditionalFormatting>
  <conditionalFormatting sqref="H127">
    <cfRule type="expression" dxfId="1" priority="133">
      <formula>MOD(ROW(),2)=0</formula>
    </cfRule>
  </conditionalFormatting>
  <conditionalFormatting sqref="G128">
    <cfRule type="expression" dxfId="1" priority="89">
      <formula>MOD(ROW(),2)=0</formula>
    </cfRule>
  </conditionalFormatting>
  <conditionalFormatting sqref="H128">
    <cfRule type="expression" dxfId="1" priority="132">
      <formula>MOD(ROW(),2)=0</formula>
    </cfRule>
  </conditionalFormatting>
  <conditionalFormatting sqref="G129">
    <cfRule type="expression" dxfId="1" priority="88">
      <formula>MOD(ROW(),2)=0</formula>
    </cfRule>
  </conditionalFormatting>
  <conditionalFormatting sqref="H129">
    <cfRule type="expression" dxfId="1" priority="131">
      <formula>MOD(ROW(),2)=0</formula>
    </cfRule>
  </conditionalFormatting>
  <conditionalFormatting sqref="G130">
    <cfRule type="expression" dxfId="1" priority="87">
      <formula>MOD(ROW(),2)=0</formula>
    </cfRule>
  </conditionalFormatting>
  <conditionalFormatting sqref="H130">
    <cfRule type="expression" dxfId="1" priority="130">
      <formula>MOD(ROW(),2)=0</formula>
    </cfRule>
  </conditionalFormatting>
  <conditionalFormatting sqref="G131">
    <cfRule type="expression" dxfId="1" priority="86">
      <formula>MOD(ROW(),2)=0</formula>
    </cfRule>
  </conditionalFormatting>
  <conditionalFormatting sqref="H131">
    <cfRule type="expression" dxfId="1" priority="129">
      <formula>MOD(ROW(),2)=0</formula>
    </cfRule>
  </conditionalFormatting>
  <conditionalFormatting sqref="G132">
    <cfRule type="expression" dxfId="1" priority="85">
      <formula>MOD(ROW(),2)=0</formula>
    </cfRule>
  </conditionalFormatting>
  <conditionalFormatting sqref="H132">
    <cfRule type="expression" dxfId="1" priority="128">
      <formula>MOD(ROW(),2)=0</formula>
    </cfRule>
  </conditionalFormatting>
  <conditionalFormatting sqref="G133">
    <cfRule type="expression" dxfId="1" priority="84">
      <formula>MOD(ROW(),2)=0</formula>
    </cfRule>
  </conditionalFormatting>
  <conditionalFormatting sqref="H133">
    <cfRule type="expression" dxfId="1" priority="127">
      <formula>MOD(ROW(),2)=0</formula>
    </cfRule>
  </conditionalFormatting>
  <conditionalFormatting sqref="G134">
    <cfRule type="expression" dxfId="1" priority="83">
      <formula>MOD(ROW(),2)=0</formula>
    </cfRule>
  </conditionalFormatting>
  <conditionalFormatting sqref="H134">
    <cfRule type="expression" dxfId="1" priority="126">
      <formula>MOD(ROW(),2)=0</formula>
    </cfRule>
  </conditionalFormatting>
  <conditionalFormatting sqref="G135">
    <cfRule type="expression" dxfId="1" priority="82">
      <formula>MOD(ROW(),2)=0</formula>
    </cfRule>
  </conditionalFormatting>
  <conditionalFormatting sqref="H135">
    <cfRule type="expression" dxfId="1" priority="125">
      <formula>MOD(ROW(),2)=0</formula>
    </cfRule>
  </conditionalFormatting>
  <conditionalFormatting sqref="G136">
    <cfRule type="expression" dxfId="1" priority="81">
      <formula>MOD(ROW(),2)=0</formula>
    </cfRule>
  </conditionalFormatting>
  <conditionalFormatting sqref="H136">
    <cfRule type="expression" dxfId="1" priority="124">
      <formula>MOD(ROW(),2)=0</formula>
    </cfRule>
  </conditionalFormatting>
  <conditionalFormatting sqref="G137">
    <cfRule type="expression" dxfId="1" priority="80">
      <formula>MOD(ROW(),2)=0</formula>
    </cfRule>
  </conditionalFormatting>
  <conditionalFormatting sqref="H137">
    <cfRule type="expression" dxfId="1" priority="123">
      <formula>MOD(ROW(),2)=0</formula>
    </cfRule>
  </conditionalFormatting>
  <conditionalFormatting sqref="G138">
    <cfRule type="expression" dxfId="1" priority="17">
      <formula>MOD(ROW(),2)=0</formula>
    </cfRule>
  </conditionalFormatting>
  <conditionalFormatting sqref="H138">
    <cfRule type="expression" dxfId="1" priority="18">
      <formula>MOD(ROW(),2)=0</formula>
    </cfRule>
  </conditionalFormatting>
  <conditionalFormatting sqref="G139">
    <cfRule type="expression" dxfId="1" priority="15">
      <formula>MOD(ROW(),2)=0</formula>
    </cfRule>
  </conditionalFormatting>
  <conditionalFormatting sqref="H139">
    <cfRule type="expression" dxfId="1" priority="16">
      <formula>MOD(ROW(),2)=0</formula>
    </cfRule>
  </conditionalFormatting>
  <conditionalFormatting sqref="G140">
    <cfRule type="expression" dxfId="1" priority="79">
      <formula>MOD(ROW(),2)=0</formula>
    </cfRule>
  </conditionalFormatting>
  <conditionalFormatting sqref="H140">
    <cfRule type="expression" dxfId="1" priority="122">
      <formula>MOD(ROW(),2)=0</formula>
    </cfRule>
  </conditionalFormatting>
  <conditionalFormatting sqref="G144">
    <cfRule type="expression" dxfId="1" priority="77">
      <formula>MOD(ROW(),2)=0</formula>
    </cfRule>
  </conditionalFormatting>
  <conditionalFormatting sqref="H144">
    <cfRule type="expression" dxfId="1" priority="120">
      <formula>MOD(ROW(),2)=0</formula>
    </cfRule>
  </conditionalFormatting>
  <conditionalFormatting sqref="G145">
    <cfRule type="expression" dxfId="1" priority="76">
      <formula>MOD(ROW(),2)=0</formula>
    </cfRule>
  </conditionalFormatting>
  <conditionalFormatting sqref="H145">
    <cfRule type="expression" dxfId="1" priority="119">
      <formula>MOD(ROW(),2)=0</formula>
    </cfRule>
  </conditionalFormatting>
  <conditionalFormatting sqref="G146">
    <cfRule type="expression" dxfId="1" priority="75">
      <formula>MOD(ROW(),2)=0</formula>
    </cfRule>
  </conditionalFormatting>
  <conditionalFormatting sqref="H146">
    <cfRule type="expression" dxfId="1" priority="118">
      <formula>MOD(ROW(),2)=0</formula>
    </cfRule>
  </conditionalFormatting>
  <conditionalFormatting sqref="G147">
    <cfRule type="expression" dxfId="1" priority="74">
      <formula>MOD(ROW(),2)=0</formula>
    </cfRule>
  </conditionalFormatting>
  <conditionalFormatting sqref="H147">
    <cfRule type="expression" dxfId="1" priority="117">
      <formula>MOD(ROW(),2)=0</formula>
    </cfRule>
  </conditionalFormatting>
  <conditionalFormatting sqref="G148">
    <cfRule type="expression" dxfId="1" priority="73">
      <formula>MOD(ROW(),2)=0</formula>
    </cfRule>
  </conditionalFormatting>
  <conditionalFormatting sqref="H148">
    <cfRule type="expression" dxfId="1" priority="116">
      <formula>MOD(ROW(),2)=0</formula>
    </cfRule>
  </conditionalFormatting>
  <conditionalFormatting sqref="G149">
    <cfRule type="expression" dxfId="1" priority="72">
      <formula>MOD(ROW(),2)=0</formula>
    </cfRule>
  </conditionalFormatting>
  <conditionalFormatting sqref="H149">
    <cfRule type="expression" dxfId="1" priority="115">
      <formula>MOD(ROW(),2)=0</formula>
    </cfRule>
  </conditionalFormatting>
  <conditionalFormatting sqref="G150">
    <cfRule type="expression" dxfId="1" priority="29">
      <formula>MOD(ROW(),2)=0</formula>
    </cfRule>
  </conditionalFormatting>
  <conditionalFormatting sqref="H150">
    <cfRule type="expression" dxfId="1" priority="30">
      <formula>MOD(ROW(),2)=0</formula>
    </cfRule>
  </conditionalFormatting>
  <conditionalFormatting sqref="G151">
    <cfRule type="expression" dxfId="1" priority="7">
      <formula>MOD(ROW(),2)=0</formula>
    </cfRule>
  </conditionalFormatting>
  <conditionalFormatting sqref="H151">
    <cfRule type="expression" dxfId="1" priority="14">
      <formula>MOD(ROW(),2)=0</formula>
    </cfRule>
  </conditionalFormatting>
  <conditionalFormatting sqref="G152">
    <cfRule type="expression" dxfId="1" priority="6">
      <formula>MOD(ROW(),2)=0</formula>
    </cfRule>
  </conditionalFormatting>
  <conditionalFormatting sqref="H152">
    <cfRule type="expression" dxfId="1" priority="13">
      <formula>MOD(ROW(),2)=0</formula>
    </cfRule>
  </conditionalFormatting>
  <conditionalFormatting sqref="G153">
    <cfRule type="expression" dxfId="1" priority="5">
      <formula>MOD(ROW(),2)=0</formula>
    </cfRule>
  </conditionalFormatting>
  <conditionalFormatting sqref="H153">
    <cfRule type="expression" dxfId="1" priority="12">
      <formula>MOD(ROW(),2)=0</formula>
    </cfRule>
  </conditionalFormatting>
  <conditionalFormatting sqref="G154">
    <cfRule type="expression" dxfId="1" priority="4">
      <formula>MOD(ROW(),2)=0</formula>
    </cfRule>
  </conditionalFormatting>
  <conditionalFormatting sqref="H154">
    <cfRule type="expression" dxfId="1" priority="11">
      <formula>MOD(ROW(),2)=0</formula>
    </cfRule>
  </conditionalFormatting>
  <conditionalFormatting sqref="G155">
    <cfRule type="expression" dxfId="1" priority="3">
      <formula>MOD(ROW(),2)=0</formula>
    </cfRule>
  </conditionalFormatting>
  <conditionalFormatting sqref="H155">
    <cfRule type="expression" dxfId="1" priority="10">
      <formula>MOD(ROW(),2)=0</formula>
    </cfRule>
  </conditionalFormatting>
  <conditionalFormatting sqref="G156">
    <cfRule type="expression" dxfId="1" priority="2">
      <formula>MOD(ROW(),2)=0</formula>
    </cfRule>
  </conditionalFormatting>
  <conditionalFormatting sqref="H156">
    <cfRule type="expression" dxfId="1" priority="9">
      <formula>MOD(ROW(),2)=0</formula>
    </cfRule>
  </conditionalFormatting>
  <conditionalFormatting sqref="G157">
    <cfRule type="expression" dxfId="1" priority="1">
      <formula>MOD(ROW(),2)=0</formula>
    </cfRule>
  </conditionalFormatting>
  <conditionalFormatting sqref="H157">
    <cfRule type="expression" dxfId="1" priority="8">
      <formula>MOD(ROW(),2)=0</formula>
    </cfRule>
  </conditionalFormatting>
  <conditionalFormatting sqref="G158">
    <cfRule type="expression" dxfId="1" priority="71">
      <formula>MOD(ROW(),2)=0</formula>
    </cfRule>
  </conditionalFormatting>
  <conditionalFormatting sqref="H158">
    <cfRule type="expression" dxfId="1" priority="114">
      <formula>MOD(ROW(),2)=0</formula>
    </cfRule>
  </conditionalFormatting>
  <conditionalFormatting sqref="G159">
    <cfRule type="expression" dxfId="1" priority="48">
      <formula>MOD(ROW(),2)=0</formula>
    </cfRule>
  </conditionalFormatting>
  <conditionalFormatting sqref="H159">
    <cfRule type="expression" dxfId="1" priority="50">
      <formula>MOD(ROW(),2)=0</formula>
    </cfRule>
  </conditionalFormatting>
  <conditionalFormatting sqref="G160">
    <cfRule type="expression" dxfId="1" priority="47">
      <formula>MOD(ROW(),2)=0</formula>
    </cfRule>
  </conditionalFormatting>
  <conditionalFormatting sqref="H160">
    <cfRule type="expression" dxfId="1" priority="49">
      <formula>MOD(ROW(),2)=0</formula>
    </cfRule>
  </conditionalFormatting>
  <conditionalFormatting sqref="G161">
    <cfRule type="expression" dxfId="1" priority="70">
      <formula>MOD(ROW(),2)=0</formula>
    </cfRule>
  </conditionalFormatting>
  <conditionalFormatting sqref="H161">
    <cfRule type="expression" dxfId="1" priority="113">
      <formula>MOD(ROW(),2)=0</formula>
    </cfRule>
  </conditionalFormatting>
  <conditionalFormatting sqref="G162">
    <cfRule type="expression" dxfId="1" priority="69">
      <formula>MOD(ROW(),2)=0</formula>
    </cfRule>
  </conditionalFormatting>
  <conditionalFormatting sqref="H162">
    <cfRule type="expression" dxfId="1" priority="112">
      <formula>MOD(ROW(),2)=0</formula>
    </cfRule>
  </conditionalFormatting>
  <conditionalFormatting sqref="G166">
    <cfRule type="expression" dxfId="1" priority="67">
      <formula>MOD(ROW(),2)=0</formula>
    </cfRule>
  </conditionalFormatting>
  <conditionalFormatting sqref="H166">
    <cfRule type="expression" dxfId="1" priority="110">
      <formula>MOD(ROW(),2)=0</formula>
    </cfRule>
  </conditionalFormatting>
  <conditionalFormatting sqref="G167">
    <cfRule type="expression" dxfId="1" priority="66">
      <formula>MOD(ROW(),2)=0</formula>
    </cfRule>
  </conditionalFormatting>
  <conditionalFormatting sqref="H167">
    <cfRule type="expression" dxfId="1" priority="109">
      <formula>MOD(ROW(),2)=0</formula>
    </cfRule>
  </conditionalFormatting>
  <conditionalFormatting sqref="G169">
    <cfRule type="expression" dxfId="1" priority="25">
      <formula>MOD(ROW(),2)=0</formula>
    </cfRule>
  </conditionalFormatting>
  <conditionalFormatting sqref="H169">
    <cfRule type="expression" dxfId="1" priority="26">
      <formula>MOD(ROW(),2)=0</formula>
    </cfRule>
  </conditionalFormatting>
  <conditionalFormatting sqref="G171">
    <cfRule type="expression" dxfId="1" priority="64">
      <formula>MOD(ROW(),2)=0</formula>
    </cfRule>
  </conditionalFormatting>
  <conditionalFormatting sqref="H171">
    <cfRule type="expression" dxfId="1" priority="107">
      <formula>MOD(ROW(),2)=0</formula>
    </cfRule>
  </conditionalFormatting>
  <conditionalFormatting sqref="G172">
    <cfRule type="expression" dxfId="1" priority="63">
      <formula>MOD(ROW(),2)=0</formula>
    </cfRule>
  </conditionalFormatting>
  <conditionalFormatting sqref="H172">
    <cfRule type="expression" dxfId="1" priority="106">
      <formula>MOD(ROW(),2)=0</formula>
    </cfRule>
  </conditionalFormatting>
  <conditionalFormatting sqref="G173">
    <cfRule type="expression" dxfId="1" priority="45">
      <formula>MOD(ROW(),2)=0</formula>
    </cfRule>
  </conditionalFormatting>
  <conditionalFormatting sqref="H173">
    <cfRule type="expression" dxfId="1" priority="46">
      <formula>MOD(ROW(),2)=0</formula>
    </cfRule>
  </conditionalFormatting>
  <conditionalFormatting sqref="G174">
    <cfRule type="expression" dxfId="1" priority="62">
      <formula>MOD(ROW(),2)=0</formula>
    </cfRule>
  </conditionalFormatting>
  <conditionalFormatting sqref="H174">
    <cfRule type="expression" dxfId="1" priority="105">
      <formula>MOD(ROW(),2)=0</formula>
    </cfRule>
  </conditionalFormatting>
  <conditionalFormatting sqref="G175">
    <cfRule type="expression" dxfId="1" priority="61">
      <formula>MOD(ROW(),2)=0</formula>
    </cfRule>
  </conditionalFormatting>
  <conditionalFormatting sqref="H175">
    <cfRule type="expression" dxfId="1" priority="104">
      <formula>MOD(ROW(),2)=0</formula>
    </cfRule>
  </conditionalFormatting>
  <conditionalFormatting sqref="G176">
    <cfRule type="expression" dxfId="1" priority="60">
      <formula>MOD(ROW(),2)=0</formula>
    </cfRule>
  </conditionalFormatting>
  <conditionalFormatting sqref="H176">
    <cfRule type="expression" dxfId="1" priority="103">
      <formula>MOD(ROW(),2)=0</formula>
    </cfRule>
  </conditionalFormatting>
  <conditionalFormatting sqref="G177">
    <cfRule type="expression" dxfId="1" priority="59">
      <formula>MOD(ROW(),2)=0</formula>
    </cfRule>
  </conditionalFormatting>
  <conditionalFormatting sqref="H177">
    <cfRule type="expression" dxfId="1" priority="102">
      <formula>MOD(ROW(),2)=0</formula>
    </cfRule>
  </conditionalFormatting>
  <conditionalFormatting sqref="G178">
    <cfRule type="expression" dxfId="1" priority="58">
      <formula>MOD(ROW(),2)=0</formula>
    </cfRule>
  </conditionalFormatting>
  <conditionalFormatting sqref="H178">
    <cfRule type="expression" dxfId="1" priority="101">
      <formula>MOD(ROW(),2)=0</formula>
    </cfRule>
  </conditionalFormatting>
  <conditionalFormatting sqref="G179">
    <cfRule type="expression" dxfId="1" priority="57">
      <formula>MOD(ROW(),2)=0</formula>
    </cfRule>
  </conditionalFormatting>
  <conditionalFormatting sqref="H179">
    <cfRule type="expression" dxfId="1" priority="100">
      <formula>MOD(ROW(),2)=0</formula>
    </cfRule>
  </conditionalFormatting>
  <conditionalFormatting sqref="G180">
    <cfRule type="expression" dxfId="1" priority="56">
      <formula>MOD(ROW(),2)=0</formula>
    </cfRule>
  </conditionalFormatting>
  <conditionalFormatting sqref="H180">
    <cfRule type="expression" dxfId="1" priority="99">
      <formula>MOD(ROW(),2)=0</formula>
    </cfRule>
  </conditionalFormatting>
  <conditionalFormatting sqref="G182">
    <cfRule type="expression" dxfId="1" priority="43">
      <formula>MOD(ROW(),2)=0</formula>
    </cfRule>
  </conditionalFormatting>
  <conditionalFormatting sqref="H182">
    <cfRule type="expression" dxfId="1" priority="44">
      <formula>MOD(ROW(),2)=0</formula>
    </cfRule>
  </conditionalFormatting>
  <conditionalFormatting sqref="G201">
    <cfRule type="expression" dxfId="1" priority="33">
      <formula>MOD(ROW(),2)=0</formula>
    </cfRule>
  </conditionalFormatting>
  <conditionalFormatting sqref="H203">
    <cfRule type="expression" dxfId="1" priority="24">
      <formula>MOD(ROW(),2)=0</formula>
    </cfRule>
  </conditionalFormatting>
  <conditionalFormatting sqref="G204">
    <cfRule type="expression" dxfId="1" priority="23">
      <formula>MOD(ROW(),2)=0</formula>
    </cfRule>
  </conditionalFormatting>
  <conditionalFormatting sqref="H204">
    <cfRule type="expression" dxfId="1" priority="22">
      <formula>MOD(ROW(),2)=0</formula>
    </cfRule>
  </conditionalFormatting>
  <conditionalFormatting sqref="G119:G120">
    <cfRule type="expression" dxfId="1" priority="53">
      <formula>MOD(ROW(),2)=0</formula>
    </cfRule>
  </conditionalFormatting>
  <conditionalFormatting sqref="G141:G143">
    <cfRule type="expression" dxfId="1" priority="78">
      <formula>MOD(ROW(),2)=0</formula>
    </cfRule>
  </conditionalFormatting>
  <conditionalFormatting sqref="G163:G165">
    <cfRule type="expression" dxfId="1" priority="68">
      <formula>MOD(ROW(),2)=0</formula>
    </cfRule>
  </conditionalFormatting>
  <conditionalFormatting sqref="G214:G220">
    <cfRule type="expression" dxfId="1" priority="39">
      <formula>MOD(ROW(),2)=0</formula>
    </cfRule>
  </conditionalFormatting>
  <conditionalFormatting sqref="G221:G228">
    <cfRule type="expression" dxfId="1" priority="40">
      <formula>MOD(ROW(),2)=0</formula>
    </cfRule>
  </conditionalFormatting>
  <conditionalFormatting sqref="H3:H6">
    <cfRule type="expression" dxfId="1" priority="276">
      <formula>MOD(ROW(),2)=0</formula>
    </cfRule>
  </conditionalFormatting>
  <conditionalFormatting sqref="H49:H50">
    <cfRule type="expression" dxfId="1" priority="233">
      <formula>MOD(ROW(),2)=0</formula>
    </cfRule>
  </conditionalFormatting>
  <conditionalFormatting sqref="H81:H82">
    <cfRule type="expression" dxfId="1" priority="208">
      <formula>MOD(ROW(),2)=0</formula>
    </cfRule>
  </conditionalFormatting>
  <conditionalFormatting sqref="H141:H143">
    <cfRule type="expression" dxfId="1" priority="121">
      <formula>MOD(ROW(),2)=0</formula>
    </cfRule>
  </conditionalFormatting>
  <conditionalFormatting sqref="H163:H165">
    <cfRule type="expression" dxfId="1" priority="111">
      <formula>MOD(ROW(),2)=0</formula>
    </cfRule>
  </conditionalFormatting>
  <conditionalFormatting sqref="H201:H202">
    <cfRule type="expression" dxfId="1" priority="34">
      <formula>MOD(ROW(),2)=0</formula>
    </cfRule>
  </conditionalFormatting>
  <conditionalFormatting sqref="G2:G28 G31:G58 G62:G65 G69:G88">
    <cfRule type="expression" dxfId="1" priority="274">
      <formula>MOD(ROW(),2)=0</formula>
    </cfRule>
  </conditionalFormatting>
  <conditionalFormatting sqref="G168 G170">
    <cfRule type="expression" dxfId="1" priority="65">
      <formula>MOD(ROW(),2)=0</formula>
    </cfRule>
  </conditionalFormatting>
  <conditionalFormatting sqref="H168 H170">
    <cfRule type="expression" dxfId="1" priority="108">
      <formula>MOD(ROW(),2)=0</formula>
    </cfRule>
  </conditionalFormatting>
  <conditionalFormatting sqref="G181 G183:G200 G202:G203 G205:G211">
    <cfRule type="expression" dxfId="1" priority="55">
      <formula>MOD(ROW(),2)=0</formula>
    </cfRule>
  </conditionalFormatting>
  <conditionalFormatting sqref="H181 H183:H200 H205:H228">
    <cfRule type="expression" dxfId="1" priority="98">
      <formula>MOD(ROW(),2)=0</formula>
    </cfRule>
  </conditionalFormatting>
  <dataValidations count="1">
    <dataValidation type="list" allowBlank="1" showInputMessage="1" showErrorMessage="1" sqref="L1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Sheet1</vt:lpstr>
      <vt:lpstr>Sheet9</vt:lpstr>
      <vt:lpstr>Sheet3</vt:lpstr>
      <vt:lpstr>1-9月汇总</vt:lpstr>
      <vt:lpstr>Sheet7</vt:lpstr>
      <vt:lpstr>Sheet2</vt:lpstr>
      <vt:lpstr>Sheet4</vt:lpstr>
      <vt:lpstr>Sheet6</vt:lpstr>
      <vt:lpstr>扣去税费汇总计算</vt:lpstr>
      <vt:lpstr>Sheet10</vt:lpstr>
      <vt:lpstr>Sheet12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2026-08-18T06:57:00Z</dcterms:created>
  <dcterms:modified xsi:type="dcterms:W3CDTF">2026-10-10T02:40:22Z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A67ADC7E332949A9AAD837CB3B352209_11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