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85" windowHeight="7440"/>
  </bookViews>
  <sheets>
    <sheet name="Question 1" sheetId="2" r:id="rId1"/>
    <sheet name="Question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9" i="3" s="1"/>
  <c r="N10" i="3" s="1"/>
  <c r="N7" i="3"/>
  <c r="M10" i="3"/>
  <c r="L10" i="3"/>
  <c r="M9" i="3"/>
  <c r="L9" i="3"/>
  <c r="M8" i="3"/>
  <c r="L8" i="3"/>
  <c r="L7" i="3"/>
  <c r="M7" i="3"/>
  <c r="O6" i="3"/>
  <c r="O7" i="3" l="1"/>
  <c r="O10" i="3"/>
  <c r="O9" i="3"/>
  <c r="O8" i="3"/>
  <c r="AF90" i="2"/>
  <c r="AE90" i="2" s="1"/>
  <c r="AF89" i="2"/>
  <c r="AE89" i="2" s="1"/>
  <c r="AF88" i="2"/>
  <c r="AF86" i="2"/>
  <c r="AE86" i="2" s="1"/>
  <c r="AF84" i="2"/>
  <c r="AF78" i="2"/>
  <c r="AE78" i="2" s="1"/>
  <c r="AF76" i="2"/>
  <c r="AE76" i="2" s="1"/>
  <c r="AF75" i="2"/>
  <c r="AE75" i="2" s="1"/>
  <c r="AF74" i="2"/>
  <c r="AF72" i="2"/>
  <c r="AE72" i="2" s="1"/>
  <c r="AF70" i="2"/>
  <c r="AF64" i="2"/>
  <c r="AE64" i="2" s="1"/>
  <c r="AF62" i="2"/>
  <c r="AE62" i="2" s="1"/>
  <c r="AF61" i="2"/>
  <c r="AE61" i="2" s="1"/>
  <c r="AF60" i="2"/>
  <c r="AF58" i="2"/>
  <c r="AE58" i="2"/>
  <c r="AF57" i="2"/>
  <c r="AE57" i="2" s="1"/>
  <c r="AF56" i="2"/>
  <c r="AF50" i="2"/>
  <c r="AE50" i="2"/>
  <c r="AF48" i="2"/>
  <c r="AE48" i="2" s="1"/>
  <c r="AF47" i="2"/>
  <c r="AE47" i="2"/>
  <c r="AF46" i="2"/>
  <c r="AF44" i="2"/>
  <c r="AE44" i="2" s="1"/>
  <c r="AF43" i="2"/>
  <c r="AE43" i="2"/>
  <c r="AF42" i="2"/>
  <c r="AF36" i="2"/>
  <c r="AE36" i="2" s="1"/>
  <c r="AF35" i="2"/>
  <c r="AE35" i="2"/>
  <c r="AF34" i="2"/>
  <c r="AE34" i="2" s="1"/>
  <c r="AF33" i="2"/>
  <c r="AE33" i="2"/>
  <c r="AF32" i="2"/>
  <c r="AF30" i="2"/>
  <c r="AE30" i="2" s="1"/>
  <c r="AF29" i="2"/>
  <c r="AE29" i="2" s="1"/>
  <c r="AF28" i="2"/>
  <c r="AP11" i="2"/>
  <c r="AR11" i="2" s="1"/>
  <c r="AF14" i="2"/>
  <c r="AE14" i="2" s="1"/>
  <c r="AF15" i="2"/>
  <c r="AE15" i="2" s="1"/>
  <c r="AF16" i="2"/>
  <c r="AE16" i="2" s="1"/>
  <c r="AF17" i="2"/>
  <c r="AF18" i="2"/>
  <c r="AE18" i="2" s="1"/>
  <c r="AF19" i="2"/>
  <c r="AE19" i="2" s="1"/>
  <c r="AF20" i="2"/>
  <c r="AE20" i="2" s="1"/>
  <c r="AF21" i="2"/>
  <c r="AE21" i="2" s="1"/>
  <c r="AF13" i="2"/>
  <c r="AP12" i="2" l="1"/>
  <c r="AP13" i="2" s="1"/>
  <c r="AR13" i="2" s="1"/>
  <c r="AP14" i="2" l="1"/>
  <c r="AR12" i="2"/>
  <c r="AP15" i="2"/>
  <c r="AR14" i="2"/>
  <c r="AR15" i="2" l="1"/>
  <c r="AP16" i="2"/>
  <c r="AR16" i="2" s="1"/>
</calcChain>
</file>

<file path=xl/sharedStrings.xml><?xml version="1.0" encoding="utf-8"?>
<sst xmlns="http://schemas.openxmlformats.org/spreadsheetml/2006/main" count="252" uniqueCount="52">
  <si>
    <t>A</t>
  </si>
  <si>
    <t>B</t>
  </si>
  <si>
    <t>C</t>
  </si>
  <si>
    <t>D</t>
  </si>
  <si>
    <t>E</t>
  </si>
  <si>
    <t>F</t>
  </si>
  <si>
    <t>G</t>
  </si>
  <si>
    <t>H</t>
  </si>
  <si>
    <t>I</t>
  </si>
  <si>
    <t>3X</t>
  </si>
  <si>
    <t>2X</t>
  </si>
  <si>
    <t>Base Plan</t>
  </si>
  <si>
    <t>Iteration 1</t>
  </si>
  <si>
    <t>Activity ID</t>
  </si>
  <si>
    <t>Slope ($)</t>
  </si>
  <si>
    <t>Max crash time</t>
  </si>
  <si>
    <t>Direct Cost</t>
  </si>
  <si>
    <t>Normal</t>
  </si>
  <si>
    <t>Crash</t>
  </si>
  <si>
    <t>Time</t>
  </si>
  <si>
    <t>Cost</t>
  </si>
  <si>
    <t>Indirect Cost is $1500 with $50 reduction for one time unit shorten</t>
  </si>
  <si>
    <t>Project duration</t>
  </si>
  <si>
    <t>Crashed activities</t>
  </si>
  <si>
    <t>Crash cost</t>
  </si>
  <si>
    <t>direct cost</t>
  </si>
  <si>
    <t>Indirect cost</t>
  </si>
  <si>
    <t>Total cost</t>
  </si>
  <si>
    <t>-</t>
  </si>
  <si>
    <t>Iteration 
Cycle</t>
  </si>
  <si>
    <t>Base</t>
  </si>
  <si>
    <t>Iteration 2</t>
  </si>
  <si>
    <t>Iteration 3</t>
  </si>
  <si>
    <t>Iteration 4</t>
  </si>
  <si>
    <t>Iteration 5</t>
  </si>
  <si>
    <t>1X</t>
  </si>
  <si>
    <r>
      <rPr>
        <b/>
        <sz val="11"/>
        <color theme="1"/>
        <rFont val="Calibri"/>
        <family val="2"/>
        <scheme val="minor"/>
      </rPr>
      <t>What can be crashed on iteration 2:</t>
    </r>
    <r>
      <rPr>
        <sz val="11"/>
        <color theme="1"/>
        <rFont val="Calibri"/>
        <family val="2"/>
        <scheme val="minor"/>
      </rPr>
      <t xml:space="preserve">
The activity we can crash here is B, H and I. The cost of crashing H is the least.
</t>
    </r>
  </si>
  <si>
    <r>
      <rPr>
        <b/>
        <sz val="12"/>
        <color theme="1"/>
        <rFont val="Calibri"/>
        <family val="2"/>
        <scheme val="minor"/>
      </rPr>
      <t>Important</t>
    </r>
    <r>
      <rPr>
        <sz val="11"/>
        <color theme="1"/>
        <rFont val="Calibri"/>
        <family val="2"/>
        <scheme val="minor"/>
      </rPr>
      <t xml:space="preserve">
1. Only reducing activity duration on the critical path (CP) will reduce project time overall (= do NOT crash any activity while it is NOT on the CP)
2. Do the crashing SLOW = 1 time period overall project duration reduction at a time (= if you have parallel CPs, this means reducing several activities each by 1 time period)
3. Reduce each time period of overall project duration always at the lowest possible cost; i.e. crash the activity(s) on the CP with the lowest crash cost (= if you have parallel CPs, this means adding the individual crash costs together)
4. Each activity has a limit as to how much it can be crashed (= keep track for each activity on how many crash time periods you have already used up)
</t>
    </r>
    <r>
      <rPr>
        <b/>
        <sz val="11"/>
        <color theme="1"/>
        <rFont val="Calibri"/>
        <family val="2"/>
        <scheme val="minor"/>
      </rPr>
      <t>Notice</t>
    </r>
    <r>
      <rPr>
        <sz val="11"/>
        <color theme="1"/>
        <rFont val="Calibri"/>
        <family val="2"/>
        <scheme val="minor"/>
      </rPr>
      <t xml:space="preserve">: after EACH 1 time period overall project duration reduction you MUST re-assess where the CP runs now because this will change if you have a project with parallel network paths. 
</t>
    </r>
  </si>
  <si>
    <t>Direct cost</t>
  </si>
  <si>
    <t>ABFGI</t>
  </si>
  <si>
    <t>ACDGI</t>
  </si>
  <si>
    <t>ACDHI</t>
  </si>
  <si>
    <t>ACEHI</t>
  </si>
  <si>
    <t>G,H</t>
  </si>
  <si>
    <t>B,C</t>
  </si>
  <si>
    <t>B,D,E</t>
  </si>
  <si>
    <t>B,E</t>
  </si>
  <si>
    <r>
      <rPr>
        <b/>
        <sz val="11"/>
        <color theme="1"/>
        <rFont val="Calibri"/>
        <family val="2"/>
        <scheme val="minor"/>
      </rPr>
      <t>What can be crashed on Base plan:</t>
    </r>
    <r>
      <rPr>
        <sz val="11"/>
        <color theme="1"/>
        <rFont val="Calibri"/>
        <family val="2"/>
        <scheme val="minor"/>
      </rPr>
      <t xml:space="preserve">
The activity we can crash here is B, D,H and I. 
The cost of crashing D is the least.
</t>
    </r>
  </si>
  <si>
    <r>
      <rPr>
        <b/>
        <sz val="11"/>
        <color theme="1"/>
        <rFont val="Calibri"/>
        <family val="2"/>
        <scheme val="minor"/>
      </rPr>
      <t>What can be crashed on iteration 1:</t>
    </r>
    <r>
      <rPr>
        <sz val="11"/>
        <color theme="1"/>
        <rFont val="Calibri"/>
        <family val="2"/>
        <scheme val="minor"/>
      </rPr>
      <t xml:space="preserve">
The activity we can crash here is B, H and I. The cost of crashing H is the least.
</t>
    </r>
  </si>
  <si>
    <r>
      <rPr>
        <b/>
        <sz val="11"/>
        <color theme="1"/>
        <rFont val="Calibri"/>
        <family val="2"/>
        <scheme val="minor"/>
      </rPr>
      <t>What can be crashed on iteration 3:</t>
    </r>
    <r>
      <rPr>
        <sz val="11"/>
        <color theme="1"/>
        <rFont val="Calibri"/>
        <family val="2"/>
        <scheme val="minor"/>
      </rPr>
      <t xml:space="preserve">
Two critical path here, Activity F&amp;G and D&amp;H are paralleled. If we want to shorten the duration for the whole project, we need to crash activities on both paths together (eg, F&amp;D, F&amp;H,G&amp;D, G&amp;H), but from the diagram, we know D&amp;H can not be crashed any more. Therefore, at this stage, the activity we can crash is</t>
    </r>
    <r>
      <rPr>
        <b/>
        <sz val="11"/>
        <color rgb="FFFF0000"/>
        <rFont val="Calibri"/>
        <family val="2"/>
        <scheme val="minor"/>
      </rPr>
      <t xml:space="preserve"> B and I. </t>
    </r>
    <r>
      <rPr>
        <sz val="11"/>
        <rFont val="Calibri"/>
        <family val="2"/>
        <scheme val="minor"/>
      </rPr>
      <t>The cost of crashing B is the least.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</si>
  <si>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What can be crashed on iteration 4:</t>
    </r>
    <r>
      <rPr>
        <sz val="11"/>
        <color theme="1"/>
        <rFont val="Calibri"/>
        <family val="2"/>
        <scheme val="minor"/>
      </rPr>
      <t xml:space="preserve">
The only activity we can crash here is I. </t>
    </r>
  </si>
  <si>
    <r>
      <rPr>
        <b/>
        <sz val="11"/>
        <color theme="1"/>
        <rFont val="Calibri"/>
        <family val="2"/>
        <scheme val="minor"/>
      </rPr>
      <t>What can be crashed on iteration 5:</t>
    </r>
    <r>
      <rPr>
        <sz val="11"/>
        <color theme="1"/>
        <rFont val="Calibri"/>
        <family val="2"/>
        <scheme val="minor"/>
      </rPr>
      <t xml:space="preserve">
No activity can be crashed here to shorten the duration for the whole project. It has reached the crash point of the network.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</si>
</sst>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/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5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11" xfId="0" applyFill="1" applyBorder="1" applyAlignment="1">
      <alignment horizontal="center" wrapText="1"/>
    </xf>
    <xf numFmtId="0" fontId="0" fillId="5" borderId="11" xfId="0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171450</xdr:rowOff>
    </xdr:from>
    <xdr:to>
      <xdr:col>5</xdr:col>
      <xdr:colOff>571500</xdr:colOff>
      <xdr:row>13</xdr:row>
      <xdr:rowOff>19050</xdr:rowOff>
    </xdr:to>
    <xdr:cxnSp macro="">
      <xdr:nvCxnSpPr>
        <xdr:cNvPr id="3" name="Straight Arrow Connector 2"/>
        <xdr:cNvCxnSpPr/>
      </xdr:nvCxnSpPr>
      <xdr:spPr>
        <a:xfrm flipV="1">
          <a:off x="2447925" y="752475"/>
          <a:ext cx="5619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15</xdr:row>
      <xdr:rowOff>190500</xdr:rowOff>
    </xdr:from>
    <xdr:to>
      <xdr:col>5</xdr:col>
      <xdr:colOff>600075</xdr:colOff>
      <xdr:row>18</xdr:row>
      <xdr:rowOff>0</xdr:rowOff>
    </xdr:to>
    <xdr:cxnSp macro="">
      <xdr:nvCxnSpPr>
        <xdr:cNvPr id="5" name="Straight Arrow Connector 4"/>
        <xdr:cNvCxnSpPr/>
      </xdr:nvCxnSpPr>
      <xdr:spPr>
        <a:xfrm>
          <a:off x="2447925" y="1562100"/>
          <a:ext cx="5905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10</xdr:row>
      <xdr:rowOff>19050</xdr:rowOff>
    </xdr:from>
    <xdr:to>
      <xdr:col>10</xdr:col>
      <xdr:colOff>600075</xdr:colOff>
      <xdr:row>10</xdr:row>
      <xdr:rowOff>28575</xdr:rowOff>
    </xdr:to>
    <xdr:cxnSp macro="">
      <xdr:nvCxnSpPr>
        <xdr:cNvPr id="7" name="Straight Arrow Connector 6"/>
        <xdr:cNvCxnSpPr/>
      </xdr:nvCxnSpPr>
      <xdr:spPr>
        <a:xfrm flipV="1">
          <a:off x="4867275" y="409575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28575</xdr:rowOff>
    </xdr:from>
    <xdr:to>
      <xdr:col>11</xdr:col>
      <xdr:colOff>0</xdr:colOff>
      <xdr:row>14</xdr:row>
      <xdr:rowOff>95250</xdr:rowOff>
    </xdr:to>
    <xdr:cxnSp macro="">
      <xdr:nvCxnSpPr>
        <xdr:cNvPr id="9" name="Straight Arrow Connector 8"/>
        <xdr:cNvCxnSpPr/>
      </xdr:nvCxnSpPr>
      <xdr:spPr>
        <a:xfrm>
          <a:off x="2400300" y="2447925"/>
          <a:ext cx="485775" cy="6953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18</xdr:row>
      <xdr:rowOff>114300</xdr:rowOff>
    </xdr:from>
    <xdr:to>
      <xdr:col>11</xdr:col>
      <xdr:colOff>9525</xdr:colOff>
      <xdr:row>18</xdr:row>
      <xdr:rowOff>114300</xdr:rowOff>
    </xdr:to>
    <xdr:cxnSp macro="">
      <xdr:nvCxnSpPr>
        <xdr:cNvPr id="11" name="Straight Arrow Connector 10"/>
        <xdr:cNvCxnSpPr/>
      </xdr:nvCxnSpPr>
      <xdr:spPr>
        <a:xfrm>
          <a:off x="4857750" y="2076450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95250</xdr:rowOff>
    </xdr:from>
    <xdr:to>
      <xdr:col>15</xdr:col>
      <xdr:colOff>590550</xdr:colOff>
      <xdr:row>18</xdr:row>
      <xdr:rowOff>95250</xdr:rowOff>
    </xdr:to>
    <xdr:cxnSp macro="">
      <xdr:nvCxnSpPr>
        <xdr:cNvPr id="13" name="Straight Arrow Connector 12"/>
        <xdr:cNvCxnSpPr/>
      </xdr:nvCxnSpPr>
      <xdr:spPr>
        <a:xfrm>
          <a:off x="7924800" y="2057400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66675</xdr:rowOff>
    </xdr:from>
    <xdr:to>
      <xdr:col>16</xdr:col>
      <xdr:colOff>0</xdr:colOff>
      <xdr:row>10</xdr:row>
      <xdr:rowOff>66675</xdr:rowOff>
    </xdr:to>
    <xdr:cxnSp macro="">
      <xdr:nvCxnSpPr>
        <xdr:cNvPr id="15" name="Straight Arrow Connector 14"/>
        <xdr:cNvCxnSpPr/>
      </xdr:nvCxnSpPr>
      <xdr:spPr>
        <a:xfrm>
          <a:off x="7924800" y="4572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14</xdr:row>
      <xdr:rowOff>104775</xdr:rowOff>
    </xdr:from>
    <xdr:to>
      <xdr:col>15</xdr:col>
      <xdr:colOff>600075</xdr:colOff>
      <xdr:row>17</xdr:row>
      <xdr:rowOff>142875</xdr:rowOff>
    </xdr:to>
    <xdr:cxnSp macro="">
      <xdr:nvCxnSpPr>
        <xdr:cNvPr id="17" name="Straight Arrow Connector 16"/>
        <xdr:cNvCxnSpPr/>
      </xdr:nvCxnSpPr>
      <xdr:spPr>
        <a:xfrm>
          <a:off x="7934325" y="1276350"/>
          <a:ext cx="12001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95250</xdr:rowOff>
    </xdr:from>
    <xdr:to>
      <xdr:col>19</xdr:col>
      <xdr:colOff>428625</xdr:colOff>
      <xdr:row>13</xdr:row>
      <xdr:rowOff>66675</xdr:rowOff>
    </xdr:to>
    <xdr:cxnSp macro="">
      <xdr:nvCxnSpPr>
        <xdr:cNvPr id="19" name="Straight Arrow Connector 18"/>
        <xdr:cNvCxnSpPr/>
      </xdr:nvCxnSpPr>
      <xdr:spPr>
        <a:xfrm>
          <a:off x="4600575" y="704850"/>
          <a:ext cx="4286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13</xdr:row>
      <xdr:rowOff>66675</xdr:rowOff>
    </xdr:from>
    <xdr:to>
      <xdr:col>20</xdr:col>
      <xdr:colOff>9525</xdr:colOff>
      <xdr:row>18</xdr:row>
      <xdr:rowOff>114301</xdr:rowOff>
    </xdr:to>
    <xdr:cxnSp macro="">
      <xdr:nvCxnSpPr>
        <xdr:cNvPr id="21" name="Straight Arrow Connector 20"/>
        <xdr:cNvCxnSpPr/>
      </xdr:nvCxnSpPr>
      <xdr:spPr>
        <a:xfrm flipV="1">
          <a:off x="4600575" y="1304925"/>
          <a:ext cx="457200" cy="10953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26</xdr:row>
      <xdr:rowOff>171450</xdr:rowOff>
    </xdr:from>
    <xdr:to>
      <xdr:col>5</xdr:col>
      <xdr:colOff>571500</xdr:colOff>
      <xdr:row>28</xdr:row>
      <xdr:rowOff>19050</xdr:rowOff>
    </xdr:to>
    <xdr:cxnSp macro="">
      <xdr:nvCxnSpPr>
        <xdr:cNvPr id="22" name="Straight Arrow Connector 21"/>
        <xdr:cNvCxnSpPr/>
      </xdr:nvCxnSpPr>
      <xdr:spPr>
        <a:xfrm flipV="1">
          <a:off x="3057525" y="952500"/>
          <a:ext cx="5619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30</xdr:row>
      <xdr:rowOff>190500</xdr:rowOff>
    </xdr:from>
    <xdr:to>
      <xdr:col>5</xdr:col>
      <xdr:colOff>600075</xdr:colOff>
      <xdr:row>33</xdr:row>
      <xdr:rowOff>0</xdr:rowOff>
    </xdr:to>
    <xdr:cxnSp macro="">
      <xdr:nvCxnSpPr>
        <xdr:cNvPr id="23" name="Straight Arrow Connector 22"/>
        <xdr:cNvCxnSpPr/>
      </xdr:nvCxnSpPr>
      <xdr:spPr>
        <a:xfrm>
          <a:off x="3057525" y="1762125"/>
          <a:ext cx="5905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25</xdr:row>
      <xdr:rowOff>19050</xdr:rowOff>
    </xdr:from>
    <xdr:to>
      <xdr:col>10</xdr:col>
      <xdr:colOff>600075</xdr:colOff>
      <xdr:row>25</xdr:row>
      <xdr:rowOff>28575</xdr:rowOff>
    </xdr:to>
    <xdr:cxnSp macro="">
      <xdr:nvCxnSpPr>
        <xdr:cNvPr id="24" name="Straight Arrow Connector 23"/>
        <xdr:cNvCxnSpPr/>
      </xdr:nvCxnSpPr>
      <xdr:spPr>
        <a:xfrm flipV="1">
          <a:off x="5476875" y="609600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26</xdr:row>
      <xdr:rowOff>28575</xdr:rowOff>
    </xdr:from>
    <xdr:to>
      <xdr:col>10</xdr:col>
      <xdr:colOff>581025</xdr:colOff>
      <xdr:row>29</xdr:row>
      <xdr:rowOff>95250</xdr:rowOff>
    </xdr:to>
    <xdr:cxnSp macro="">
      <xdr:nvCxnSpPr>
        <xdr:cNvPr id="25" name="Straight Arrow Connector 24"/>
        <xdr:cNvCxnSpPr/>
      </xdr:nvCxnSpPr>
      <xdr:spPr>
        <a:xfrm>
          <a:off x="5495925" y="809625"/>
          <a:ext cx="1181100" cy="6572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33</xdr:row>
      <xdr:rowOff>114300</xdr:rowOff>
    </xdr:from>
    <xdr:to>
      <xdr:col>11</xdr:col>
      <xdr:colOff>9525</xdr:colOff>
      <xdr:row>33</xdr:row>
      <xdr:rowOff>114300</xdr:rowOff>
    </xdr:to>
    <xdr:cxnSp macro="">
      <xdr:nvCxnSpPr>
        <xdr:cNvPr id="26" name="Straight Arrow Connector 25"/>
        <xdr:cNvCxnSpPr/>
      </xdr:nvCxnSpPr>
      <xdr:spPr>
        <a:xfrm>
          <a:off x="5467350" y="2276475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95250</xdr:rowOff>
    </xdr:from>
    <xdr:to>
      <xdr:col>15</xdr:col>
      <xdr:colOff>590550</xdr:colOff>
      <xdr:row>33</xdr:row>
      <xdr:rowOff>95250</xdr:rowOff>
    </xdr:to>
    <xdr:cxnSp macro="">
      <xdr:nvCxnSpPr>
        <xdr:cNvPr id="27" name="Straight Arrow Connector 26"/>
        <xdr:cNvCxnSpPr/>
      </xdr:nvCxnSpPr>
      <xdr:spPr>
        <a:xfrm>
          <a:off x="8534400" y="225742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25</xdr:row>
      <xdr:rowOff>66675</xdr:rowOff>
    </xdr:from>
    <xdr:to>
      <xdr:col>16</xdr:col>
      <xdr:colOff>0</xdr:colOff>
      <xdr:row>25</xdr:row>
      <xdr:rowOff>66675</xdr:rowOff>
    </xdr:to>
    <xdr:cxnSp macro="">
      <xdr:nvCxnSpPr>
        <xdr:cNvPr id="28" name="Straight Arrow Connector 27"/>
        <xdr:cNvCxnSpPr/>
      </xdr:nvCxnSpPr>
      <xdr:spPr>
        <a:xfrm>
          <a:off x="8534400" y="657225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29</xdr:row>
      <xdr:rowOff>104775</xdr:rowOff>
    </xdr:from>
    <xdr:to>
      <xdr:col>15</xdr:col>
      <xdr:colOff>600075</xdr:colOff>
      <xdr:row>32</xdr:row>
      <xdr:rowOff>142875</xdr:rowOff>
    </xdr:to>
    <xdr:cxnSp macro="">
      <xdr:nvCxnSpPr>
        <xdr:cNvPr id="29" name="Straight Arrow Connector 28"/>
        <xdr:cNvCxnSpPr/>
      </xdr:nvCxnSpPr>
      <xdr:spPr>
        <a:xfrm>
          <a:off x="8543925" y="1476375"/>
          <a:ext cx="12001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25</xdr:row>
      <xdr:rowOff>95250</xdr:rowOff>
    </xdr:from>
    <xdr:to>
      <xdr:col>20</xdr:col>
      <xdr:colOff>323850</xdr:colOff>
      <xdr:row>26</xdr:row>
      <xdr:rowOff>180975</xdr:rowOff>
    </xdr:to>
    <xdr:cxnSp macro="">
      <xdr:nvCxnSpPr>
        <xdr:cNvPr id="30" name="Straight Arrow Connector 29"/>
        <xdr:cNvCxnSpPr/>
      </xdr:nvCxnSpPr>
      <xdr:spPr>
        <a:xfrm>
          <a:off x="11572875" y="685800"/>
          <a:ext cx="9429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30</xdr:row>
      <xdr:rowOff>9525</xdr:rowOff>
    </xdr:from>
    <xdr:to>
      <xdr:col>21</xdr:col>
      <xdr:colOff>171450</xdr:colOff>
      <xdr:row>33</xdr:row>
      <xdr:rowOff>114300</xdr:rowOff>
    </xdr:to>
    <xdr:cxnSp macro="">
      <xdr:nvCxnSpPr>
        <xdr:cNvPr id="31" name="Straight Arrow Connector 30"/>
        <xdr:cNvCxnSpPr/>
      </xdr:nvCxnSpPr>
      <xdr:spPr>
        <a:xfrm flipV="1">
          <a:off x="11582400" y="1581150"/>
          <a:ext cx="13906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40</xdr:row>
      <xdr:rowOff>171450</xdr:rowOff>
    </xdr:from>
    <xdr:to>
      <xdr:col>5</xdr:col>
      <xdr:colOff>571500</xdr:colOff>
      <xdr:row>42</xdr:row>
      <xdr:rowOff>19050</xdr:rowOff>
    </xdr:to>
    <xdr:cxnSp macro="">
      <xdr:nvCxnSpPr>
        <xdr:cNvPr id="42" name="Straight Arrow Connector 41"/>
        <xdr:cNvCxnSpPr/>
      </xdr:nvCxnSpPr>
      <xdr:spPr>
        <a:xfrm flipV="1">
          <a:off x="3057525" y="4067175"/>
          <a:ext cx="56197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44</xdr:row>
      <xdr:rowOff>190500</xdr:rowOff>
    </xdr:from>
    <xdr:to>
      <xdr:col>5</xdr:col>
      <xdr:colOff>600075</xdr:colOff>
      <xdr:row>47</xdr:row>
      <xdr:rowOff>0</xdr:rowOff>
    </xdr:to>
    <xdr:cxnSp macro="">
      <xdr:nvCxnSpPr>
        <xdr:cNvPr id="43" name="Straight Arrow Connector 42"/>
        <xdr:cNvCxnSpPr/>
      </xdr:nvCxnSpPr>
      <xdr:spPr>
        <a:xfrm>
          <a:off x="3057525" y="4914900"/>
          <a:ext cx="5905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39</xdr:row>
      <xdr:rowOff>19050</xdr:rowOff>
    </xdr:from>
    <xdr:to>
      <xdr:col>10</xdr:col>
      <xdr:colOff>600075</xdr:colOff>
      <xdr:row>39</xdr:row>
      <xdr:rowOff>28575</xdr:rowOff>
    </xdr:to>
    <xdr:cxnSp macro="">
      <xdr:nvCxnSpPr>
        <xdr:cNvPr id="44" name="Straight Arrow Connector 43"/>
        <xdr:cNvCxnSpPr/>
      </xdr:nvCxnSpPr>
      <xdr:spPr>
        <a:xfrm flipV="1">
          <a:off x="5476875" y="3724275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40</xdr:row>
      <xdr:rowOff>28575</xdr:rowOff>
    </xdr:from>
    <xdr:to>
      <xdr:col>10</xdr:col>
      <xdr:colOff>581025</xdr:colOff>
      <xdr:row>43</xdr:row>
      <xdr:rowOff>95250</xdr:rowOff>
    </xdr:to>
    <xdr:cxnSp macro="">
      <xdr:nvCxnSpPr>
        <xdr:cNvPr id="45" name="Straight Arrow Connector 44"/>
        <xdr:cNvCxnSpPr/>
      </xdr:nvCxnSpPr>
      <xdr:spPr>
        <a:xfrm>
          <a:off x="5495925" y="3924300"/>
          <a:ext cx="1181100" cy="685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47</xdr:row>
      <xdr:rowOff>114300</xdr:rowOff>
    </xdr:from>
    <xdr:to>
      <xdr:col>11</xdr:col>
      <xdr:colOff>9525</xdr:colOff>
      <xdr:row>47</xdr:row>
      <xdr:rowOff>114300</xdr:rowOff>
    </xdr:to>
    <xdr:cxnSp macro="">
      <xdr:nvCxnSpPr>
        <xdr:cNvPr id="46" name="Straight Arrow Connector 45"/>
        <xdr:cNvCxnSpPr/>
      </xdr:nvCxnSpPr>
      <xdr:spPr>
        <a:xfrm>
          <a:off x="5467350" y="5467350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47</xdr:row>
      <xdr:rowOff>95250</xdr:rowOff>
    </xdr:from>
    <xdr:to>
      <xdr:col>15</xdr:col>
      <xdr:colOff>590550</xdr:colOff>
      <xdr:row>47</xdr:row>
      <xdr:rowOff>95250</xdr:rowOff>
    </xdr:to>
    <xdr:cxnSp macro="">
      <xdr:nvCxnSpPr>
        <xdr:cNvPr id="47" name="Straight Arrow Connector 46"/>
        <xdr:cNvCxnSpPr/>
      </xdr:nvCxnSpPr>
      <xdr:spPr>
        <a:xfrm>
          <a:off x="8534400" y="5448300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66675</xdr:rowOff>
    </xdr:from>
    <xdr:to>
      <xdr:col>16</xdr:col>
      <xdr:colOff>0</xdr:colOff>
      <xdr:row>39</xdr:row>
      <xdr:rowOff>66675</xdr:rowOff>
    </xdr:to>
    <xdr:cxnSp macro="">
      <xdr:nvCxnSpPr>
        <xdr:cNvPr id="48" name="Straight Arrow Connector 47"/>
        <xdr:cNvCxnSpPr/>
      </xdr:nvCxnSpPr>
      <xdr:spPr>
        <a:xfrm>
          <a:off x="8534400" y="37719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43</xdr:row>
      <xdr:rowOff>104775</xdr:rowOff>
    </xdr:from>
    <xdr:to>
      <xdr:col>15</xdr:col>
      <xdr:colOff>600075</xdr:colOff>
      <xdr:row>46</xdr:row>
      <xdr:rowOff>142875</xdr:rowOff>
    </xdr:to>
    <xdr:cxnSp macro="">
      <xdr:nvCxnSpPr>
        <xdr:cNvPr id="49" name="Straight Arrow Connector 48"/>
        <xdr:cNvCxnSpPr/>
      </xdr:nvCxnSpPr>
      <xdr:spPr>
        <a:xfrm>
          <a:off x="8543925" y="4619625"/>
          <a:ext cx="120015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39</xdr:row>
      <xdr:rowOff>95250</xdr:rowOff>
    </xdr:from>
    <xdr:to>
      <xdr:col>20</xdr:col>
      <xdr:colOff>323850</xdr:colOff>
      <xdr:row>40</xdr:row>
      <xdr:rowOff>180975</xdr:rowOff>
    </xdr:to>
    <xdr:cxnSp macro="">
      <xdr:nvCxnSpPr>
        <xdr:cNvPr id="50" name="Straight Arrow Connector 49"/>
        <xdr:cNvCxnSpPr/>
      </xdr:nvCxnSpPr>
      <xdr:spPr>
        <a:xfrm>
          <a:off x="11572875" y="3800475"/>
          <a:ext cx="9429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44</xdr:row>
      <xdr:rowOff>9525</xdr:rowOff>
    </xdr:from>
    <xdr:to>
      <xdr:col>21</xdr:col>
      <xdr:colOff>171450</xdr:colOff>
      <xdr:row>47</xdr:row>
      <xdr:rowOff>114300</xdr:rowOff>
    </xdr:to>
    <xdr:cxnSp macro="">
      <xdr:nvCxnSpPr>
        <xdr:cNvPr id="51" name="Straight Arrow Connector 50"/>
        <xdr:cNvCxnSpPr/>
      </xdr:nvCxnSpPr>
      <xdr:spPr>
        <a:xfrm flipV="1">
          <a:off x="11582400" y="4733925"/>
          <a:ext cx="13906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54</xdr:row>
      <xdr:rowOff>171450</xdr:rowOff>
    </xdr:from>
    <xdr:to>
      <xdr:col>5</xdr:col>
      <xdr:colOff>571500</xdr:colOff>
      <xdr:row>56</xdr:row>
      <xdr:rowOff>19050</xdr:rowOff>
    </xdr:to>
    <xdr:cxnSp macro="">
      <xdr:nvCxnSpPr>
        <xdr:cNvPr id="62" name="Straight Arrow Connector 61"/>
        <xdr:cNvCxnSpPr/>
      </xdr:nvCxnSpPr>
      <xdr:spPr>
        <a:xfrm flipV="1">
          <a:off x="3057525" y="6886575"/>
          <a:ext cx="5619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58</xdr:row>
      <xdr:rowOff>190500</xdr:rowOff>
    </xdr:from>
    <xdr:to>
      <xdr:col>5</xdr:col>
      <xdr:colOff>600075</xdr:colOff>
      <xdr:row>61</xdr:row>
      <xdr:rowOff>0</xdr:rowOff>
    </xdr:to>
    <xdr:cxnSp macro="">
      <xdr:nvCxnSpPr>
        <xdr:cNvPr id="63" name="Straight Arrow Connector 62"/>
        <xdr:cNvCxnSpPr/>
      </xdr:nvCxnSpPr>
      <xdr:spPr>
        <a:xfrm>
          <a:off x="3057525" y="7696200"/>
          <a:ext cx="5905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53</xdr:row>
      <xdr:rowOff>19050</xdr:rowOff>
    </xdr:from>
    <xdr:to>
      <xdr:col>10</xdr:col>
      <xdr:colOff>600075</xdr:colOff>
      <xdr:row>53</xdr:row>
      <xdr:rowOff>28575</xdr:rowOff>
    </xdr:to>
    <xdr:cxnSp macro="">
      <xdr:nvCxnSpPr>
        <xdr:cNvPr id="64" name="Straight Arrow Connector 63"/>
        <xdr:cNvCxnSpPr/>
      </xdr:nvCxnSpPr>
      <xdr:spPr>
        <a:xfrm flipV="1">
          <a:off x="5476875" y="6543675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54</xdr:row>
      <xdr:rowOff>28575</xdr:rowOff>
    </xdr:from>
    <xdr:to>
      <xdr:col>10</xdr:col>
      <xdr:colOff>581025</xdr:colOff>
      <xdr:row>57</xdr:row>
      <xdr:rowOff>95250</xdr:rowOff>
    </xdr:to>
    <xdr:cxnSp macro="">
      <xdr:nvCxnSpPr>
        <xdr:cNvPr id="65" name="Straight Arrow Connector 64"/>
        <xdr:cNvCxnSpPr/>
      </xdr:nvCxnSpPr>
      <xdr:spPr>
        <a:xfrm>
          <a:off x="5495925" y="6743700"/>
          <a:ext cx="1181100" cy="6572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61</xdr:row>
      <xdr:rowOff>114300</xdr:rowOff>
    </xdr:from>
    <xdr:to>
      <xdr:col>11</xdr:col>
      <xdr:colOff>9525</xdr:colOff>
      <xdr:row>61</xdr:row>
      <xdr:rowOff>114300</xdr:rowOff>
    </xdr:to>
    <xdr:cxnSp macro="">
      <xdr:nvCxnSpPr>
        <xdr:cNvPr id="66" name="Straight Arrow Connector 65"/>
        <xdr:cNvCxnSpPr/>
      </xdr:nvCxnSpPr>
      <xdr:spPr>
        <a:xfrm>
          <a:off x="5467350" y="8210550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61</xdr:row>
      <xdr:rowOff>95250</xdr:rowOff>
    </xdr:from>
    <xdr:to>
      <xdr:col>15</xdr:col>
      <xdr:colOff>590550</xdr:colOff>
      <xdr:row>61</xdr:row>
      <xdr:rowOff>95250</xdr:rowOff>
    </xdr:to>
    <xdr:cxnSp macro="">
      <xdr:nvCxnSpPr>
        <xdr:cNvPr id="67" name="Straight Arrow Connector 66"/>
        <xdr:cNvCxnSpPr/>
      </xdr:nvCxnSpPr>
      <xdr:spPr>
        <a:xfrm>
          <a:off x="8534400" y="8191500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53</xdr:row>
      <xdr:rowOff>66675</xdr:rowOff>
    </xdr:from>
    <xdr:to>
      <xdr:col>16</xdr:col>
      <xdr:colOff>0</xdr:colOff>
      <xdr:row>53</xdr:row>
      <xdr:rowOff>66675</xdr:rowOff>
    </xdr:to>
    <xdr:cxnSp macro="">
      <xdr:nvCxnSpPr>
        <xdr:cNvPr id="68" name="Straight Arrow Connector 67"/>
        <xdr:cNvCxnSpPr/>
      </xdr:nvCxnSpPr>
      <xdr:spPr>
        <a:xfrm>
          <a:off x="8534400" y="65913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57</xdr:row>
      <xdr:rowOff>104775</xdr:rowOff>
    </xdr:from>
    <xdr:to>
      <xdr:col>15</xdr:col>
      <xdr:colOff>600075</xdr:colOff>
      <xdr:row>60</xdr:row>
      <xdr:rowOff>142875</xdr:rowOff>
    </xdr:to>
    <xdr:cxnSp macro="">
      <xdr:nvCxnSpPr>
        <xdr:cNvPr id="69" name="Straight Arrow Connector 68"/>
        <xdr:cNvCxnSpPr/>
      </xdr:nvCxnSpPr>
      <xdr:spPr>
        <a:xfrm>
          <a:off x="8543925" y="7410450"/>
          <a:ext cx="12001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53</xdr:row>
      <xdr:rowOff>95250</xdr:rowOff>
    </xdr:from>
    <xdr:to>
      <xdr:col>20</xdr:col>
      <xdr:colOff>323850</xdr:colOff>
      <xdr:row>54</xdr:row>
      <xdr:rowOff>180975</xdr:rowOff>
    </xdr:to>
    <xdr:cxnSp macro="">
      <xdr:nvCxnSpPr>
        <xdr:cNvPr id="70" name="Straight Arrow Connector 69"/>
        <xdr:cNvCxnSpPr/>
      </xdr:nvCxnSpPr>
      <xdr:spPr>
        <a:xfrm>
          <a:off x="11572875" y="6619875"/>
          <a:ext cx="9429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58</xdr:row>
      <xdr:rowOff>9525</xdr:rowOff>
    </xdr:from>
    <xdr:to>
      <xdr:col>21</xdr:col>
      <xdr:colOff>171450</xdr:colOff>
      <xdr:row>61</xdr:row>
      <xdr:rowOff>114300</xdr:rowOff>
    </xdr:to>
    <xdr:cxnSp macro="">
      <xdr:nvCxnSpPr>
        <xdr:cNvPr id="71" name="Straight Arrow Connector 70"/>
        <xdr:cNvCxnSpPr/>
      </xdr:nvCxnSpPr>
      <xdr:spPr>
        <a:xfrm flipV="1">
          <a:off x="11582400" y="7515225"/>
          <a:ext cx="13906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68</xdr:row>
      <xdr:rowOff>171450</xdr:rowOff>
    </xdr:from>
    <xdr:to>
      <xdr:col>5</xdr:col>
      <xdr:colOff>571500</xdr:colOff>
      <xdr:row>70</xdr:row>
      <xdr:rowOff>19050</xdr:rowOff>
    </xdr:to>
    <xdr:cxnSp macro="">
      <xdr:nvCxnSpPr>
        <xdr:cNvPr id="72" name="Straight Arrow Connector 71"/>
        <xdr:cNvCxnSpPr/>
      </xdr:nvCxnSpPr>
      <xdr:spPr>
        <a:xfrm flipV="1">
          <a:off x="3057525" y="9629775"/>
          <a:ext cx="5619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72</xdr:row>
      <xdr:rowOff>190500</xdr:rowOff>
    </xdr:from>
    <xdr:to>
      <xdr:col>5</xdr:col>
      <xdr:colOff>600075</xdr:colOff>
      <xdr:row>75</xdr:row>
      <xdr:rowOff>0</xdr:rowOff>
    </xdr:to>
    <xdr:cxnSp macro="">
      <xdr:nvCxnSpPr>
        <xdr:cNvPr id="73" name="Straight Arrow Connector 72"/>
        <xdr:cNvCxnSpPr/>
      </xdr:nvCxnSpPr>
      <xdr:spPr>
        <a:xfrm>
          <a:off x="3057525" y="10439400"/>
          <a:ext cx="5905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67</xdr:row>
      <xdr:rowOff>19050</xdr:rowOff>
    </xdr:from>
    <xdr:to>
      <xdr:col>10</xdr:col>
      <xdr:colOff>600075</xdr:colOff>
      <xdr:row>67</xdr:row>
      <xdr:rowOff>28575</xdr:rowOff>
    </xdr:to>
    <xdr:cxnSp macro="">
      <xdr:nvCxnSpPr>
        <xdr:cNvPr id="74" name="Straight Arrow Connector 73"/>
        <xdr:cNvCxnSpPr/>
      </xdr:nvCxnSpPr>
      <xdr:spPr>
        <a:xfrm flipV="1">
          <a:off x="5476875" y="9286875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68</xdr:row>
      <xdr:rowOff>28575</xdr:rowOff>
    </xdr:from>
    <xdr:to>
      <xdr:col>10</xdr:col>
      <xdr:colOff>581025</xdr:colOff>
      <xdr:row>71</xdr:row>
      <xdr:rowOff>95250</xdr:rowOff>
    </xdr:to>
    <xdr:cxnSp macro="">
      <xdr:nvCxnSpPr>
        <xdr:cNvPr id="75" name="Straight Arrow Connector 74"/>
        <xdr:cNvCxnSpPr/>
      </xdr:nvCxnSpPr>
      <xdr:spPr>
        <a:xfrm>
          <a:off x="5495925" y="9486900"/>
          <a:ext cx="1181100" cy="6572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75</xdr:row>
      <xdr:rowOff>114300</xdr:rowOff>
    </xdr:from>
    <xdr:to>
      <xdr:col>11</xdr:col>
      <xdr:colOff>9525</xdr:colOff>
      <xdr:row>75</xdr:row>
      <xdr:rowOff>114300</xdr:rowOff>
    </xdr:to>
    <xdr:cxnSp macro="">
      <xdr:nvCxnSpPr>
        <xdr:cNvPr id="76" name="Straight Arrow Connector 75"/>
        <xdr:cNvCxnSpPr/>
      </xdr:nvCxnSpPr>
      <xdr:spPr>
        <a:xfrm>
          <a:off x="5467350" y="10953750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75</xdr:row>
      <xdr:rowOff>95250</xdr:rowOff>
    </xdr:from>
    <xdr:to>
      <xdr:col>15</xdr:col>
      <xdr:colOff>590550</xdr:colOff>
      <xdr:row>75</xdr:row>
      <xdr:rowOff>95250</xdr:rowOff>
    </xdr:to>
    <xdr:cxnSp macro="">
      <xdr:nvCxnSpPr>
        <xdr:cNvPr id="77" name="Straight Arrow Connector 76"/>
        <xdr:cNvCxnSpPr/>
      </xdr:nvCxnSpPr>
      <xdr:spPr>
        <a:xfrm>
          <a:off x="8534400" y="10934700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67</xdr:row>
      <xdr:rowOff>66675</xdr:rowOff>
    </xdr:from>
    <xdr:to>
      <xdr:col>16</xdr:col>
      <xdr:colOff>0</xdr:colOff>
      <xdr:row>67</xdr:row>
      <xdr:rowOff>66675</xdr:rowOff>
    </xdr:to>
    <xdr:cxnSp macro="">
      <xdr:nvCxnSpPr>
        <xdr:cNvPr id="78" name="Straight Arrow Connector 77"/>
        <xdr:cNvCxnSpPr/>
      </xdr:nvCxnSpPr>
      <xdr:spPr>
        <a:xfrm>
          <a:off x="8534400" y="93345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71</xdr:row>
      <xdr:rowOff>104775</xdr:rowOff>
    </xdr:from>
    <xdr:to>
      <xdr:col>15</xdr:col>
      <xdr:colOff>600075</xdr:colOff>
      <xdr:row>74</xdr:row>
      <xdr:rowOff>142875</xdr:rowOff>
    </xdr:to>
    <xdr:cxnSp macro="">
      <xdr:nvCxnSpPr>
        <xdr:cNvPr id="79" name="Straight Arrow Connector 78"/>
        <xdr:cNvCxnSpPr/>
      </xdr:nvCxnSpPr>
      <xdr:spPr>
        <a:xfrm>
          <a:off x="8543925" y="10153650"/>
          <a:ext cx="12001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67</xdr:row>
      <xdr:rowOff>95250</xdr:rowOff>
    </xdr:from>
    <xdr:to>
      <xdr:col>20</xdr:col>
      <xdr:colOff>323850</xdr:colOff>
      <xdr:row>68</xdr:row>
      <xdr:rowOff>180975</xdr:rowOff>
    </xdr:to>
    <xdr:cxnSp macro="">
      <xdr:nvCxnSpPr>
        <xdr:cNvPr id="80" name="Straight Arrow Connector 79"/>
        <xdr:cNvCxnSpPr/>
      </xdr:nvCxnSpPr>
      <xdr:spPr>
        <a:xfrm>
          <a:off x="11572875" y="9363075"/>
          <a:ext cx="9429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72</xdr:row>
      <xdr:rowOff>9525</xdr:rowOff>
    </xdr:from>
    <xdr:to>
      <xdr:col>21</xdr:col>
      <xdr:colOff>171450</xdr:colOff>
      <xdr:row>75</xdr:row>
      <xdr:rowOff>114300</xdr:rowOff>
    </xdr:to>
    <xdr:cxnSp macro="">
      <xdr:nvCxnSpPr>
        <xdr:cNvPr id="81" name="Straight Arrow Connector 80"/>
        <xdr:cNvCxnSpPr/>
      </xdr:nvCxnSpPr>
      <xdr:spPr>
        <a:xfrm flipV="1">
          <a:off x="11582400" y="10258425"/>
          <a:ext cx="13906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82</xdr:row>
      <xdr:rowOff>171450</xdr:rowOff>
    </xdr:from>
    <xdr:to>
      <xdr:col>5</xdr:col>
      <xdr:colOff>571500</xdr:colOff>
      <xdr:row>84</xdr:row>
      <xdr:rowOff>19050</xdr:rowOff>
    </xdr:to>
    <xdr:cxnSp macro="">
      <xdr:nvCxnSpPr>
        <xdr:cNvPr id="82" name="Straight Arrow Connector 81"/>
        <xdr:cNvCxnSpPr/>
      </xdr:nvCxnSpPr>
      <xdr:spPr>
        <a:xfrm flipV="1">
          <a:off x="3057525" y="12372975"/>
          <a:ext cx="5619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86</xdr:row>
      <xdr:rowOff>190500</xdr:rowOff>
    </xdr:from>
    <xdr:to>
      <xdr:col>5</xdr:col>
      <xdr:colOff>600075</xdr:colOff>
      <xdr:row>89</xdr:row>
      <xdr:rowOff>0</xdr:rowOff>
    </xdr:to>
    <xdr:cxnSp macro="">
      <xdr:nvCxnSpPr>
        <xdr:cNvPr id="83" name="Straight Arrow Connector 82"/>
        <xdr:cNvCxnSpPr/>
      </xdr:nvCxnSpPr>
      <xdr:spPr>
        <a:xfrm>
          <a:off x="3057525" y="13182600"/>
          <a:ext cx="5905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81</xdr:row>
      <xdr:rowOff>19050</xdr:rowOff>
    </xdr:from>
    <xdr:to>
      <xdr:col>10</xdr:col>
      <xdr:colOff>600075</xdr:colOff>
      <xdr:row>81</xdr:row>
      <xdr:rowOff>28575</xdr:rowOff>
    </xdr:to>
    <xdr:cxnSp macro="">
      <xdr:nvCxnSpPr>
        <xdr:cNvPr id="84" name="Straight Arrow Connector 83"/>
        <xdr:cNvCxnSpPr/>
      </xdr:nvCxnSpPr>
      <xdr:spPr>
        <a:xfrm flipV="1">
          <a:off x="5476875" y="12030075"/>
          <a:ext cx="12192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82</xdr:row>
      <xdr:rowOff>28575</xdr:rowOff>
    </xdr:from>
    <xdr:to>
      <xdr:col>10</xdr:col>
      <xdr:colOff>581025</xdr:colOff>
      <xdr:row>85</xdr:row>
      <xdr:rowOff>95250</xdr:rowOff>
    </xdr:to>
    <xdr:cxnSp macro="">
      <xdr:nvCxnSpPr>
        <xdr:cNvPr id="85" name="Straight Arrow Connector 84"/>
        <xdr:cNvCxnSpPr/>
      </xdr:nvCxnSpPr>
      <xdr:spPr>
        <a:xfrm>
          <a:off x="5495925" y="12230100"/>
          <a:ext cx="1181100" cy="6572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89</xdr:row>
      <xdr:rowOff>114300</xdr:rowOff>
    </xdr:from>
    <xdr:to>
      <xdr:col>11</xdr:col>
      <xdr:colOff>9525</xdr:colOff>
      <xdr:row>89</xdr:row>
      <xdr:rowOff>114300</xdr:rowOff>
    </xdr:to>
    <xdr:cxnSp macro="">
      <xdr:nvCxnSpPr>
        <xdr:cNvPr id="86" name="Straight Arrow Connector 85"/>
        <xdr:cNvCxnSpPr/>
      </xdr:nvCxnSpPr>
      <xdr:spPr>
        <a:xfrm>
          <a:off x="5467350" y="13696950"/>
          <a:ext cx="12477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95250</xdr:rowOff>
    </xdr:from>
    <xdr:to>
      <xdr:col>15</xdr:col>
      <xdr:colOff>590550</xdr:colOff>
      <xdr:row>89</xdr:row>
      <xdr:rowOff>95250</xdr:rowOff>
    </xdr:to>
    <xdr:cxnSp macro="">
      <xdr:nvCxnSpPr>
        <xdr:cNvPr id="87" name="Straight Arrow Connector 86"/>
        <xdr:cNvCxnSpPr/>
      </xdr:nvCxnSpPr>
      <xdr:spPr>
        <a:xfrm>
          <a:off x="8534400" y="13677900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81</xdr:row>
      <xdr:rowOff>66675</xdr:rowOff>
    </xdr:from>
    <xdr:to>
      <xdr:col>16</xdr:col>
      <xdr:colOff>0</xdr:colOff>
      <xdr:row>81</xdr:row>
      <xdr:rowOff>66675</xdr:rowOff>
    </xdr:to>
    <xdr:cxnSp macro="">
      <xdr:nvCxnSpPr>
        <xdr:cNvPr id="88" name="Straight Arrow Connector 87"/>
        <xdr:cNvCxnSpPr/>
      </xdr:nvCxnSpPr>
      <xdr:spPr>
        <a:xfrm>
          <a:off x="8534400" y="120777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85</xdr:row>
      <xdr:rowOff>104775</xdr:rowOff>
    </xdr:from>
    <xdr:to>
      <xdr:col>15</xdr:col>
      <xdr:colOff>600075</xdr:colOff>
      <xdr:row>88</xdr:row>
      <xdr:rowOff>142875</xdr:rowOff>
    </xdr:to>
    <xdr:cxnSp macro="">
      <xdr:nvCxnSpPr>
        <xdr:cNvPr id="89" name="Straight Arrow Connector 88"/>
        <xdr:cNvCxnSpPr/>
      </xdr:nvCxnSpPr>
      <xdr:spPr>
        <a:xfrm>
          <a:off x="8543925" y="12896850"/>
          <a:ext cx="12001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81</xdr:row>
      <xdr:rowOff>95250</xdr:rowOff>
    </xdr:from>
    <xdr:to>
      <xdr:col>20</xdr:col>
      <xdr:colOff>323850</xdr:colOff>
      <xdr:row>82</xdr:row>
      <xdr:rowOff>180975</xdr:rowOff>
    </xdr:to>
    <xdr:cxnSp macro="">
      <xdr:nvCxnSpPr>
        <xdr:cNvPr id="90" name="Straight Arrow Connector 89"/>
        <xdr:cNvCxnSpPr/>
      </xdr:nvCxnSpPr>
      <xdr:spPr>
        <a:xfrm>
          <a:off x="11572875" y="12106275"/>
          <a:ext cx="9429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86</xdr:row>
      <xdr:rowOff>9525</xdr:rowOff>
    </xdr:from>
    <xdr:to>
      <xdr:col>21</xdr:col>
      <xdr:colOff>171450</xdr:colOff>
      <xdr:row>89</xdr:row>
      <xdr:rowOff>114300</xdr:rowOff>
    </xdr:to>
    <xdr:cxnSp macro="">
      <xdr:nvCxnSpPr>
        <xdr:cNvPr id="91" name="Straight Arrow Connector 90"/>
        <xdr:cNvCxnSpPr/>
      </xdr:nvCxnSpPr>
      <xdr:spPr>
        <a:xfrm flipV="1">
          <a:off x="11582400" y="13001625"/>
          <a:ext cx="13906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14</xdr:row>
      <xdr:rowOff>76200</xdr:rowOff>
    </xdr:from>
    <xdr:to>
      <xdr:col>10</xdr:col>
      <xdr:colOff>238125</xdr:colOff>
      <xdr:row>18</xdr:row>
      <xdr:rowOff>104776</xdr:rowOff>
    </xdr:to>
    <xdr:cxnSp macro="">
      <xdr:nvCxnSpPr>
        <xdr:cNvPr id="93" name="Straight Arrow Connector 92"/>
        <xdr:cNvCxnSpPr/>
      </xdr:nvCxnSpPr>
      <xdr:spPr>
        <a:xfrm flipV="1">
          <a:off x="2381250" y="3124200"/>
          <a:ext cx="495300" cy="8667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30</xdr:row>
      <xdr:rowOff>0</xdr:rowOff>
    </xdr:from>
    <xdr:to>
      <xdr:col>11</xdr:col>
      <xdr:colOff>0</xdr:colOff>
      <xdr:row>33</xdr:row>
      <xdr:rowOff>133350</xdr:rowOff>
    </xdr:to>
    <xdr:cxnSp macro="">
      <xdr:nvCxnSpPr>
        <xdr:cNvPr id="94" name="Straight Arrow Connector 93"/>
        <xdr:cNvCxnSpPr/>
      </xdr:nvCxnSpPr>
      <xdr:spPr>
        <a:xfrm flipV="1">
          <a:off x="2390775" y="6362700"/>
          <a:ext cx="495300" cy="762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47625</xdr:rowOff>
    </xdr:from>
    <xdr:to>
      <xdr:col>11</xdr:col>
      <xdr:colOff>0</xdr:colOff>
      <xdr:row>47</xdr:row>
      <xdr:rowOff>76201</xdr:rowOff>
    </xdr:to>
    <xdr:cxnSp macro="">
      <xdr:nvCxnSpPr>
        <xdr:cNvPr id="95" name="Straight Arrow Connector 94"/>
        <xdr:cNvCxnSpPr/>
      </xdr:nvCxnSpPr>
      <xdr:spPr>
        <a:xfrm flipV="1">
          <a:off x="2390775" y="9115425"/>
          <a:ext cx="495300" cy="8667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57</xdr:row>
      <xdr:rowOff>95250</xdr:rowOff>
    </xdr:from>
    <xdr:to>
      <xdr:col>11</xdr:col>
      <xdr:colOff>0</xdr:colOff>
      <xdr:row>61</xdr:row>
      <xdr:rowOff>123826</xdr:rowOff>
    </xdr:to>
    <xdr:cxnSp macro="">
      <xdr:nvCxnSpPr>
        <xdr:cNvPr id="96" name="Straight Arrow Connector 95"/>
        <xdr:cNvCxnSpPr/>
      </xdr:nvCxnSpPr>
      <xdr:spPr>
        <a:xfrm flipV="1">
          <a:off x="2390775" y="12077700"/>
          <a:ext cx="495300" cy="8667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71</xdr:row>
      <xdr:rowOff>95250</xdr:rowOff>
    </xdr:from>
    <xdr:to>
      <xdr:col>11</xdr:col>
      <xdr:colOff>0</xdr:colOff>
      <xdr:row>75</xdr:row>
      <xdr:rowOff>123826</xdr:rowOff>
    </xdr:to>
    <xdr:cxnSp macro="">
      <xdr:nvCxnSpPr>
        <xdr:cNvPr id="97" name="Straight Arrow Connector 96"/>
        <xdr:cNvCxnSpPr/>
      </xdr:nvCxnSpPr>
      <xdr:spPr>
        <a:xfrm flipV="1">
          <a:off x="2390775" y="14992350"/>
          <a:ext cx="495300" cy="8667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85</xdr:row>
      <xdr:rowOff>76200</xdr:rowOff>
    </xdr:from>
    <xdr:to>
      <xdr:col>11</xdr:col>
      <xdr:colOff>9525</xdr:colOff>
      <xdr:row>89</xdr:row>
      <xdr:rowOff>104776</xdr:rowOff>
    </xdr:to>
    <xdr:cxnSp macro="">
      <xdr:nvCxnSpPr>
        <xdr:cNvPr id="98" name="Straight Arrow Connector 97"/>
        <xdr:cNvCxnSpPr/>
      </xdr:nvCxnSpPr>
      <xdr:spPr>
        <a:xfrm flipV="1">
          <a:off x="2400300" y="17887950"/>
          <a:ext cx="495300" cy="8667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433634</xdr:colOff>
      <xdr:row>8</xdr:row>
      <xdr:rowOff>91646</xdr:rowOff>
    </xdr:from>
    <xdr:to>
      <xdr:col>6</xdr:col>
      <xdr:colOff>523872</xdr:colOff>
      <xdr:row>11</xdr:row>
      <xdr:rowOff>47711</xdr:rowOff>
    </xdr:to>
    <xdr:sp macro="" textlink="">
      <xdr:nvSpPr>
        <xdr:cNvPr id="4" name="Rectangle 3"/>
        <xdr:cNvSpPr/>
      </xdr:nvSpPr>
      <xdr:spPr>
        <a:xfrm>
          <a:off x="3481634" y="1615646"/>
          <a:ext cx="699838" cy="5275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NZ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104775</xdr:colOff>
      <xdr:row>13</xdr:row>
      <xdr:rowOff>80010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" r="1799"/>
        <a:stretch/>
      </xdr:blipFill>
      <xdr:spPr bwMode="auto">
        <a:xfrm>
          <a:off x="0" y="0"/>
          <a:ext cx="4371975" cy="2642235"/>
        </a:xfrm>
        <a:prstGeom prst="rect">
          <a:avLst/>
        </a:prstGeom>
        <a:noFill/>
        <a:ln w="9525" cap="flat" cmpd="sng" algn="ctr">
          <a:solidFill>
            <a:srgbClr val="FF00FF"/>
          </a:solidFill>
          <a:prstDash val="solid"/>
          <a:round/>
          <a:headEnd type="none" w="med" len="med"/>
          <a:tailEnd type="none" w="med" len="med"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8</xdr:col>
      <xdr:colOff>28575</xdr:colOff>
      <xdr:row>28</xdr:row>
      <xdr:rowOff>85725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>
          <a:clrChange>
            <a:clrFrom>
              <a:srgbClr val="FBDEEB"/>
            </a:clrFrom>
            <a:clrTo>
              <a:srgbClr val="FBDEEB">
                <a:alpha val="0"/>
              </a:srgbClr>
            </a:clrTo>
          </a:clrChange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4619625" cy="27527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581025</xdr:colOff>
      <xdr:row>9</xdr:row>
      <xdr:rowOff>123825</xdr:rowOff>
    </xdr:from>
    <xdr:to>
      <xdr:col>5</xdr:col>
      <xdr:colOff>190500</xdr:colOff>
      <xdr:row>10</xdr:row>
      <xdr:rowOff>180975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019425" y="1885950"/>
          <a:ext cx="219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NZ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×</a:t>
          </a:r>
          <a:endParaRPr lang="en-NZ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581025</xdr:colOff>
      <xdr:row>2</xdr:row>
      <xdr:rowOff>57150</xdr:rowOff>
    </xdr:from>
    <xdr:to>
      <xdr:col>5</xdr:col>
      <xdr:colOff>190500</xdr:colOff>
      <xdr:row>3</xdr:row>
      <xdr:rowOff>123825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3019425" y="438150"/>
          <a:ext cx="219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NZ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×</a:t>
          </a:r>
          <a:endParaRPr lang="en-NZ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381000</xdr:colOff>
      <xdr:row>9</xdr:row>
      <xdr:rowOff>114300</xdr:rowOff>
    </xdr:from>
    <xdr:to>
      <xdr:col>1</xdr:col>
      <xdr:colOff>600075</xdr:colOff>
      <xdr:row>10</xdr:row>
      <xdr:rowOff>171450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90600" y="1876425"/>
          <a:ext cx="219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NZ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×</a:t>
          </a:r>
          <a:endParaRPr lang="en-NZ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381000</xdr:colOff>
      <xdr:row>2</xdr:row>
      <xdr:rowOff>19050</xdr:rowOff>
    </xdr:from>
    <xdr:to>
      <xdr:col>1</xdr:col>
      <xdr:colOff>600075</xdr:colOff>
      <xdr:row>3</xdr:row>
      <xdr:rowOff>85725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90600" y="400050"/>
          <a:ext cx="219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NZ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×</a:t>
          </a:r>
          <a:endParaRPr lang="en-NZ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152400</xdr:colOff>
      <xdr:row>9</xdr:row>
      <xdr:rowOff>95250</xdr:rowOff>
    </xdr:from>
    <xdr:to>
      <xdr:col>3</xdr:col>
      <xdr:colOff>371475</xdr:colOff>
      <xdr:row>10</xdr:row>
      <xdr:rowOff>152400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981200" y="1857375"/>
          <a:ext cx="219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NZ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×</a:t>
          </a:r>
          <a:endParaRPr lang="en-NZ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2"/>
  <sheetViews>
    <sheetView showGridLines="0" tabSelected="1" topLeftCell="A67" zoomScaleNormal="100" workbookViewId="0">
      <selection activeCell="I77" sqref="I77"/>
    </sheetView>
  </sheetViews>
  <sheetFormatPr defaultRowHeight="15" x14ac:dyDescent="0.25"/>
  <cols>
    <col min="1" max="1" width="9.140625" style="1"/>
    <col min="2" max="2" width="8.7109375" style="1" bestFit="1" customWidth="1"/>
    <col min="3" max="3" width="2" style="1" bestFit="1" customWidth="1"/>
    <col min="4" max="4" width="3.140625" style="1" bestFit="1" customWidth="1"/>
    <col min="5" max="5" width="2" style="1" bestFit="1" customWidth="1"/>
    <col min="6" max="6" width="3.7109375" style="1" customWidth="1"/>
    <col min="7" max="7" width="2" style="1" bestFit="1" customWidth="1"/>
    <col min="8" max="8" width="3.140625" style="1" bestFit="1" customWidth="1"/>
    <col min="9" max="9" width="2" style="1" bestFit="1" customWidth="1"/>
    <col min="10" max="11" width="3.7109375" style="1" customWidth="1"/>
    <col min="12" max="12" width="3" style="1" bestFit="1" customWidth="1"/>
    <col min="13" max="13" width="3.140625" style="1" bestFit="1" customWidth="1"/>
    <col min="14" max="14" width="3" style="1" bestFit="1" customWidth="1"/>
    <col min="15" max="16" width="3.7109375" style="1" customWidth="1"/>
    <col min="17" max="17" width="3" style="1" bestFit="1" customWidth="1"/>
    <col min="18" max="18" width="3.140625" style="1" bestFit="1" customWidth="1"/>
    <col min="19" max="19" width="3" style="1" bestFit="1" customWidth="1"/>
    <col min="20" max="20" width="6.7109375" style="1" customWidth="1"/>
    <col min="21" max="21" width="3" style="1" bestFit="1" customWidth="1"/>
    <col min="22" max="22" width="3.140625" style="1" bestFit="1" customWidth="1"/>
    <col min="23" max="23" width="3" style="1" bestFit="1" customWidth="1"/>
    <col min="24" max="24" width="9.140625" style="1"/>
    <col min="25" max="25" width="11.28515625" style="1" customWidth="1"/>
    <col min="26" max="29" width="9.140625" style="1"/>
    <col min="30" max="30" width="10.42578125" style="1" bestFit="1" customWidth="1"/>
    <col min="31" max="31" width="9.140625" style="1"/>
    <col min="32" max="32" width="14.42578125" style="1" bestFit="1" customWidth="1"/>
    <col min="33" max="33" width="6.42578125" style="1" customWidth="1"/>
    <col min="34" max="34" width="5.5703125" style="1" bestFit="1" customWidth="1"/>
    <col min="35" max="35" width="7.5703125" style="1" customWidth="1"/>
    <col min="36" max="36" width="7.42578125" style="1" customWidth="1"/>
    <col min="37" max="37" width="1.85546875" style="1" customWidth="1"/>
    <col min="38" max="16384" width="9.140625" style="1"/>
  </cols>
  <sheetData>
    <row r="1" spans="1:44" ht="18" customHeight="1" x14ac:dyDescent="0.25">
      <c r="A1" s="65" t="s">
        <v>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44" ht="18" customHeigh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</row>
    <row r="3" spans="1:44" ht="18" customHeight="1" x14ac:dyDescent="0.2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0"/>
    </row>
    <row r="4" spans="1:44" ht="18" customHeight="1" x14ac:dyDescent="0.2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70"/>
    </row>
    <row r="5" spans="1:44" ht="18" customHeight="1" x14ac:dyDescent="0.25">
      <c r="A5" s="68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70"/>
    </row>
    <row r="6" spans="1:44" ht="18" customHeight="1" x14ac:dyDescent="0.2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0"/>
    </row>
    <row r="7" spans="1:44" ht="18" customHeight="1" thickBot="1" x14ac:dyDescent="0.3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3"/>
    </row>
    <row r="8" spans="1:44" ht="15.75" thickBot="1" x14ac:dyDescent="0.3">
      <c r="A8" s="39"/>
      <c r="B8" s="38"/>
      <c r="C8" s="3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8"/>
      <c r="AE8" s="38"/>
      <c r="AF8" s="38"/>
      <c r="AG8" s="38"/>
      <c r="AH8" s="38"/>
      <c r="AI8" s="38"/>
      <c r="AJ8" s="38"/>
    </row>
    <row r="9" spans="1:44" ht="15.75" thickBot="1" x14ac:dyDescent="0.3">
      <c r="B9" s="97" t="s">
        <v>11</v>
      </c>
      <c r="C9" s="98"/>
      <c r="AD9" s="94" t="s">
        <v>21</v>
      </c>
      <c r="AE9" s="95"/>
      <c r="AF9" s="95"/>
      <c r="AG9" s="95"/>
      <c r="AH9" s="95"/>
      <c r="AI9" s="95"/>
      <c r="AJ9" s="96"/>
      <c r="AL9" s="91" t="s">
        <v>29</v>
      </c>
      <c r="AM9" s="93" t="s">
        <v>22</v>
      </c>
      <c r="AN9" s="93" t="s">
        <v>23</v>
      </c>
      <c r="AO9" s="93" t="s">
        <v>24</v>
      </c>
      <c r="AP9" s="93" t="s">
        <v>25</v>
      </c>
      <c r="AQ9" s="93" t="s">
        <v>26</v>
      </c>
      <c r="AR9" s="93" t="s">
        <v>27</v>
      </c>
    </row>
    <row r="10" spans="1:44" ht="16.5" customHeight="1" thickBot="1" x14ac:dyDescent="0.3">
      <c r="G10" s="2">
        <v>3</v>
      </c>
      <c r="H10" s="3"/>
      <c r="I10" s="4">
        <v>7</v>
      </c>
      <c r="L10" s="2">
        <v>7</v>
      </c>
      <c r="M10" s="3"/>
      <c r="N10" s="4">
        <v>10</v>
      </c>
      <c r="Q10" s="2">
        <v>10</v>
      </c>
      <c r="R10" s="3"/>
      <c r="S10" s="4">
        <v>12</v>
      </c>
      <c r="Y10" s="56" t="s">
        <v>47</v>
      </c>
      <c r="Z10" s="57"/>
      <c r="AA10" s="57"/>
      <c r="AB10" s="58"/>
      <c r="AD10" s="75" t="s">
        <v>13</v>
      </c>
      <c r="AE10" s="75" t="s">
        <v>14</v>
      </c>
      <c r="AF10" s="75" t="s">
        <v>15</v>
      </c>
      <c r="AG10" s="78" t="s">
        <v>16</v>
      </c>
      <c r="AH10" s="79"/>
      <c r="AI10" s="79"/>
      <c r="AJ10" s="80"/>
      <c r="AL10" s="92"/>
      <c r="AM10" s="93"/>
      <c r="AN10" s="93"/>
      <c r="AO10" s="93"/>
      <c r="AP10" s="93"/>
      <c r="AQ10" s="93"/>
      <c r="AR10" s="93"/>
    </row>
    <row r="11" spans="1:44" ht="16.5" thickBot="1" x14ac:dyDescent="0.3">
      <c r="G11" s="5">
        <v>0</v>
      </c>
      <c r="H11" s="11" t="s">
        <v>1</v>
      </c>
      <c r="I11" s="7"/>
      <c r="L11" s="5">
        <v>3</v>
      </c>
      <c r="M11" s="6" t="s">
        <v>5</v>
      </c>
      <c r="N11" s="7"/>
      <c r="Q11" s="5">
        <v>3</v>
      </c>
      <c r="R11" s="6" t="s">
        <v>6</v>
      </c>
      <c r="S11" s="7"/>
      <c r="Y11" s="59"/>
      <c r="Z11" s="60"/>
      <c r="AA11" s="60"/>
      <c r="AB11" s="61"/>
      <c r="AD11" s="76"/>
      <c r="AE11" s="76"/>
      <c r="AF11" s="76"/>
      <c r="AG11" s="78" t="s">
        <v>17</v>
      </c>
      <c r="AH11" s="80"/>
      <c r="AI11" s="78" t="s">
        <v>18</v>
      </c>
      <c r="AJ11" s="80"/>
      <c r="AL11" s="42" t="s">
        <v>30</v>
      </c>
      <c r="AM11" s="45">
        <v>17</v>
      </c>
      <c r="AN11" s="43" t="s">
        <v>28</v>
      </c>
      <c r="AO11" s="45" t="s">
        <v>28</v>
      </c>
      <c r="AP11" s="43">
        <f>SUM(AH13:AH21)</f>
        <v>2000</v>
      </c>
      <c r="AQ11" s="45">
        <v>1500</v>
      </c>
      <c r="AR11" s="43">
        <f>AP11+AQ11</f>
        <v>3500</v>
      </c>
    </row>
    <row r="12" spans="1:44" ht="16.5" thickBot="1" x14ac:dyDescent="0.3">
      <c r="G12" s="8">
        <v>3</v>
      </c>
      <c r="H12" s="9">
        <v>4</v>
      </c>
      <c r="I12" s="10">
        <v>7</v>
      </c>
      <c r="L12" s="8">
        <v>10</v>
      </c>
      <c r="M12" s="9">
        <v>3</v>
      </c>
      <c r="N12" s="10">
        <v>13</v>
      </c>
      <c r="Q12" s="8">
        <v>13</v>
      </c>
      <c r="R12" s="9">
        <v>2</v>
      </c>
      <c r="S12" s="10">
        <v>15</v>
      </c>
      <c r="Y12" s="59"/>
      <c r="Z12" s="60"/>
      <c r="AA12" s="60"/>
      <c r="AB12" s="61"/>
      <c r="AD12" s="77"/>
      <c r="AE12" s="77"/>
      <c r="AF12" s="77"/>
      <c r="AG12" s="12" t="s">
        <v>19</v>
      </c>
      <c r="AH12" s="12" t="s">
        <v>20</v>
      </c>
      <c r="AI12" s="12" t="s">
        <v>19</v>
      </c>
      <c r="AJ12" s="12" t="s">
        <v>20</v>
      </c>
      <c r="AL12" s="46">
        <v>1</v>
      </c>
      <c r="AM12" s="47">
        <v>16</v>
      </c>
      <c r="AN12" s="47" t="s">
        <v>3</v>
      </c>
      <c r="AO12" s="47">
        <v>40</v>
      </c>
      <c r="AP12" s="47">
        <f>AP11+AO12</f>
        <v>2040</v>
      </c>
      <c r="AQ12" s="47">
        <v>1450</v>
      </c>
      <c r="AR12" s="47">
        <f t="shared" ref="AR12:AR16" si="0">AP12+AQ12</f>
        <v>3490</v>
      </c>
    </row>
    <row r="13" spans="1:44" ht="16.5" thickBot="1" x14ac:dyDescent="0.3">
      <c r="U13" s="2">
        <v>15</v>
      </c>
      <c r="V13" s="3"/>
      <c r="W13" s="4">
        <v>17</v>
      </c>
      <c r="Y13" s="59"/>
      <c r="Z13" s="60"/>
      <c r="AA13" s="60"/>
      <c r="AB13" s="61"/>
      <c r="AD13" s="13" t="s">
        <v>0</v>
      </c>
      <c r="AE13" s="14">
        <v>0</v>
      </c>
      <c r="AF13" s="14">
        <f>AG13-AI13</f>
        <v>0</v>
      </c>
      <c r="AG13" s="14">
        <v>3</v>
      </c>
      <c r="AH13" s="14">
        <v>150</v>
      </c>
      <c r="AI13" s="14">
        <v>3</v>
      </c>
      <c r="AJ13" s="14">
        <v>150</v>
      </c>
      <c r="AL13" s="44">
        <v>2</v>
      </c>
      <c r="AM13" s="45">
        <v>15</v>
      </c>
      <c r="AN13" s="43" t="s">
        <v>7</v>
      </c>
      <c r="AO13" s="45">
        <v>60</v>
      </c>
      <c r="AP13" s="43">
        <f>AP12+AO13</f>
        <v>2100</v>
      </c>
      <c r="AQ13" s="45">
        <v>1400</v>
      </c>
      <c r="AR13" s="43">
        <f t="shared" si="0"/>
        <v>3500</v>
      </c>
    </row>
    <row r="14" spans="1:44" ht="16.5" thickBot="1" x14ac:dyDescent="0.3">
      <c r="C14" s="2">
        <v>0</v>
      </c>
      <c r="D14" s="3"/>
      <c r="E14" s="4">
        <v>3</v>
      </c>
      <c r="L14" s="2">
        <v>7</v>
      </c>
      <c r="M14" s="3"/>
      <c r="N14" s="4">
        <v>11</v>
      </c>
      <c r="U14" s="5">
        <v>0</v>
      </c>
      <c r="V14" s="11" t="s">
        <v>8</v>
      </c>
      <c r="W14" s="7"/>
      <c r="Y14" s="62"/>
      <c r="Z14" s="63"/>
      <c r="AA14" s="63"/>
      <c r="AB14" s="64"/>
      <c r="AD14" s="13" t="s">
        <v>1</v>
      </c>
      <c r="AE14" s="14">
        <f t="shared" ref="AE14:AE21" si="1">(AJ14-AH14)/AF14</f>
        <v>100</v>
      </c>
      <c r="AF14" s="14">
        <f t="shared" ref="AF14:AF21" si="2">AG14-AI14</f>
        <v>1</v>
      </c>
      <c r="AG14" s="14">
        <v>4</v>
      </c>
      <c r="AH14" s="14">
        <v>200</v>
      </c>
      <c r="AI14" s="14">
        <v>3</v>
      </c>
      <c r="AJ14" s="14">
        <v>300</v>
      </c>
      <c r="AL14" s="44">
        <v>3</v>
      </c>
      <c r="AM14" s="45">
        <v>14</v>
      </c>
      <c r="AN14" s="43" t="s">
        <v>7</v>
      </c>
      <c r="AO14" s="45">
        <v>60</v>
      </c>
      <c r="AP14" s="43">
        <f>AP13+AO14</f>
        <v>2160</v>
      </c>
      <c r="AQ14" s="45">
        <v>1350</v>
      </c>
      <c r="AR14" s="43">
        <f t="shared" si="0"/>
        <v>3510</v>
      </c>
    </row>
    <row r="15" spans="1:44" ht="16.5" thickBot="1" x14ac:dyDescent="0.3">
      <c r="C15" s="5">
        <v>0</v>
      </c>
      <c r="D15" s="11" t="s">
        <v>0</v>
      </c>
      <c r="E15" s="7"/>
      <c r="L15" s="5">
        <v>0</v>
      </c>
      <c r="M15" s="11" t="s">
        <v>3</v>
      </c>
      <c r="N15" s="7"/>
      <c r="U15" s="8">
        <v>15</v>
      </c>
      <c r="V15" s="9">
        <v>2</v>
      </c>
      <c r="W15" s="10">
        <v>17</v>
      </c>
      <c r="Y15" s="40"/>
      <c r="Z15" s="40"/>
      <c r="AA15" s="40"/>
      <c r="AB15" s="40"/>
      <c r="AD15" s="16" t="s">
        <v>2</v>
      </c>
      <c r="AE15" s="17">
        <f t="shared" si="1"/>
        <v>60</v>
      </c>
      <c r="AF15" s="17">
        <f t="shared" si="2"/>
        <v>1</v>
      </c>
      <c r="AG15" s="17">
        <v>3</v>
      </c>
      <c r="AH15" s="17">
        <v>250</v>
      </c>
      <c r="AI15" s="17">
        <v>2</v>
      </c>
      <c r="AJ15" s="17">
        <v>310</v>
      </c>
      <c r="AL15" s="44">
        <v>4</v>
      </c>
      <c r="AM15" s="45">
        <v>13</v>
      </c>
      <c r="AN15" s="43" t="s">
        <v>1</v>
      </c>
      <c r="AO15" s="45">
        <v>100</v>
      </c>
      <c r="AP15" s="43">
        <f>AP14+AO15</f>
        <v>2260</v>
      </c>
      <c r="AQ15" s="45">
        <v>1300</v>
      </c>
      <c r="AR15" s="43">
        <f t="shared" si="0"/>
        <v>3560</v>
      </c>
    </row>
    <row r="16" spans="1:44" ht="16.5" thickBot="1" x14ac:dyDescent="0.3">
      <c r="C16" s="8">
        <v>0</v>
      </c>
      <c r="D16" s="9" t="s">
        <v>9</v>
      </c>
      <c r="E16" s="10">
        <v>3</v>
      </c>
      <c r="L16" s="8">
        <v>7</v>
      </c>
      <c r="M16" s="9">
        <v>4</v>
      </c>
      <c r="N16" s="10">
        <v>11</v>
      </c>
      <c r="Y16" s="40"/>
      <c r="Z16" s="40"/>
      <c r="AA16" s="40"/>
      <c r="AB16" s="40"/>
      <c r="AD16" s="13" t="s">
        <v>3</v>
      </c>
      <c r="AE16" s="15">
        <f t="shared" si="1"/>
        <v>40</v>
      </c>
      <c r="AF16" s="14">
        <f t="shared" si="2"/>
        <v>1</v>
      </c>
      <c r="AG16" s="14">
        <v>4</v>
      </c>
      <c r="AH16" s="14">
        <v>200</v>
      </c>
      <c r="AI16" s="14">
        <v>3</v>
      </c>
      <c r="AJ16" s="14">
        <v>240</v>
      </c>
      <c r="AL16" s="44">
        <v>5</v>
      </c>
      <c r="AM16" s="45">
        <v>12</v>
      </c>
      <c r="AN16" s="43" t="s">
        <v>8</v>
      </c>
      <c r="AO16" s="45">
        <v>200</v>
      </c>
      <c r="AP16" s="43">
        <f>AP15+AO16</f>
        <v>2460</v>
      </c>
      <c r="AQ16" s="45">
        <v>1250</v>
      </c>
      <c r="AR16" s="43">
        <f t="shared" si="0"/>
        <v>3710</v>
      </c>
    </row>
    <row r="17" spans="2:36" ht="16.5" thickBot="1" x14ac:dyDescent="0.3">
      <c r="Y17" s="40"/>
      <c r="Z17" s="40"/>
      <c r="AA17" s="40"/>
      <c r="AB17" s="40"/>
      <c r="AD17" s="16" t="s">
        <v>4</v>
      </c>
      <c r="AE17" s="17">
        <v>0</v>
      </c>
      <c r="AF17" s="17">
        <f t="shared" si="2"/>
        <v>0</v>
      </c>
      <c r="AG17" s="17">
        <v>2</v>
      </c>
      <c r="AH17" s="17">
        <v>250</v>
      </c>
      <c r="AI17" s="17">
        <v>2</v>
      </c>
      <c r="AJ17" s="17">
        <v>250</v>
      </c>
    </row>
    <row r="18" spans="2:36" ht="16.5" thickBot="1" x14ac:dyDescent="0.3">
      <c r="G18" s="2">
        <v>3</v>
      </c>
      <c r="H18" s="3"/>
      <c r="I18" s="4">
        <v>6</v>
      </c>
      <c r="L18" s="2">
        <v>6</v>
      </c>
      <c r="M18" s="3"/>
      <c r="N18" s="4">
        <v>8</v>
      </c>
      <c r="Q18" s="2">
        <v>11</v>
      </c>
      <c r="R18" s="3"/>
      <c r="S18" s="4">
        <v>15</v>
      </c>
      <c r="Y18" s="40"/>
      <c r="Z18" s="40"/>
      <c r="AA18" s="40"/>
      <c r="AB18" s="40"/>
      <c r="AD18" s="16" t="s">
        <v>5</v>
      </c>
      <c r="AE18" s="17">
        <f t="shared" si="1"/>
        <v>30</v>
      </c>
      <c r="AF18" s="17">
        <f t="shared" si="2"/>
        <v>2</v>
      </c>
      <c r="AG18" s="17">
        <v>3</v>
      </c>
      <c r="AH18" s="17">
        <v>200</v>
      </c>
      <c r="AI18" s="17">
        <v>1</v>
      </c>
      <c r="AJ18" s="17">
        <v>260</v>
      </c>
    </row>
    <row r="19" spans="2:36" ht="16.5" thickBot="1" x14ac:dyDescent="0.3">
      <c r="G19" s="5">
        <v>1</v>
      </c>
      <c r="H19" s="6" t="s">
        <v>2</v>
      </c>
      <c r="I19" s="7"/>
      <c r="L19" s="5">
        <v>3</v>
      </c>
      <c r="M19" s="6" t="s">
        <v>4</v>
      </c>
      <c r="N19" s="7"/>
      <c r="Q19" s="5">
        <v>0</v>
      </c>
      <c r="R19" s="11" t="s">
        <v>7</v>
      </c>
      <c r="S19" s="7"/>
      <c r="Y19" s="40"/>
      <c r="Z19" s="40"/>
      <c r="AA19" s="40"/>
      <c r="AB19" s="40"/>
      <c r="AD19" s="16" t="s">
        <v>6</v>
      </c>
      <c r="AE19" s="17">
        <f t="shared" si="1"/>
        <v>20</v>
      </c>
      <c r="AF19" s="17">
        <f t="shared" si="2"/>
        <v>1</v>
      </c>
      <c r="AG19" s="17">
        <v>2</v>
      </c>
      <c r="AH19" s="17">
        <v>250</v>
      </c>
      <c r="AI19" s="17">
        <v>1</v>
      </c>
      <c r="AJ19" s="17">
        <v>270</v>
      </c>
    </row>
    <row r="20" spans="2:36" ht="16.5" thickBot="1" x14ac:dyDescent="0.3">
      <c r="G20" s="8">
        <v>4</v>
      </c>
      <c r="H20" s="9">
        <v>3</v>
      </c>
      <c r="I20" s="10">
        <v>7</v>
      </c>
      <c r="L20" s="8">
        <v>9</v>
      </c>
      <c r="M20" s="9" t="s">
        <v>10</v>
      </c>
      <c r="N20" s="10">
        <v>11</v>
      </c>
      <c r="Q20" s="8">
        <v>11</v>
      </c>
      <c r="R20" s="9">
        <v>4</v>
      </c>
      <c r="S20" s="10">
        <v>15</v>
      </c>
      <c r="Y20" s="40"/>
      <c r="Z20" s="40"/>
      <c r="AA20" s="40"/>
      <c r="AB20" s="40"/>
      <c r="AD20" s="13" t="s">
        <v>7</v>
      </c>
      <c r="AE20" s="14">
        <f t="shared" si="1"/>
        <v>60</v>
      </c>
      <c r="AF20" s="14">
        <f t="shared" si="2"/>
        <v>2</v>
      </c>
      <c r="AG20" s="14">
        <v>4</v>
      </c>
      <c r="AH20" s="14">
        <v>300</v>
      </c>
      <c r="AI20" s="14">
        <v>2</v>
      </c>
      <c r="AJ20" s="14">
        <v>420</v>
      </c>
    </row>
    <row r="21" spans="2:36" ht="16.5" thickBot="1" x14ac:dyDescent="0.3">
      <c r="AD21" s="13" t="s">
        <v>8</v>
      </c>
      <c r="AE21" s="14">
        <f t="shared" si="1"/>
        <v>200</v>
      </c>
      <c r="AF21" s="14">
        <f t="shared" si="2"/>
        <v>1</v>
      </c>
      <c r="AG21" s="14">
        <v>2</v>
      </c>
      <c r="AH21" s="14">
        <v>200</v>
      </c>
      <c r="AI21" s="14">
        <v>1</v>
      </c>
      <c r="AJ21" s="14">
        <v>400</v>
      </c>
    </row>
    <row r="23" spans="2:36" ht="15.75" thickBot="1" x14ac:dyDescent="0.3"/>
    <row r="24" spans="2:36" ht="15.75" thickBot="1" x14ac:dyDescent="0.3">
      <c r="B24" s="81" t="s">
        <v>12</v>
      </c>
      <c r="C24" s="82"/>
      <c r="AD24" s="74" t="s">
        <v>21</v>
      </c>
      <c r="AE24" s="74"/>
      <c r="AF24" s="74"/>
      <c r="AG24" s="74"/>
      <c r="AH24" s="74"/>
      <c r="AI24" s="74"/>
      <c r="AJ24" s="74"/>
    </row>
    <row r="25" spans="2:36" ht="16.5" customHeight="1" thickBot="1" x14ac:dyDescent="0.3">
      <c r="G25" s="2">
        <v>3</v>
      </c>
      <c r="H25" s="3"/>
      <c r="I25" s="4">
        <v>7</v>
      </c>
      <c r="L25" s="2">
        <v>7</v>
      </c>
      <c r="M25" s="3"/>
      <c r="N25" s="4">
        <v>10</v>
      </c>
      <c r="Q25" s="2">
        <v>10</v>
      </c>
      <c r="R25" s="3"/>
      <c r="S25" s="4">
        <v>12</v>
      </c>
      <c r="Y25" s="56" t="s">
        <v>48</v>
      </c>
      <c r="Z25" s="57"/>
      <c r="AA25" s="57"/>
      <c r="AB25" s="58"/>
      <c r="AD25" s="75" t="s">
        <v>13</v>
      </c>
      <c r="AE25" s="75" t="s">
        <v>14</v>
      </c>
      <c r="AF25" s="75" t="s">
        <v>15</v>
      </c>
      <c r="AG25" s="78" t="s">
        <v>16</v>
      </c>
      <c r="AH25" s="79"/>
      <c r="AI25" s="79"/>
      <c r="AJ25" s="80"/>
    </row>
    <row r="26" spans="2:36" ht="16.5" customHeight="1" thickBot="1" x14ac:dyDescent="0.3">
      <c r="G26" s="5">
        <v>0</v>
      </c>
      <c r="H26" s="11" t="s">
        <v>1</v>
      </c>
      <c r="I26" s="7"/>
      <c r="L26" s="25">
        <v>2</v>
      </c>
      <c r="M26" s="6" t="s">
        <v>5</v>
      </c>
      <c r="N26" s="7"/>
      <c r="Q26" s="25">
        <v>2</v>
      </c>
      <c r="R26" s="6" t="s">
        <v>6</v>
      </c>
      <c r="S26" s="7"/>
      <c r="Y26" s="59"/>
      <c r="Z26" s="60"/>
      <c r="AA26" s="60"/>
      <c r="AB26" s="61"/>
      <c r="AD26" s="76"/>
      <c r="AE26" s="76"/>
      <c r="AF26" s="76"/>
      <c r="AG26" s="78" t="s">
        <v>17</v>
      </c>
      <c r="AH26" s="80"/>
      <c r="AI26" s="78" t="s">
        <v>18</v>
      </c>
      <c r="AJ26" s="80"/>
    </row>
    <row r="27" spans="2:36" ht="16.5" thickBot="1" x14ac:dyDescent="0.3">
      <c r="G27" s="8">
        <v>3</v>
      </c>
      <c r="H27" s="9">
        <v>4</v>
      </c>
      <c r="I27" s="10">
        <v>7</v>
      </c>
      <c r="L27" s="24">
        <v>9</v>
      </c>
      <c r="M27" s="9">
        <v>3</v>
      </c>
      <c r="N27" s="23">
        <v>12</v>
      </c>
      <c r="Q27" s="24">
        <v>12</v>
      </c>
      <c r="R27" s="9">
        <v>2</v>
      </c>
      <c r="S27" s="23">
        <v>14</v>
      </c>
      <c r="Y27" s="59"/>
      <c r="Z27" s="60"/>
      <c r="AA27" s="60"/>
      <c r="AB27" s="61"/>
      <c r="AD27" s="77"/>
      <c r="AE27" s="77"/>
      <c r="AF27" s="77"/>
      <c r="AG27" s="12" t="s">
        <v>19</v>
      </c>
      <c r="AH27" s="12" t="s">
        <v>20</v>
      </c>
      <c r="AI27" s="12" t="s">
        <v>19</v>
      </c>
      <c r="AJ27" s="12" t="s">
        <v>20</v>
      </c>
    </row>
    <row r="28" spans="2:36" ht="16.5" thickBot="1" x14ac:dyDescent="0.3">
      <c r="U28" s="22">
        <v>14</v>
      </c>
      <c r="V28" s="3"/>
      <c r="W28" s="21">
        <v>16</v>
      </c>
      <c r="Y28" s="59"/>
      <c r="Z28" s="60"/>
      <c r="AA28" s="60"/>
      <c r="AB28" s="61"/>
      <c r="AD28" s="13" t="s">
        <v>0</v>
      </c>
      <c r="AE28" s="14">
        <v>0</v>
      </c>
      <c r="AF28" s="14">
        <f>AG28-AI28</f>
        <v>0</v>
      </c>
      <c r="AG28" s="14">
        <v>3</v>
      </c>
      <c r="AH28" s="14">
        <v>150</v>
      </c>
      <c r="AI28" s="14">
        <v>3</v>
      </c>
      <c r="AJ28" s="14">
        <v>150</v>
      </c>
    </row>
    <row r="29" spans="2:36" ht="16.5" thickBot="1" x14ac:dyDescent="0.3">
      <c r="C29" s="2">
        <v>0</v>
      </c>
      <c r="D29" s="3"/>
      <c r="E29" s="4">
        <v>3</v>
      </c>
      <c r="L29" s="2">
        <v>7</v>
      </c>
      <c r="M29" s="3"/>
      <c r="N29" s="21">
        <v>10</v>
      </c>
      <c r="U29" s="5">
        <v>0</v>
      </c>
      <c r="V29" s="11" t="s">
        <v>8</v>
      </c>
      <c r="W29" s="7"/>
      <c r="Y29" s="59"/>
      <c r="Z29" s="60"/>
      <c r="AA29" s="60"/>
      <c r="AB29" s="61"/>
      <c r="AD29" s="13" t="s">
        <v>1</v>
      </c>
      <c r="AE29" s="14">
        <f t="shared" ref="AE29:AE30" si="3">(AJ29-AH29)/AF29</f>
        <v>100</v>
      </c>
      <c r="AF29" s="14">
        <f t="shared" ref="AF29:AF36" si="4">AG29-AI29</f>
        <v>1</v>
      </c>
      <c r="AG29" s="14">
        <v>4</v>
      </c>
      <c r="AH29" s="14">
        <v>200</v>
      </c>
      <c r="AI29" s="14">
        <v>3</v>
      </c>
      <c r="AJ29" s="14">
        <v>300</v>
      </c>
    </row>
    <row r="30" spans="2:36" ht="16.5" thickBot="1" x14ac:dyDescent="0.3">
      <c r="C30" s="5">
        <v>0</v>
      </c>
      <c r="D30" s="11" t="s">
        <v>0</v>
      </c>
      <c r="E30" s="7"/>
      <c r="L30" s="5">
        <v>0</v>
      </c>
      <c r="M30" s="11" t="s">
        <v>3</v>
      </c>
      <c r="N30" s="7"/>
      <c r="U30" s="24">
        <v>14</v>
      </c>
      <c r="V30" s="9">
        <v>2</v>
      </c>
      <c r="W30" s="23">
        <v>16</v>
      </c>
      <c r="Y30" s="62"/>
      <c r="Z30" s="63"/>
      <c r="AA30" s="63"/>
      <c r="AB30" s="64"/>
      <c r="AD30" s="16" t="s">
        <v>2</v>
      </c>
      <c r="AE30" s="17">
        <f t="shared" si="3"/>
        <v>60</v>
      </c>
      <c r="AF30" s="17">
        <f t="shared" si="4"/>
        <v>1</v>
      </c>
      <c r="AG30" s="17">
        <v>3</v>
      </c>
      <c r="AH30" s="17">
        <v>250</v>
      </c>
      <c r="AI30" s="17">
        <v>2</v>
      </c>
      <c r="AJ30" s="17">
        <v>310</v>
      </c>
    </row>
    <row r="31" spans="2:36" ht="16.5" thickBot="1" x14ac:dyDescent="0.3">
      <c r="C31" s="8">
        <v>0</v>
      </c>
      <c r="D31" s="9" t="s">
        <v>9</v>
      </c>
      <c r="E31" s="10">
        <v>3</v>
      </c>
      <c r="L31" s="8">
        <v>7</v>
      </c>
      <c r="M31" s="19" t="s">
        <v>9</v>
      </c>
      <c r="N31" s="23">
        <v>10</v>
      </c>
      <c r="Y31" s="41"/>
      <c r="Z31" s="41"/>
      <c r="AA31" s="41"/>
      <c r="AB31" s="41"/>
      <c r="AD31" s="13" t="s">
        <v>3</v>
      </c>
      <c r="AE31" s="37" t="s">
        <v>28</v>
      </c>
      <c r="AF31" s="37">
        <v>0</v>
      </c>
      <c r="AG31" s="14">
        <v>4</v>
      </c>
      <c r="AH31" s="14">
        <v>200</v>
      </c>
      <c r="AI31" s="14">
        <v>3</v>
      </c>
      <c r="AJ31" s="14">
        <v>240</v>
      </c>
    </row>
    <row r="32" spans="2:36" ht="16.5" thickBot="1" x14ac:dyDescent="0.3">
      <c r="Y32" s="41"/>
      <c r="Z32" s="41"/>
      <c r="AA32" s="41"/>
      <c r="AB32" s="41"/>
      <c r="AD32" s="16" t="s">
        <v>4</v>
      </c>
      <c r="AE32" s="17">
        <v>0</v>
      </c>
      <c r="AF32" s="17">
        <f t="shared" si="4"/>
        <v>0</v>
      </c>
      <c r="AG32" s="17">
        <v>2</v>
      </c>
      <c r="AH32" s="17">
        <v>250</v>
      </c>
      <c r="AI32" s="17">
        <v>2</v>
      </c>
      <c r="AJ32" s="17">
        <v>250</v>
      </c>
    </row>
    <row r="33" spans="2:36" ht="16.5" thickBot="1" x14ac:dyDescent="0.3">
      <c r="G33" s="2">
        <v>3</v>
      </c>
      <c r="H33" s="3"/>
      <c r="I33" s="4">
        <v>6</v>
      </c>
      <c r="L33" s="2">
        <v>6</v>
      </c>
      <c r="M33" s="3"/>
      <c r="N33" s="4">
        <v>8</v>
      </c>
      <c r="Q33" s="22">
        <v>10</v>
      </c>
      <c r="R33" s="3"/>
      <c r="S33" s="21">
        <v>14</v>
      </c>
      <c r="Y33" s="41"/>
      <c r="Z33" s="41"/>
      <c r="AA33" s="41"/>
      <c r="AB33" s="41"/>
      <c r="AD33" s="16" t="s">
        <v>5</v>
      </c>
      <c r="AE33" s="17">
        <f t="shared" ref="AE33:AE36" si="5">(AJ33-AH33)/AF33</f>
        <v>30</v>
      </c>
      <c r="AF33" s="17">
        <f t="shared" si="4"/>
        <v>2</v>
      </c>
      <c r="AG33" s="17">
        <v>3</v>
      </c>
      <c r="AH33" s="17">
        <v>200</v>
      </c>
      <c r="AI33" s="17">
        <v>1</v>
      </c>
      <c r="AJ33" s="17">
        <v>260</v>
      </c>
    </row>
    <row r="34" spans="2:36" ht="16.5" thickBot="1" x14ac:dyDescent="0.3">
      <c r="G34" s="25">
        <v>1</v>
      </c>
      <c r="H34" s="6" t="s">
        <v>2</v>
      </c>
      <c r="I34" s="7"/>
      <c r="L34" s="25">
        <v>2</v>
      </c>
      <c r="M34" s="6" t="s">
        <v>4</v>
      </c>
      <c r="N34" s="7"/>
      <c r="Q34" s="5">
        <v>0</v>
      </c>
      <c r="R34" s="11" t="s">
        <v>7</v>
      </c>
      <c r="S34" s="7"/>
      <c r="Y34" s="41"/>
      <c r="Z34" s="41"/>
      <c r="AA34" s="41"/>
      <c r="AB34" s="41"/>
      <c r="AD34" s="16" t="s">
        <v>6</v>
      </c>
      <c r="AE34" s="17">
        <f t="shared" si="5"/>
        <v>20</v>
      </c>
      <c r="AF34" s="17">
        <f t="shared" si="4"/>
        <v>1</v>
      </c>
      <c r="AG34" s="17">
        <v>2</v>
      </c>
      <c r="AH34" s="17">
        <v>250</v>
      </c>
      <c r="AI34" s="17">
        <v>1</v>
      </c>
      <c r="AJ34" s="17">
        <v>270</v>
      </c>
    </row>
    <row r="35" spans="2:36" ht="16.5" thickBot="1" x14ac:dyDescent="0.3">
      <c r="G35" s="24">
        <v>4</v>
      </c>
      <c r="H35" s="9">
        <v>3</v>
      </c>
      <c r="I35" s="23">
        <v>7</v>
      </c>
      <c r="L35" s="24">
        <v>8</v>
      </c>
      <c r="M35" s="9" t="s">
        <v>10</v>
      </c>
      <c r="N35" s="23">
        <v>10</v>
      </c>
      <c r="Q35" s="24">
        <v>10</v>
      </c>
      <c r="R35" s="9">
        <v>4</v>
      </c>
      <c r="S35" s="23">
        <v>14</v>
      </c>
      <c r="Y35" s="41"/>
      <c r="Z35" s="41"/>
      <c r="AA35" s="41"/>
      <c r="AB35" s="41"/>
      <c r="AD35" s="13" t="s">
        <v>7</v>
      </c>
      <c r="AE35" s="15">
        <f t="shared" si="5"/>
        <v>60</v>
      </c>
      <c r="AF35" s="14">
        <f t="shared" si="4"/>
        <v>2</v>
      </c>
      <c r="AG35" s="14">
        <v>4</v>
      </c>
      <c r="AH35" s="14">
        <v>300</v>
      </c>
      <c r="AI35" s="14">
        <v>2</v>
      </c>
      <c r="AJ35" s="14">
        <v>420</v>
      </c>
    </row>
    <row r="36" spans="2:36" ht="16.5" thickBot="1" x14ac:dyDescent="0.3">
      <c r="AD36" s="13" t="s">
        <v>8</v>
      </c>
      <c r="AE36" s="14">
        <f t="shared" si="5"/>
        <v>200</v>
      </c>
      <c r="AF36" s="14">
        <f t="shared" si="4"/>
        <v>1</v>
      </c>
      <c r="AG36" s="14">
        <v>2</v>
      </c>
      <c r="AH36" s="14">
        <v>200</v>
      </c>
      <c r="AI36" s="14">
        <v>1</v>
      </c>
      <c r="AJ36" s="14">
        <v>400</v>
      </c>
    </row>
    <row r="37" spans="2:36" ht="15.75" thickBot="1" x14ac:dyDescent="0.3"/>
    <row r="38" spans="2:36" ht="15.75" thickBot="1" x14ac:dyDescent="0.3">
      <c r="B38" s="81" t="s">
        <v>31</v>
      </c>
      <c r="C38" s="82"/>
      <c r="AD38" s="74" t="s">
        <v>21</v>
      </c>
      <c r="AE38" s="74"/>
      <c r="AF38" s="74"/>
      <c r="AG38" s="74"/>
      <c r="AH38" s="74"/>
      <c r="AI38" s="74"/>
      <c r="AJ38" s="74"/>
    </row>
    <row r="39" spans="2:36" ht="16.5" thickBot="1" x14ac:dyDescent="0.3">
      <c r="C39" s="26"/>
      <c r="D39" s="26"/>
      <c r="E39" s="26"/>
      <c r="F39" s="26"/>
      <c r="G39" s="27">
        <v>3</v>
      </c>
      <c r="H39" s="28"/>
      <c r="I39" s="20">
        <v>7</v>
      </c>
      <c r="J39" s="26"/>
      <c r="K39" s="26"/>
      <c r="L39" s="27">
        <v>7</v>
      </c>
      <c r="M39" s="28"/>
      <c r="N39" s="20">
        <v>10</v>
      </c>
      <c r="O39" s="26"/>
      <c r="P39" s="26"/>
      <c r="Q39" s="27">
        <v>10</v>
      </c>
      <c r="R39" s="28"/>
      <c r="S39" s="20">
        <v>12</v>
      </c>
      <c r="T39" s="26"/>
      <c r="U39" s="26"/>
      <c r="V39" s="26"/>
      <c r="W39" s="26"/>
      <c r="Y39" s="56" t="s">
        <v>36</v>
      </c>
      <c r="Z39" s="83"/>
      <c r="AA39" s="83"/>
      <c r="AB39" s="84"/>
      <c r="AD39" s="75" t="s">
        <v>13</v>
      </c>
      <c r="AE39" s="75" t="s">
        <v>14</v>
      </c>
      <c r="AF39" s="75" t="s">
        <v>15</v>
      </c>
      <c r="AG39" s="78" t="s">
        <v>16</v>
      </c>
      <c r="AH39" s="79"/>
      <c r="AI39" s="79"/>
      <c r="AJ39" s="80"/>
    </row>
    <row r="40" spans="2:36" ht="16.5" thickBot="1" x14ac:dyDescent="0.3">
      <c r="C40" s="26"/>
      <c r="D40" s="26"/>
      <c r="E40" s="26"/>
      <c r="F40" s="26"/>
      <c r="G40" s="29">
        <v>0</v>
      </c>
      <c r="H40" s="30" t="s">
        <v>1</v>
      </c>
      <c r="I40" s="31"/>
      <c r="J40" s="26"/>
      <c r="K40" s="26"/>
      <c r="L40" s="25">
        <v>1</v>
      </c>
      <c r="M40" s="32" t="s">
        <v>5</v>
      </c>
      <c r="N40" s="31"/>
      <c r="O40" s="26"/>
      <c r="P40" s="26"/>
      <c r="Q40" s="25">
        <v>1</v>
      </c>
      <c r="R40" s="32" t="s">
        <v>6</v>
      </c>
      <c r="S40" s="31"/>
      <c r="T40" s="26"/>
      <c r="U40" s="26"/>
      <c r="V40" s="26"/>
      <c r="W40" s="26"/>
      <c r="Y40" s="85"/>
      <c r="Z40" s="86"/>
      <c r="AA40" s="86"/>
      <c r="AB40" s="87"/>
      <c r="AD40" s="76"/>
      <c r="AE40" s="76"/>
      <c r="AF40" s="76"/>
      <c r="AG40" s="78" t="s">
        <v>17</v>
      </c>
      <c r="AH40" s="80"/>
      <c r="AI40" s="78" t="s">
        <v>18</v>
      </c>
      <c r="AJ40" s="80"/>
    </row>
    <row r="41" spans="2:36" ht="16.5" thickBot="1" x14ac:dyDescent="0.3">
      <c r="C41" s="26"/>
      <c r="D41" s="26"/>
      <c r="E41" s="26"/>
      <c r="F41" s="26"/>
      <c r="G41" s="33">
        <v>3</v>
      </c>
      <c r="H41" s="18">
        <v>4</v>
      </c>
      <c r="I41" s="34">
        <v>7</v>
      </c>
      <c r="J41" s="26"/>
      <c r="K41" s="26"/>
      <c r="L41" s="24">
        <v>8</v>
      </c>
      <c r="M41" s="18">
        <v>3</v>
      </c>
      <c r="N41" s="23">
        <v>11</v>
      </c>
      <c r="O41" s="26"/>
      <c r="P41" s="26"/>
      <c r="Q41" s="24">
        <v>11</v>
      </c>
      <c r="R41" s="18">
        <v>2</v>
      </c>
      <c r="S41" s="23">
        <v>13</v>
      </c>
      <c r="T41" s="26"/>
      <c r="U41" s="26"/>
      <c r="V41" s="26"/>
      <c r="W41" s="26"/>
      <c r="Y41" s="85"/>
      <c r="Z41" s="86"/>
      <c r="AA41" s="86"/>
      <c r="AB41" s="87"/>
      <c r="AD41" s="77"/>
      <c r="AE41" s="77"/>
      <c r="AF41" s="77"/>
      <c r="AG41" s="12" t="s">
        <v>19</v>
      </c>
      <c r="AH41" s="12" t="s">
        <v>20</v>
      </c>
      <c r="AI41" s="12" t="s">
        <v>19</v>
      </c>
      <c r="AJ41" s="12" t="s">
        <v>20</v>
      </c>
    </row>
    <row r="42" spans="2:36" ht="16.5" thickBot="1" x14ac:dyDescent="0.3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2">
        <v>13</v>
      </c>
      <c r="V42" s="28"/>
      <c r="W42" s="21">
        <v>15</v>
      </c>
      <c r="Y42" s="85"/>
      <c r="Z42" s="86"/>
      <c r="AA42" s="86"/>
      <c r="AB42" s="87"/>
      <c r="AD42" s="13" t="s">
        <v>0</v>
      </c>
      <c r="AE42" s="14">
        <v>0</v>
      </c>
      <c r="AF42" s="14">
        <f>AG42-AI42</f>
        <v>0</v>
      </c>
      <c r="AG42" s="14">
        <v>3</v>
      </c>
      <c r="AH42" s="14">
        <v>150</v>
      </c>
      <c r="AI42" s="14">
        <v>3</v>
      </c>
      <c r="AJ42" s="14">
        <v>150</v>
      </c>
    </row>
    <row r="43" spans="2:36" ht="16.5" thickBot="1" x14ac:dyDescent="0.3">
      <c r="C43" s="27">
        <v>0</v>
      </c>
      <c r="D43" s="28"/>
      <c r="E43" s="20">
        <v>3</v>
      </c>
      <c r="F43" s="26"/>
      <c r="G43" s="26"/>
      <c r="H43" s="26"/>
      <c r="I43" s="26"/>
      <c r="J43" s="26"/>
      <c r="K43" s="26"/>
      <c r="L43" s="27">
        <v>7</v>
      </c>
      <c r="M43" s="28"/>
      <c r="N43" s="20">
        <v>10</v>
      </c>
      <c r="O43" s="26"/>
      <c r="P43" s="26"/>
      <c r="Q43" s="26"/>
      <c r="R43" s="26"/>
      <c r="S43" s="26"/>
      <c r="T43" s="26"/>
      <c r="U43" s="29">
        <v>0</v>
      </c>
      <c r="V43" s="30" t="s">
        <v>8</v>
      </c>
      <c r="W43" s="31"/>
      <c r="Y43" s="85"/>
      <c r="Z43" s="86"/>
      <c r="AA43" s="86"/>
      <c r="AB43" s="87"/>
      <c r="AD43" s="13" t="s">
        <v>1</v>
      </c>
      <c r="AE43" s="14">
        <f t="shared" ref="AE43:AE44" si="6">(AJ43-AH43)/AF43</f>
        <v>100</v>
      </c>
      <c r="AF43" s="14">
        <f t="shared" ref="AF43:AF44" si="7">AG43-AI43</f>
        <v>1</v>
      </c>
      <c r="AG43" s="14">
        <v>4</v>
      </c>
      <c r="AH43" s="14">
        <v>200</v>
      </c>
      <c r="AI43" s="14">
        <v>3</v>
      </c>
      <c r="AJ43" s="14">
        <v>300</v>
      </c>
    </row>
    <row r="44" spans="2:36" ht="16.5" thickBot="1" x14ac:dyDescent="0.3">
      <c r="C44" s="29">
        <v>0</v>
      </c>
      <c r="D44" s="30" t="s">
        <v>0</v>
      </c>
      <c r="E44" s="31"/>
      <c r="F44" s="26"/>
      <c r="G44" s="26"/>
      <c r="H44" s="26"/>
      <c r="I44" s="26"/>
      <c r="J44" s="26"/>
      <c r="K44" s="26"/>
      <c r="L44" s="29">
        <v>0</v>
      </c>
      <c r="M44" s="30" t="s">
        <v>3</v>
      </c>
      <c r="N44" s="31"/>
      <c r="O44" s="26"/>
      <c r="P44" s="26"/>
      <c r="Q44" s="26"/>
      <c r="R44" s="26"/>
      <c r="S44" s="26"/>
      <c r="T44" s="26"/>
      <c r="U44" s="24">
        <v>13</v>
      </c>
      <c r="V44" s="18">
        <v>2</v>
      </c>
      <c r="W44" s="23">
        <v>15</v>
      </c>
      <c r="Y44" s="85"/>
      <c r="Z44" s="86"/>
      <c r="AA44" s="86"/>
      <c r="AB44" s="87"/>
      <c r="AD44" s="16" t="s">
        <v>2</v>
      </c>
      <c r="AE44" s="17">
        <f t="shared" si="6"/>
        <v>60</v>
      </c>
      <c r="AF44" s="17">
        <f t="shared" si="7"/>
        <v>1</v>
      </c>
      <c r="AG44" s="17">
        <v>3</v>
      </c>
      <c r="AH44" s="17">
        <v>250</v>
      </c>
      <c r="AI44" s="17">
        <v>2</v>
      </c>
      <c r="AJ44" s="17">
        <v>310</v>
      </c>
    </row>
    <row r="45" spans="2:36" ht="16.5" thickBot="1" x14ac:dyDescent="0.3">
      <c r="C45" s="33">
        <v>0</v>
      </c>
      <c r="D45" s="18" t="s">
        <v>9</v>
      </c>
      <c r="E45" s="34">
        <v>3</v>
      </c>
      <c r="F45" s="26"/>
      <c r="G45" s="26"/>
      <c r="H45" s="26"/>
      <c r="I45" s="26"/>
      <c r="J45" s="26"/>
      <c r="K45" s="26"/>
      <c r="L45" s="33">
        <v>7</v>
      </c>
      <c r="M45" s="18" t="s">
        <v>9</v>
      </c>
      <c r="N45" s="34">
        <v>10</v>
      </c>
      <c r="O45" s="26"/>
      <c r="P45" s="26"/>
      <c r="Q45" s="26"/>
      <c r="R45" s="26"/>
      <c r="S45" s="26"/>
      <c r="T45" s="26"/>
      <c r="U45" s="26"/>
      <c r="V45" s="26"/>
      <c r="W45" s="26"/>
      <c r="Y45" s="85"/>
      <c r="Z45" s="86"/>
      <c r="AA45" s="86"/>
      <c r="AB45" s="87"/>
      <c r="AD45" s="13" t="s">
        <v>3</v>
      </c>
      <c r="AE45" s="37" t="s">
        <v>28</v>
      </c>
      <c r="AF45" s="37">
        <v>0</v>
      </c>
      <c r="AG45" s="14">
        <v>4</v>
      </c>
      <c r="AH45" s="14">
        <v>200</v>
      </c>
      <c r="AI45" s="14">
        <v>3</v>
      </c>
      <c r="AJ45" s="14">
        <v>240</v>
      </c>
    </row>
    <row r="46" spans="2:36" ht="16.5" thickBot="1" x14ac:dyDescent="0.3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Y46" s="85"/>
      <c r="Z46" s="86"/>
      <c r="AA46" s="86"/>
      <c r="AB46" s="87"/>
      <c r="AD46" s="16" t="s">
        <v>4</v>
      </c>
      <c r="AE46" s="17">
        <v>0</v>
      </c>
      <c r="AF46" s="17">
        <f t="shared" ref="AF46:AF50" si="8">AG46-AI46</f>
        <v>0</v>
      </c>
      <c r="AG46" s="17">
        <v>2</v>
      </c>
      <c r="AH46" s="17">
        <v>250</v>
      </c>
      <c r="AI46" s="17">
        <v>2</v>
      </c>
      <c r="AJ46" s="17">
        <v>250</v>
      </c>
    </row>
    <row r="47" spans="2:36" ht="16.5" thickBot="1" x14ac:dyDescent="0.3">
      <c r="C47" s="26"/>
      <c r="D47" s="26"/>
      <c r="E47" s="26"/>
      <c r="F47" s="26"/>
      <c r="G47" s="27">
        <v>3</v>
      </c>
      <c r="H47" s="28"/>
      <c r="I47" s="20">
        <v>6</v>
      </c>
      <c r="J47" s="26"/>
      <c r="K47" s="26"/>
      <c r="L47" s="27">
        <v>6</v>
      </c>
      <c r="M47" s="28"/>
      <c r="N47" s="20">
        <v>8</v>
      </c>
      <c r="O47" s="26"/>
      <c r="P47" s="26"/>
      <c r="Q47" s="27">
        <v>10</v>
      </c>
      <c r="R47" s="28"/>
      <c r="S47" s="21">
        <v>13</v>
      </c>
      <c r="T47" s="26"/>
      <c r="U47" s="26"/>
      <c r="V47" s="26"/>
      <c r="W47" s="26"/>
      <c r="Y47" s="85"/>
      <c r="Z47" s="86"/>
      <c r="AA47" s="86"/>
      <c r="AB47" s="87"/>
      <c r="AD47" s="16" t="s">
        <v>5</v>
      </c>
      <c r="AE47" s="17">
        <f t="shared" ref="AE47:AE50" si="9">(AJ47-AH47)/AF47</f>
        <v>30</v>
      </c>
      <c r="AF47" s="17">
        <f t="shared" si="8"/>
        <v>2</v>
      </c>
      <c r="AG47" s="17">
        <v>3</v>
      </c>
      <c r="AH47" s="17">
        <v>200</v>
      </c>
      <c r="AI47" s="17">
        <v>1</v>
      </c>
      <c r="AJ47" s="17">
        <v>260</v>
      </c>
    </row>
    <row r="48" spans="2:36" ht="16.5" thickBot="1" x14ac:dyDescent="0.3">
      <c r="C48" s="26"/>
      <c r="D48" s="26"/>
      <c r="E48" s="26"/>
      <c r="F48" s="26"/>
      <c r="G48" s="29">
        <v>1</v>
      </c>
      <c r="H48" s="32" t="s">
        <v>2</v>
      </c>
      <c r="I48" s="31"/>
      <c r="J48" s="26"/>
      <c r="K48" s="26"/>
      <c r="L48" s="29">
        <v>2</v>
      </c>
      <c r="M48" s="32" t="s">
        <v>4</v>
      </c>
      <c r="N48" s="31"/>
      <c r="O48" s="26"/>
      <c r="P48" s="26"/>
      <c r="Q48" s="29">
        <v>0</v>
      </c>
      <c r="R48" s="30" t="s">
        <v>7</v>
      </c>
      <c r="S48" s="31"/>
      <c r="T48" s="26"/>
      <c r="U48" s="26"/>
      <c r="V48" s="26"/>
      <c r="W48" s="26"/>
      <c r="Y48" s="85"/>
      <c r="Z48" s="86"/>
      <c r="AA48" s="86"/>
      <c r="AB48" s="87"/>
      <c r="AD48" s="16" t="s">
        <v>6</v>
      </c>
      <c r="AE48" s="17">
        <f t="shared" si="9"/>
        <v>20</v>
      </c>
      <c r="AF48" s="17">
        <f t="shared" si="8"/>
        <v>1</v>
      </c>
      <c r="AG48" s="17">
        <v>2</v>
      </c>
      <c r="AH48" s="17">
        <v>250</v>
      </c>
      <c r="AI48" s="17">
        <v>1</v>
      </c>
      <c r="AJ48" s="17">
        <v>270</v>
      </c>
    </row>
    <row r="49" spans="2:36" ht="16.5" thickBot="1" x14ac:dyDescent="0.3">
      <c r="C49" s="26"/>
      <c r="D49" s="26"/>
      <c r="E49" s="26"/>
      <c r="F49" s="26"/>
      <c r="G49" s="33">
        <v>4</v>
      </c>
      <c r="H49" s="18">
        <v>3</v>
      </c>
      <c r="I49" s="34">
        <v>7</v>
      </c>
      <c r="J49" s="26"/>
      <c r="K49" s="26"/>
      <c r="L49" s="33">
        <v>8</v>
      </c>
      <c r="M49" s="18" t="s">
        <v>10</v>
      </c>
      <c r="N49" s="34">
        <v>10</v>
      </c>
      <c r="O49" s="26"/>
      <c r="P49" s="26"/>
      <c r="Q49" s="33">
        <v>10</v>
      </c>
      <c r="R49" s="19">
        <v>3</v>
      </c>
      <c r="S49" s="23">
        <v>13</v>
      </c>
      <c r="T49" s="26"/>
      <c r="U49" s="26"/>
      <c r="V49" s="26"/>
      <c r="W49" s="26"/>
      <c r="Y49" s="88"/>
      <c r="Z49" s="89"/>
      <c r="AA49" s="89"/>
      <c r="AB49" s="90"/>
      <c r="AD49" s="13" t="s">
        <v>7</v>
      </c>
      <c r="AE49" s="15">
        <v>60</v>
      </c>
      <c r="AF49" s="37">
        <v>1</v>
      </c>
      <c r="AG49" s="14">
        <v>4</v>
      </c>
      <c r="AH49" s="14">
        <v>300</v>
      </c>
      <c r="AI49" s="14">
        <v>2</v>
      </c>
      <c r="AJ49" s="14">
        <v>420</v>
      </c>
    </row>
    <row r="50" spans="2:36" ht="16.5" thickBot="1" x14ac:dyDescent="0.3">
      <c r="AD50" s="13" t="s">
        <v>8</v>
      </c>
      <c r="AE50" s="14">
        <f t="shared" si="9"/>
        <v>200</v>
      </c>
      <c r="AF50" s="14">
        <f t="shared" si="8"/>
        <v>1</v>
      </c>
      <c r="AG50" s="14">
        <v>2</v>
      </c>
      <c r="AH50" s="14">
        <v>200</v>
      </c>
      <c r="AI50" s="14">
        <v>1</v>
      </c>
      <c r="AJ50" s="14">
        <v>400</v>
      </c>
    </row>
    <row r="51" spans="2:36" ht="15.75" thickBot="1" x14ac:dyDescent="0.3"/>
    <row r="52" spans="2:36" ht="15.75" thickBot="1" x14ac:dyDescent="0.3">
      <c r="B52" s="81" t="s">
        <v>32</v>
      </c>
      <c r="C52" s="82"/>
      <c r="AD52" s="74" t="s">
        <v>21</v>
      </c>
      <c r="AE52" s="74"/>
      <c r="AF52" s="74"/>
      <c r="AG52" s="74"/>
      <c r="AH52" s="74"/>
      <c r="AI52" s="74"/>
      <c r="AJ52" s="74"/>
    </row>
    <row r="53" spans="2:36" ht="16.5" thickBot="1" x14ac:dyDescent="0.3">
      <c r="C53" s="26"/>
      <c r="D53" s="26"/>
      <c r="E53" s="26"/>
      <c r="F53" s="26"/>
      <c r="G53" s="27">
        <v>3</v>
      </c>
      <c r="H53" s="28"/>
      <c r="I53" s="20">
        <v>7</v>
      </c>
      <c r="J53" s="26"/>
      <c r="K53" s="26"/>
      <c r="L53" s="27">
        <v>7</v>
      </c>
      <c r="M53" s="28"/>
      <c r="N53" s="20">
        <v>10</v>
      </c>
      <c r="O53" s="26"/>
      <c r="P53" s="26"/>
      <c r="Q53" s="27">
        <v>10</v>
      </c>
      <c r="R53" s="28"/>
      <c r="S53" s="20">
        <v>12</v>
      </c>
      <c r="T53" s="26"/>
      <c r="U53" s="26"/>
      <c r="V53" s="26"/>
      <c r="W53" s="26"/>
      <c r="Y53" s="56" t="s">
        <v>49</v>
      </c>
      <c r="Z53" s="83"/>
      <c r="AA53" s="83"/>
      <c r="AB53" s="84"/>
      <c r="AD53" s="75" t="s">
        <v>13</v>
      </c>
      <c r="AE53" s="75" t="s">
        <v>14</v>
      </c>
      <c r="AF53" s="75" t="s">
        <v>15</v>
      </c>
      <c r="AG53" s="78" t="s">
        <v>16</v>
      </c>
      <c r="AH53" s="79"/>
      <c r="AI53" s="79"/>
      <c r="AJ53" s="80"/>
    </row>
    <row r="54" spans="2:36" ht="16.5" thickBot="1" x14ac:dyDescent="0.3">
      <c r="C54" s="26"/>
      <c r="D54" s="26"/>
      <c r="E54" s="26"/>
      <c r="F54" s="26"/>
      <c r="G54" s="29">
        <v>0</v>
      </c>
      <c r="H54" s="30" t="s">
        <v>1</v>
      </c>
      <c r="I54" s="31"/>
      <c r="J54" s="26"/>
      <c r="K54" s="26"/>
      <c r="L54" s="25">
        <v>0</v>
      </c>
      <c r="M54" s="30" t="s">
        <v>5</v>
      </c>
      <c r="N54" s="31"/>
      <c r="O54" s="26"/>
      <c r="P54" s="26"/>
      <c r="Q54" s="25">
        <v>0</v>
      </c>
      <c r="R54" s="30" t="s">
        <v>6</v>
      </c>
      <c r="S54" s="31"/>
      <c r="T54" s="26"/>
      <c r="U54" s="26"/>
      <c r="V54" s="26"/>
      <c r="W54" s="26"/>
      <c r="Y54" s="85"/>
      <c r="Z54" s="86"/>
      <c r="AA54" s="86"/>
      <c r="AB54" s="87"/>
      <c r="AD54" s="76"/>
      <c r="AE54" s="76"/>
      <c r="AF54" s="76"/>
      <c r="AG54" s="78" t="s">
        <v>17</v>
      </c>
      <c r="AH54" s="80"/>
      <c r="AI54" s="78" t="s">
        <v>18</v>
      </c>
      <c r="AJ54" s="80"/>
    </row>
    <row r="55" spans="2:36" ht="16.5" thickBot="1" x14ac:dyDescent="0.3">
      <c r="C55" s="26"/>
      <c r="D55" s="26"/>
      <c r="E55" s="26"/>
      <c r="F55" s="26"/>
      <c r="G55" s="33">
        <v>3</v>
      </c>
      <c r="H55" s="18">
        <v>4</v>
      </c>
      <c r="I55" s="34">
        <v>7</v>
      </c>
      <c r="J55" s="26"/>
      <c r="K55" s="26"/>
      <c r="L55" s="24">
        <v>7</v>
      </c>
      <c r="M55" s="18">
        <v>3</v>
      </c>
      <c r="N55" s="23">
        <v>10</v>
      </c>
      <c r="O55" s="26"/>
      <c r="P55" s="26"/>
      <c r="Q55" s="24">
        <v>10</v>
      </c>
      <c r="R55" s="18">
        <v>2</v>
      </c>
      <c r="S55" s="23">
        <v>12</v>
      </c>
      <c r="T55" s="26"/>
      <c r="U55" s="26"/>
      <c r="V55" s="26"/>
      <c r="W55" s="26"/>
      <c r="Y55" s="85"/>
      <c r="Z55" s="86"/>
      <c r="AA55" s="86"/>
      <c r="AB55" s="87"/>
      <c r="AD55" s="77"/>
      <c r="AE55" s="77"/>
      <c r="AF55" s="77"/>
      <c r="AG55" s="12" t="s">
        <v>19</v>
      </c>
      <c r="AH55" s="12" t="s">
        <v>20</v>
      </c>
      <c r="AI55" s="12" t="s">
        <v>19</v>
      </c>
      <c r="AJ55" s="12" t="s">
        <v>20</v>
      </c>
    </row>
    <row r="56" spans="2:36" ht="16.5" thickBot="1" x14ac:dyDescent="0.3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2">
        <v>12</v>
      </c>
      <c r="V56" s="28"/>
      <c r="W56" s="21">
        <v>14</v>
      </c>
      <c r="Y56" s="85"/>
      <c r="Z56" s="86"/>
      <c r="AA56" s="86"/>
      <c r="AB56" s="87"/>
      <c r="AD56" s="13" t="s">
        <v>0</v>
      </c>
      <c r="AE56" s="14">
        <v>0</v>
      </c>
      <c r="AF56" s="14">
        <f>AG56-AI56</f>
        <v>0</v>
      </c>
      <c r="AG56" s="14">
        <v>3</v>
      </c>
      <c r="AH56" s="14">
        <v>150</v>
      </c>
      <c r="AI56" s="14">
        <v>3</v>
      </c>
      <c r="AJ56" s="14">
        <v>150</v>
      </c>
    </row>
    <row r="57" spans="2:36" ht="16.5" thickBot="1" x14ac:dyDescent="0.3">
      <c r="C57" s="27">
        <v>0</v>
      </c>
      <c r="D57" s="28"/>
      <c r="E57" s="20">
        <v>3</v>
      </c>
      <c r="F57" s="26"/>
      <c r="G57" s="26"/>
      <c r="H57" s="26"/>
      <c r="I57" s="26"/>
      <c r="J57" s="26"/>
      <c r="K57" s="26"/>
      <c r="L57" s="27">
        <v>7</v>
      </c>
      <c r="M57" s="28"/>
      <c r="N57" s="20">
        <v>10</v>
      </c>
      <c r="O57" s="26"/>
      <c r="P57" s="26"/>
      <c r="Q57" s="26"/>
      <c r="R57" s="26"/>
      <c r="S57" s="26"/>
      <c r="T57" s="26"/>
      <c r="U57" s="29">
        <v>0</v>
      </c>
      <c r="V57" s="30" t="s">
        <v>8</v>
      </c>
      <c r="W57" s="31"/>
      <c r="Y57" s="85"/>
      <c r="Z57" s="86"/>
      <c r="AA57" s="86"/>
      <c r="AB57" s="87"/>
      <c r="AD57" s="13" t="s">
        <v>1</v>
      </c>
      <c r="AE57" s="15">
        <f t="shared" ref="AE57:AE58" si="10">(AJ57-AH57)/AF57</f>
        <v>100</v>
      </c>
      <c r="AF57" s="14">
        <f t="shared" ref="AF57:AF58" si="11">AG57-AI57</f>
        <v>1</v>
      </c>
      <c r="AG57" s="14">
        <v>4</v>
      </c>
      <c r="AH57" s="14">
        <v>200</v>
      </c>
      <c r="AI57" s="14">
        <v>3</v>
      </c>
      <c r="AJ57" s="14">
        <v>300</v>
      </c>
    </row>
    <row r="58" spans="2:36" ht="16.5" thickBot="1" x14ac:dyDescent="0.3">
      <c r="C58" s="29">
        <v>0</v>
      </c>
      <c r="D58" s="30" t="s">
        <v>0</v>
      </c>
      <c r="E58" s="31"/>
      <c r="F58" s="26"/>
      <c r="G58" s="26"/>
      <c r="H58" s="26"/>
      <c r="I58" s="26"/>
      <c r="J58" s="26"/>
      <c r="K58" s="26"/>
      <c r="L58" s="29">
        <v>0</v>
      </c>
      <c r="M58" s="30" t="s">
        <v>3</v>
      </c>
      <c r="N58" s="31"/>
      <c r="O58" s="26"/>
      <c r="P58" s="26"/>
      <c r="Q58" s="26"/>
      <c r="R58" s="26"/>
      <c r="S58" s="26"/>
      <c r="T58" s="26"/>
      <c r="U58" s="24">
        <v>12</v>
      </c>
      <c r="V58" s="18">
        <v>2</v>
      </c>
      <c r="W58" s="23">
        <v>14</v>
      </c>
      <c r="Y58" s="85"/>
      <c r="Z58" s="86"/>
      <c r="AA58" s="86"/>
      <c r="AB58" s="87"/>
      <c r="AD58" s="16" t="s">
        <v>2</v>
      </c>
      <c r="AE58" s="17">
        <f t="shared" si="10"/>
        <v>60</v>
      </c>
      <c r="AF58" s="17">
        <f t="shared" si="11"/>
        <v>1</v>
      </c>
      <c r="AG58" s="17">
        <v>3</v>
      </c>
      <c r="AH58" s="17">
        <v>250</v>
      </c>
      <c r="AI58" s="17">
        <v>2</v>
      </c>
      <c r="AJ58" s="17">
        <v>310</v>
      </c>
    </row>
    <row r="59" spans="2:36" ht="16.5" thickBot="1" x14ac:dyDescent="0.3">
      <c r="C59" s="33">
        <v>0</v>
      </c>
      <c r="D59" s="18" t="s">
        <v>9</v>
      </c>
      <c r="E59" s="34">
        <v>3</v>
      </c>
      <c r="F59" s="26"/>
      <c r="G59" s="26"/>
      <c r="H59" s="26"/>
      <c r="I59" s="26"/>
      <c r="J59" s="26"/>
      <c r="K59" s="26"/>
      <c r="L59" s="33">
        <v>7</v>
      </c>
      <c r="M59" s="18" t="s">
        <v>9</v>
      </c>
      <c r="N59" s="34">
        <v>10</v>
      </c>
      <c r="O59" s="26"/>
      <c r="P59" s="26"/>
      <c r="Q59" s="26"/>
      <c r="R59" s="26"/>
      <c r="S59" s="26"/>
      <c r="T59" s="26"/>
      <c r="U59" s="26"/>
      <c r="V59" s="26"/>
      <c r="W59" s="26"/>
      <c r="Y59" s="85"/>
      <c r="Z59" s="86"/>
      <c r="AA59" s="86"/>
      <c r="AB59" s="87"/>
      <c r="AD59" s="13" t="s">
        <v>3</v>
      </c>
      <c r="AE59" s="37" t="s">
        <v>28</v>
      </c>
      <c r="AF59" s="37">
        <v>0</v>
      </c>
      <c r="AG59" s="14">
        <v>4</v>
      </c>
      <c r="AH59" s="14">
        <v>200</v>
      </c>
      <c r="AI59" s="14">
        <v>3</v>
      </c>
      <c r="AJ59" s="14">
        <v>240</v>
      </c>
    </row>
    <row r="60" spans="2:36" ht="16.5" thickBot="1" x14ac:dyDescent="0.3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Y60" s="85"/>
      <c r="Z60" s="86"/>
      <c r="AA60" s="86"/>
      <c r="AB60" s="87"/>
      <c r="AD60" s="16" t="s">
        <v>4</v>
      </c>
      <c r="AE60" s="17">
        <v>0</v>
      </c>
      <c r="AF60" s="17">
        <f t="shared" ref="AF60:AF62" si="12">AG60-AI60</f>
        <v>0</v>
      </c>
      <c r="AG60" s="17">
        <v>2</v>
      </c>
      <c r="AH60" s="17">
        <v>250</v>
      </c>
      <c r="AI60" s="17">
        <v>2</v>
      </c>
      <c r="AJ60" s="17">
        <v>250</v>
      </c>
    </row>
    <row r="61" spans="2:36" ht="16.5" thickBot="1" x14ac:dyDescent="0.3">
      <c r="C61" s="26"/>
      <c r="D61" s="26"/>
      <c r="E61" s="26"/>
      <c r="F61" s="26"/>
      <c r="G61" s="27">
        <v>3</v>
      </c>
      <c r="H61" s="28"/>
      <c r="I61" s="20">
        <v>6</v>
      </c>
      <c r="J61" s="26"/>
      <c r="K61" s="26"/>
      <c r="L61" s="27">
        <v>6</v>
      </c>
      <c r="M61" s="28"/>
      <c r="N61" s="20">
        <v>8</v>
      </c>
      <c r="O61" s="26"/>
      <c r="P61" s="26"/>
      <c r="Q61" s="27">
        <v>10</v>
      </c>
      <c r="R61" s="28"/>
      <c r="S61" s="21">
        <v>12</v>
      </c>
      <c r="T61" s="26"/>
      <c r="U61" s="26"/>
      <c r="V61" s="26"/>
      <c r="W61" s="26"/>
      <c r="Y61" s="85"/>
      <c r="Z61" s="86"/>
      <c r="AA61" s="86"/>
      <c r="AB61" s="87"/>
      <c r="AD61" s="13" t="s">
        <v>5</v>
      </c>
      <c r="AE61" s="14">
        <f t="shared" ref="AE61:AE62" si="13">(AJ61-AH61)/AF61</f>
        <v>30</v>
      </c>
      <c r="AF61" s="14">
        <f t="shared" si="12"/>
        <v>2</v>
      </c>
      <c r="AG61" s="14">
        <v>3</v>
      </c>
      <c r="AH61" s="14">
        <v>200</v>
      </c>
      <c r="AI61" s="14">
        <v>1</v>
      </c>
      <c r="AJ61" s="14">
        <v>260</v>
      </c>
    </row>
    <row r="62" spans="2:36" ht="16.5" thickBot="1" x14ac:dyDescent="0.3">
      <c r="C62" s="26"/>
      <c r="D62" s="26"/>
      <c r="E62" s="26"/>
      <c r="F62" s="26"/>
      <c r="G62" s="29">
        <v>1</v>
      </c>
      <c r="H62" s="32" t="s">
        <v>2</v>
      </c>
      <c r="I62" s="31"/>
      <c r="J62" s="26"/>
      <c r="K62" s="26"/>
      <c r="L62" s="29">
        <v>2</v>
      </c>
      <c r="M62" s="32" t="s">
        <v>4</v>
      </c>
      <c r="N62" s="31"/>
      <c r="O62" s="26"/>
      <c r="P62" s="26"/>
      <c r="Q62" s="29">
        <v>0</v>
      </c>
      <c r="R62" s="30" t="s">
        <v>7</v>
      </c>
      <c r="S62" s="31"/>
      <c r="T62" s="26"/>
      <c r="U62" s="26"/>
      <c r="V62" s="26"/>
      <c r="W62" s="26"/>
      <c r="Y62" s="85"/>
      <c r="Z62" s="86"/>
      <c r="AA62" s="86"/>
      <c r="AB62" s="87"/>
      <c r="AD62" s="13" t="s">
        <v>6</v>
      </c>
      <c r="AE62" s="14">
        <f t="shared" si="13"/>
        <v>20</v>
      </c>
      <c r="AF62" s="14">
        <f t="shared" si="12"/>
        <v>1</v>
      </c>
      <c r="AG62" s="14">
        <v>2</v>
      </c>
      <c r="AH62" s="14">
        <v>250</v>
      </c>
      <c r="AI62" s="14">
        <v>1</v>
      </c>
      <c r="AJ62" s="14">
        <v>270</v>
      </c>
    </row>
    <row r="63" spans="2:36" ht="16.5" thickBot="1" x14ac:dyDescent="0.3">
      <c r="C63" s="26"/>
      <c r="D63" s="26"/>
      <c r="E63" s="26"/>
      <c r="F63" s="26"/>
      <c r="G63" s="33">
        <v>4</v>
      </c>
      <c r="H63" s="18">
        <v>3</v>
      </c>
      <c r="I63" s="34">
        <v>7</v>
      </c>
      <c r="J63" s="26"/>
      <c r="K63" s="26"/>
      <c r="L63" s="33">
        <v>8</v>
      </c>
      <c r="M63" s="18" t="s">
        <v>10</v>
      </c>
      <c r="N63" s="34">
        <v>10</v>
      </c>
      <c r="O63" s="26"/>
      <c r="P63" s="26"/>
      <c r="Q63" s="33">
        <v>10</v>
      </c>
      <c r="R63" s="19" t="s">
        <v>10</v>
      </c>
      <c r="S63" s="23">
        <v>12</v>
      </c>
      <c r="T63" s="26"/>
      <c r="U63" s="26"/>
      <c r="V63" s="26"/>
      <c r="W63" s="26"/>
      <c r="Y63" s="88"/>
      <c r="Z63" s="89"/>
      <c r="AA63" s="89"/>
      <c r="AB63" s="90"/>
      <c r="AD63" s="13" t="s">
        <v>7</v>
      </c>
      <c r="AE63" s="37" t="s">
        <v>28</v>
      </c>
      <c r="AF63" s="37">
        <v>0</v>
      </c>
      <c r="AG63" s="14">
        <v>4</v>
      </c>
      <c r="AH63" s="14">
        <v>300</v>
      </c>
      <c r="AI63" s="14">
        <v>2</v>
      </c>
      <c r="AJ63" s="14">
        <v>420</v>
      </c>
    </row>
    <row r="64" spans="2:36" ht="16.5" thickBot="1" x14ac:dyDescent="0.3">
      <c r="AD64" s="13" t="s">
        <v>8</v>
      </c>
      <c r="AE64" s="14">
        <f t="shared" ref="AE64" si="14">(AJ64-AH64)/AF64</f>
        <v>200</v>
      </c>
      <c r="AF64" s="14">
        <f t="shared" ref="AF64" si="15">AG64-AI64</f>
        <v>1</v>
      </c>
      <c r="AG64" s="14">
        <v>2</v>
      </c>
      <c r="AH64" s="14">
        <v>200</v>
      </c>
      <c r="AI64" s="14">
        <v>1</v>
      </c>
      <c r="AJ64" s="14">
        <v>400</v>
      </c>
    </row>
    <row r="65" spans="2:36" ht="15.75" thickBot="1" x14ac:dyDescent="0.3"/>
    <row r="66" spans="2:36" ht="15.75" thickBot="1" x14ac:dyDescent="0.3">
      <c r="B66" s="81" t="s">
        <v>33</v>
      </c>
      <c r="C66" s="82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AD66" s="74" t="s">
        <v>21</v>
      </c>
      <c r="AE66" s="74"/>
      <c r="AF66" s="74"/>
      <c r="AG66" s="74"/>
      <c r="AH66" s="74"/>
      <c r="AI66" s="74"/>
      <c r="AJ66" s="74"/>
    </row>
    <row r="67" spans="2:36" ht="16.5" thickBot="1" x14ac:dyDescent="0.3">
      <c r="C67" s="26"/>
      <c r="D67" s="26"/>
      <c r="E67" s="26"/>
      <c r="F67" s="26"/>
      <c r="G67" s="27">
        <v>3</v>
      </c>
      <c r="H67" s="28"/>
      <c r="I67" s="21">
        <v>6</v>
      </c>
      <c r="J67" s="26"/>
      <c r="K67" s="26"/>
      <c r="L67" s="22">
        <v>6</v>
      </c>
      <c r="M67" s="28"/>
      <c r="N67" s="21">
        <v>9</v>
      </c>
      <c r="O67" s="26"/>
      <c r="P67" s="26"/>
      <c r="Q67" s="22">
        <v>9</v>
      </c>
      <c r="R67" s="35"/>
      <c r="S67" s="21">
        <v>11</v>
      </c>
      <c r="T67" s="26"/>
      <c r="U67" s="26"/>
      <c r="V67" s="26"/>
      <c r="W67" s="26"/>
      <c r="Y67" s="56" t="s">
        <v>50</v>
      </c>
      <c r="Z67" s="83"/>
      <c r="AA67" s="83"/>
      <c r="AB67" s="84"/>
      <c r="AD67" s="75" t="s">
        <v>13</v>
      </c>
      <c r="AE67" s="75" t="s">
        <v>14</v>
      </c>
      <c r="AF67" s="75" t="s">
        <v>15</v>
      </c>
      <c r="AG67" s="78" t="s">
        <v>16</v>
      </c>
      <c r="AH67" s="79"/>
      <c r="AI67" s="79"/>
      <c r="AJ67" s="80"/>
    </row>
    <row r="68" spans="2:36" ht="16.5" thickBot="1" x14ac:dyDescent="0.3">
      <c r="C68" s="26"/>
      <c r="D68" s="26"/>
      <c r="E68" s="26"/>
      <c r="F68" s="26"/>
      <c r="G68" s="29">
        <v>0</v>
      </c>
      <c r="H68" s="30" t="s">
        <v>1</v>
      </c>
      <c r="I68" s="31"/>
      <c r="J68" s="26"/>
      <c r="K68" s="26"/>
      <c r="L68" s="29">
        <v>0</v>
      </c>
      <c r="M68" s="30" t="s">
        <v>5</v>
      </c>
      <c r="N68" s="31"/>
      <c r="O68" s="26"/>
      <c r="P68" s="26"/>
      <c r="Q68" s="29">
        <v>0</v>
      </c>
      <c r="R68" s="30" t="s">
        <v>6</v>
      </c>
      <c r="S68" s="31"/>
      <c r="T68" s="26"/>
      <c r="U68" s="26"/>
      <c r="V68" s="26"/>
      <c r="W68" s="26"/>
      <c r="Y68" s="85"/>
      <c r="Z68" s="86"/>
      <c r="AA68" s="86"/>
      <c r="AB68" s="87"/>
      <c r="AD68" s="76"/>
      <c r="AE68" s="76"/>
      <c r="AF68" s="76"/>
      <c r="AG68" s="78" t="s">
        <v>17</v>
      </c>
      <c r="AH68" s="80"/>
      <c r="AI68" s="78" t="s">
        <v>18</v>
      </c>
      <c r="AJ68" s="80"/>
    </row>
    <row r="69" spans="2:36" ht="16.5" thickBot="1" x14ac:dyDescent="0.3">
      <c r="C69" s="26"/>
      <c r="D69" s="26"/>
      <c r="E69" s="26"/>
      <c r="F69" s="26"/>
      <c r="G69" s="33">
        <v>3</v>
      </c>
      <c r="H69" s="19" t="s">
        <v>9</v>
      </c>
      <c r="I69" s="23">
        <v>6</v>
      </c>
      <c r="J69" s="26"/>
      <c r="K69" s="26"/>
      <c r="L69" s="24">
        <v>6</v>
      </c>
      <c r="M69" s="18">
        <v>3</v>
      </c>
      <c r="N69" s="23">
        <v>9</v>
      </c>
      <c r="O69" s="26"/>
      <c r="P69" s="26"/>
      <c r="Q69" s="24">
        <v>9</v>
      </c>
      <c r="R69" s="18">
        <v>2</v>
      </c>
      <c r="S69" s="23">
        <v>11</v>
      </c>
      <c r="T69" s="26"/>
      <c r="U69" s="26"/>
      <c r="V69" s="26"/>
      <c r="W69" s="26"/>
      <c r="Y69" s="85"/>
      <c r="Z69" s="86"/>
      <c r="AA69" s="86"/>
      <c r="AB69" s="87"/>
      <c r="AD69" s="77"/>
      <c r="AE69" s="77"/>
      <c r="AF69" s="77"/>
      <c r="AG69" s="12" t="s">
        <v>19</v>
      </c>
      <c r="AH69" s="12" t="s">
        <v>20</v>
      </c>
      <c r="AI69" s="12" t="s">
        <v>19</v>
      </c>
      <c r="AJ69" s="12" t="s">
        <v>20</v>
      </c>
    </row>
    <row r="70" spans="2:36" ht="16.5" thickBot="1" x14ac:dyDescent="0.3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2">
        <v>11</v>
      </c>
      <c r="V70" s="28"/>
      <c r="W70" s="21">
        <v>13</v>
      </c>
      <c r="Y70" s="85"/>
      <c r="Z70" s="86"/>
      <c r="AA70" s="86"/>
      <c r="AB70" s="87"/>
      <c r="AD70" s="13" t="s">
        <v>0</v>
      </c>
      <c r="AE70" s="14">
        <v>0</v>
      </c>
      <c r="AF70" s="14">
        <f>AG70-AI70</f>
        <v>0</v>
      </c>
      <c r="AG70" s="14">
        <v>3</v>
      </c>
      <c r="AH70" s="14">
        <v>150</v>
      </c>
      <c r="AI70" s="14">
        <v>3</v>
      </c>
      <c r="AJ70" s="14">
        <v>150</v>
      </c>
    </row>
    <row r="71" spans="2:36" ht="16.5" thickBot="1" x14ac:dyDescent="0.3">
      <c r="C71" s="27">
        <v>0</v>
      </c>
      <c r="D71" s="28"/>
      <c r="E71" s="20">
        <v>3</v>
      </c>
      <c r="F71" s="26"/>
      <c r="G71" s="26"/>
      <c r="H71" s="26"/>
      <c r="I71" s="26"/>
      <c r="J71" s="26"/>
      <c r="K71" s="26"/>
      <c r="L71" s="22">
        <v>6</v>
      </c>
      <c r="M71" s="35"/>
      <c r="N71" s="21">
        <v>9</v>
      </c>
      <c r="O71" s="26"/>
      <c r="P71" s="26"/>
      <c r="Q71" s="26"/>
      <c r="R71" s="26"/>
      <c r="S71" s="26"/>
      <c r="T71" s="26"/>
      <c r="U71" s="29">
        <v>0</v>
      </c>
      <c r="V71" s="30" t="s">
        <v>8</v>
      </c>
      <c r="W71" s="31"/>
      <c r="Y71" s="85"/>
      <c r="Z71" s="86"/>
      <c r="AA71" s="86"/>
      <c r="AB71" s="87"/>
      <c r="AD71" s="13" t="s">
        <v>1</v>
      </c>
      <c r="AE71" s="37" t="s">
        <v>28</v>
      </c>
      <c r="AF71" s="37">
        <v>0</v>
      </c>
      <c r="AG71" s="14">
        <v>4</v>
      </c>
      <c r="AH71" s="14">
        <v>200</v>
      </c>
      <c r="AI71" s="14">
        <v>3</v>
      </c>
      <c r="AJ71" s="14">
        <v>300</v>
      </c>
    </row>
    <row r="72" spans="2:36" ht="16.5" thickBot="1" x14ac:dyDescent="0.3">
      <c r="C72" s="29">
        <v>0</v>
      </c>
      <c r="D72" s="30" t="s">
        <v>0</v>
      </c>
      <c r="E72" s="31"/>
      <c r="F72" s="26"/>
      <c r="G72" s="26"/>
      <c r="H72" s="26"/>
      <c r="I72" s="26"/>
      <c r="J72" s="26"/>
      <c r="K72" s="26"/>
      <c r="L72" s="29">
        <v>0</v>
      </c>
      <c r="M72" s="30" t="s">
        <v>3</v>
      </c>
      <c r="N72" s="31"/>
      <c r="O72" s="26"/>
      <c r="P72" s="26"/>
      <c r="Q72" s="26"/>
      <c r="R72" s="26"/>
      <c r="S72" s="26"/>
      <c r="T72" s="26"/>
      <c r="U72" s="24">
        <v>11</v>
      </c>
      <c r="V72" s="18">
        <v>2</v>
      </c>
      <c r="W72" s="23">
        <v>13</v>
      </c>
      <c r="Y72" s="85"/>
      <c r="Z72" s="86"/>
      <c r="AA72" s="86"/>
      <c r="AB72" s="87"/>
      <c r="AD72" s="13" t="s">
        <v>2</v>
      </c>
      <c r="AE72" s="14">
        <f t="shared" ref="AE72" si="16">(AJ72-AH72)/AF72</f>
        <v>60</v>
      </c>
      <c r="AF72" s="14">
        <f t="shared" ref="AF72" si="17">AG72-AI72</f>
        <v>1</v>
      </c>
      <c r="AG72" s="14">
        <v>3</v>
      </c>
      <c r="AH72" s="14">
        <v>250</v>
      </c>
      <c r="AI72" s="14">
        <v>2</v>
      </c>
      <c r="AJ72" s="14">
        <v>310</v>
      </c>
    </row>
    <row r="73" spans="2:36" ht="16.5" thickBot="1" x14ac:dyDescent="0.3">
      <c r="C73" s="33">
        <v>0</v>
      </c>
      <c r="D73" s="18" t="s">
        <v>9</v>
      </c>
      <c r="E73" s="34">
        <v>3</v>
      </c>
      <c r="F73" s="26"/>
      <c r="G73" s="26"/>
      <c r="H73" s="26"/>
      <c r="I73" s="26"/>
      <c r="J73" s="26"/>
      <c r="K73" s="26"/>
      <c r="L73" s="24">
        <v>6</v>
      </c>
      <c r="M73" s="18" t="s">
        <v>9</v>
      </c>
      <c r="N73" s="23">
        <v>9</v>
      </c>
      <c r="O73" s="26"/>
      <c r="P73" s="26"/>
      <c r="Q73" s="26"/>
      <c r="R73" s="26"/>
      <c r="S73" s="26"/>
      <c r="T73" s="26"/>
      <c r="U73" s="26"/>
      <c r="V73" s="26"/>
      <c r="W73" s="26"/>
      <c r="Y73" s="85"/>
      <c r="Z73" s="86"/>
      <c r="AA73" s="86"/>
      <c r="AB73" s="87"/>
      <c r="AD73" s="13" t="s">
        <v>3</v>
      </c>
      <c r="AE73" s="37" t="s">
        <v>28</v>
      </c>
      <c r="AF73" s="37">
        <v>0</v>
      </c>
      <c r="AG73" s="14">
        <v>4</v>
      </c>
      <c r="AH73" s="14">
        <v>200</v>
      </c>
      <c r="AI73" s="14">
        <v>3</v>
      </c>
      <c r="AJ73" s="14">
        <v>240</v>
      </c>
    </row>
    <row r="74" spans="2:36" ht="16.5" thickBot="1" x14ac:dyDescent="0.3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Y74" s="85"/>
      <c r="Z74" s="86"/>
      <c r="AA74" s="86"/>
      <c r="AB74" s="87"/>
      <c r="AD74" s="16" t="s">
        <v>4</v>
      </c>
      <c r="AE74" s="17">
        <v>0</v>
      </c>
      <c r="AF74" s="17">
        <f t="shared" ref="AF74:AF76" si="18">AG74-AI74</f>
        <v>0</v>
      </c>
      <c r="AG74" s="17">
        <v>2</v>
      </c>
      <c r="AH74" s="17">
        <v>250</v>
      </c>
      <c r="AI74" s="17">
        <v>2</v>
      </c>
      <c r="AJ74" s="17">
        <v>250</v>
      </c>
    </row>
    <row r="75" spans="2:36" ht="16.5" thickBot="1" x14ac:dyDescent="0.3">
      <c r="C75" s="26"/>
      <c r="D75" s="26"/>
      <c r="E75" s="26"/>
      <c r="F75" s="26"/>
      <c r="G75" s="27">
        <v>3</v>
      </c>
      <c r="H75" s="28"/>
      <c r="I75" s="20">
        <v>6</v>
      </c>
      <c r="J75" s="26"/>
      <c r="K75" s="26"/>
      <c r="L75" s="27">
        <v>6</v>
      </c>
      <c r="M75" s="28"/>
      <c r="N75" s="20">
        <v>8</v>
      </c>
      <c r="O75" s="26"/>
      <c r="P75" s="26"/>
      <c r="Q75" s="22">
        <v>9</v>
      </c>
      <c r="R75" s="35"/>
      <c r="S75" s="21">
        <v>11</v>
      </c>
      <c r="T75" s="26"/>
      <c r="U75" s="26"/>
      <c r="V75" s="26"/>
      <c r="W75" s="26"/>
      <c r="Y75" s="85"/>
      <c r="Z75" s="86"/>
      <c r="AA75" s="86"/>
      <c r="AB75" s="87"/>
      <c r="AD75" s="13" t="s">
        <v>5</v>
      </c>
      <c r="AE75" s="14">
        <f t="shared" ref="AE75:AE76" si="19">(AJ75-AH75)/AF75</f>
        <v>30</v>
      </c>
      <c r="AF75" s="14">
        <f t="shared" si="18"/>
        <v>2</v>
      </c>
      <c r="AG75" s="14">
        <v>3</v>
      </c>
      <c r="AH75" s="14">
        <v>200</v>
      </c>
      <c r="AI75" s="14">
        <v>1</v>
      </c>
      <c r="AJ75" s="14">
        <v>260</v>
      </c>
    </row>
    <row r="76" spans="2:36" ht="16.5" thickBot="1" x14ac:dyDescent="0.3">
      <c r="C76" s="26"/>
      <c r="D76" s="26"/>
      <c r="E76" s="26"/>
      <c r="F76" s="26"/>
      <c r="G76" s="25">
        <v>0</v>
      </c>
      <c r="H76" s="30" t="s">
        <v>2</v>
      </c>
      <c r="I76" s="31"/>
      <c r="J76" s="26"/>
      <c r="K76" s="26"/>
      <c r="L76" s="25">
        <v>1</v>
      </c>
      <c r="M76" s="32" t="s">
        <v>4</v>
      </c>
      <c r="N76" s="31"/>
      <c r="O76" s="26"/>
      <c r="P76" s="26"/>
      <c r="Q76" s="29">
        <v>0</v>
      </c>
      <c r="R76" s="30" t="s">
        <v>7</v>
      </c>
      <c r="S76" s="31"/>
      <c r="T76" s="26"/>
      <c r="U76" s="26"/>
      <c r="V76" s="26"/>
      <c r="W76" s="26"/>
      <c r="Y76" s="85"/>
      <c r="Z76" s="86"/>
      <c r="AA76" s="86"/>
      <c r="AB76" s="87"/>
      <c r="AD76" s="13" t="s">
        <v>6</v>
      </c>
      <c r="AE76" s="14">
        <f t="shared" si="19"/>
        <v>20</v>
      </c>
      <c r="AF76" s="14">
        <f t="shared" si="18"/>
        <v>1</v>
      </c>
      <c r="AG76" s="14">
        <v>2</v>
      </c>
      <c r="AH76" s="14">
        <v>250</v>
      </c>
      <c r="AI76" s="14">
        <v>1</v>
      </c>
      <c r="AJ76" s="14">
        <v>270</v>
      </c>
    </row>
    <row r="77" spans="2:36" ht="16.5" thickBot="1" x14ac:dyDescent="0.3">
      <c r="C77" s="26"/>
      <c r="D77" s="26"/>
      <c r="E77" s="26"/>
      <c r="F77" s="26"/>
      <c r="G77" s="24">
        <v>3</v>
      </c>
      <c r="H77" s="18">
        <v>3</v>
      </c>
      <c r="I77" s="23">
        <v>6</v>
      </c>
      <c r="J77" s="26"/>
      <c r="K77" s="26"/>
      <c r="L77" s="24">
        <v>7</v>
      </c>
      <c r="M77" s="18" t="s">
        <v>10</v>
      </c>
      <c r="N77" s="23">
        <v>9</v>
      </c>
      <c r="O77" s="26"/>
      <c r="P77" s="26"/>
      <c r="Q77" s="24">
        <v>9</v>
      </c>
      <c r="R77" s="18" t="s">
        <v>10</v>
      </c>
      <c r="S77" s="23">
        <v>11</v>
      </c>
      <c r="T77" s="26"/>
      <c r="U77" s="26"/>
      <c r="V77" s="26"/>
      <c r="W77" s="26"/>
      <c r="Y77" s="88"/>
      <c r="Z77" s="89"/>
      <c r="AA77" s="89"/>
      <c r="AB77" s="90"/>
      <c r="AD77" s="13" t="s">
        <v>7</v>
      </c>
      <c r="AE77" s="37" t="s">
        <v>28</v>
      </c>
      <c r="AF77" s="37">
        <v>0</v>
      </c>
      <c r="AG77" s="14">
        <v>4</v>
      </c>
      <c r="AH77" s="14">
        <v>300</v>
      </c>
      <c r="AI77" s="14">
        <v>2</v>
      </c>
      <c r="AJ77" s="14">
        <v>420</v>
      </c>
    </row>
    <row r="78" spans="2:36" ht="16.5" thickBot="1" x14ac:dyDescent="0.3">
      <c r="AD78" s="13" t="s">
        <v>8</v>
      </c>
      <c r="AE78" s="15">
        <f t="shared" ref="AE78" si="20">(AJ78-AH78)/AF78</f>
        <v>200</v>
      </c>
      <c r="AF78" s="14">
        <f t="shared" ref="AF78" si="21">AG78-AI78</f>
        <v>1</v>
      </c>
      <c r="AG78" s="14">
        <v>2</v>
      </c>
      <c r="AH78" s="14">
        <v>200</v>
      </c>
      <c r="AI78" s="14">
        <v>1</v>
      </c>
      <c r="AJ78" s="14">
        <v>400</v>
      </c>
    </row>
    <row r="79" spans="2:36" ht="15.75" thickBot="1" x14ac:dyDescent="0.3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2:36" ht="15.75" thickBot="1" x14ac:dyDescent="0.3">
      <c r="B80" s="81" t="s">
        <v>34</v>
      </c>
      <c r="C80" s="82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AD80" s="74" t="s">
        <v>21</v>
      </c>
      <c r="AE80" s="74"/>
      <c r="AF80" s="74"/>
      <c r="AG80" s="74"/>
      <c r="AH80" s="74"/>
      <c r="AI80" s="74"/>
      <c r="AJ80" s="74"/>
    </row>
    <row r="81" spans="2:36" ht="16.5" thickBot="1" x14ac:dyDescent="0.3">
      <c r="B81" s="26"/>
      <c r="C81" s="26"/>
      <c r="D81" s="26"/>
      <c r="E81" s="26"/>
      <c r="F81" s="26"/>
      <c r="G81" s="27">
        <v>3</v>
      </c>
      <c r="H81" s="28"/>
      <c r="I81" s="20">
        <v>6</v>
      </c>
      <c r="J81" s="26"/>
      <c r="K81" s="26"/>
      <c r="L81" s="27">
        <v>6</v>
      </c>
      <c r="M81" s="28"/>
      <c r="N81" s="20">
        <v>9</v>
      </c>
      <c r="O81" s="26"/>
      <c r="P81" s="26"/>
      <c r="Q81" s="27">
        <v>9</v>
      </c>
      <c r="R81" s="28"/>
      <c r="S81" s="20">
        <v>11</v>
      </c>
      <c r="T81" s="26"/>
      <c r="U81" s="26"/>
      <c r="V81" s="26"/>
      <c r="W81" s="26"/>
      <c r="Y81" s="56" t="s">
        <v>51</v>
      </c>
      <c r="Z81" s="83"/>
      <c r="AA81" s="83"/>
      <c r="AB81" s="84"/>
      <c r="AD81" s="75" t="s">
        <v>13</v>
      </c>
      <c r="AE81" s="75" t="s">
        <v>14</v>
      </c>
      <c r="AF81" s="75" t="s">
        <v>15</v>
      </c>
      <c r="AG81" s="78" t="s">
        <v>16</v>
      </c>
      <c r="AH81" s="79"/>
      <c r="AI81" s="79"/>
      <c r="AJ81" s="80"/>
    </row>
    <row r="82" spans="2:36" ht="16.5" thickBot="1" x14ac:dyDescent="0.3">
      <c r="B82" s="26"/>
      <c r="C82" s="26"/>
      <c r="D82" s="26"/>
      <c r="E82" s="26"/>
      <c r="F82" s="26"/>
      <c r="G82" s="29">
        <v>0</v>
      </c>
      <c r="H82" s="30" t="s">
        <v>1</v>
      </c>
      <c r="I82" s="31"/>
      <c r="J82" s="26"/>
      <c r="K82" s="26"/>
      <c r="L82" s="29">
        <v>0</v>
      </c>
      <c r="M82" s="30" t="s">
        <v>5</v>
      </c>
      <c r="N82" s="31"/>
      <c r="O82" s="26"/>
      <c r="P82" s="26"/>
      <c r="Q82" s="29">
        <v>0</v>
      </c>
      <c r="R82" s="30" t="s">
        <v>6</v>
      </c>
      <c r="S82" s="31"/>
      <c r="T82" s="26"/>
      <c r="U82" s="26"/>
      <c r="V82" s="26"/>
      <c r="W82" s="26"/>
      <c r="Y82" s="85"/>
      <c r="Z82" s="86"/>
      <c r="AA82" s="86"/>
      <c r="AB82" s="87"/>
      <c r="AD82" s="76"/>
      <c r="AE82" s="76"/>
      <c r="AF82" s="76"/>
      <c r="AG82" s="78" t="s">
        <v>17</v>
      </c>
      <c r="AH82" s="80"/>
      <c r="AI82" s="78" t="s">
        <v>18</v>
      </c>
      <c r="AJ82" s="80"/>
    </row>
    <row r="83" spans="2:36" ht="16.5" thickBot="1" x14ac:dyDescent="0.3">
      <c r="B83" s="26"/>
      <c r="C83" s="26"/>
      <c r="D83" s="26"/>
      <c r="E83" s="26"/>
      <c r="F83" s="26"/>
      <c r="G83" s="33">
        <v>3</v>
      </c>
      <c r="H83" s="18" t="s">
        <v>9</v>
      </c>
      <c r="I83" s="34">
        <v>6</v>
      </c>
      <c r="J83" s="26"/>
      <c r="K83" s="26"/>
      <c r="L83" s="33">
        <v>6</v>
      </c>
      <c r="M83" s="18">
        <v>3</v>
      </c>
      <c r="N83" s="34">
        <v>9</v>
      </c>
      <c r="O83" s="26"/>
      <c r="P83" s="26"/>
      <c r="Q83" s="33">
        <v>9</v>
      </c>
      <c r="R83" s="18">
        <v>2</v>
      </c>
      <c r="S83" s="34">
        <v>11</v>
      </c>
      <c r="T83" s="26"/>
      <c r="U83" s="26"/>
      <c r="V83" s="26"/>
      <c r="W83" s="26"/>
      <c r="Y83" s="85"/>
      <c r="Z83" s="86"/>
      <c r="AA83" s="86"/>
      <c r="AB83" s="87"/>
      <c r="AD83" s="77"/>
      <c r="AE83" s="77"/>
      <c r="AF83" s="77"/>
      <c r="AG83" s="12" t="s">
        <v>19</v>
      </c>
      <c r="AH83" s="12" t="s">
        <v>20</v>
      </c>
      <c r="AI83" s="12" t="s">
        <v>19</v>
      </c>
      <c r="AJ83" s="12" t="s">
        <v>20</v>
      </c>
    </row>
    <row r="84" spans="2:36" ht="16.5" thickBot="1" x14ac:dyDescent="0.3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7">
        <v>11</v>
      </c>
      <c r="V84" s="28"/>
      <c r="W84" s="21">
        <v>12</v>
      </c>
      <c r="Y84" s="85"/>
      <c r="Z84" s="86"/>
      <c r="AA84" s="86"/>
      <c r="AB84" s="87"/>
      <c r="AD84" s="13" t="s">
        <v>0</v>
      </c>
      <c r="AE84" s="14">
        <v>0</v>
      </c>
      <c r="AF84" s="14">
        <f>AG84-AI84</f>
        <v>0</v>
      </c>
      <c r="AG84" s="14">
        <v>3</v>
      </c>
      <c r="AH84" s="14">
        <v>150</v>
      </c>
      <c r="AI84" s="14">
        <v>3</v>
      </c>
      <c r="AJ84" s="14">
        <v>150</v>
      </c>
    </row>
    <row r="85" spans="2:36" ht="16.5" thickBot="1" x14ac:dyDescent="0.3">
      <c r="B85" s="26"/>
      <c r="C85" s="27">
        <v>0</v>
      </c>
      <c r="D85" s="28"/>
      <c r="E85" s="20">
        <v>3</v>
      </c>
      <c r="F85" s="26"/>
      <c r="G85" s="26"/>
      <c r="H85" s="26"/>
      <c r="I85" s="26"/>
      <c r="J85" s="26"/>
      <c r="K85" s="26"/>
      <c r="L85" s="27">
        <v>6</v>
      </c>
      <c r="M85" s="28"/>
      <c r="N85" s="20">
        <v>9</v>
      </c>
      <c r="O85" s="26"/>
      <c r="P85" s="26"/>
      <c r="Q85" s="26"/>
      <c r="R85" s="26"/>
      <c r="S85" s="26"/>
      <c r="T85" s="26"/>
      <c r="U85" s="29">
        <v>0</v>
      </c>
      <c r="V85" s="30" t="s">
        <v>8</v>
      </c>
      <c r="W85" s="36"/>
      <c r="Y85" s="85"/>
      <c r="Z85" s="86"/>
      <c r="AA85" s="86"/>
      <c r="AB85" s="87"/>
      <c r="AD85" s="13" t="s">
        <v>1</v>
      </c>
      <c r="AE85" s="37" t="s">
        <v>28</v>
      </c>
      <c r="AF85" s="37">
        <v>0</v>
      </c>
      <c r="AG85" s="14">
        <v>4</v>
      </c>
      <c r="AH85" s="14">
        <v>200</v>
      </c>
      <c r="AI85" s="14">
        <v>3</v>
      </c>
      <c r="AJ85" s="14">
        <v>300</v>
      </c>
    </row>
    <row r="86" spans="2:36" ht="16.5" thickBot="1" x14ac:dyDescent="0.3">
      <c r="B86" s="26"/>
      <c r="C86" s="29">
        <v>0</v>
      </c>
      <c r="D86" s="30" t="s">
        <v>0</v>
      </c>
      <c r="E86" s="31"/>
      <c r="F86" s="26"/>
      <c r="G86" s="26"/>
      <c r="H86" s="26"/>
      <c r="I86" s="26"/>
      <c r="J86" s="26"/>
      <c r="K86" s="26"/>
      <c r="L86" s="29">
        <v>0</v>
      </c>
      <c r="M86" s="30" t="s">
        <v>3</v>
      </c>
      <c r="N86" s="31"/>
      <c r="O86" s="26"/>
      <c r="P86" s="26"/>
      <c r="Q86" s="26"/>
      <c r="R86" s="26"/>
      <c r="S86" s="26"/>
      <c r="T86" s="26"/>
      <c r="U86" s="33">
        <v>11</v>
      </c>
      <c r="V86" s="19" t="s">
        <v>35</v>
      </c>
      <c r="W86" s="23">
        <v>12</v>
      </c>
      <c r="Y86" s="85"/>
      <c r="Z86" s="86"/>
      <c r="AA86" s="86"/>
      <c r="AB86" s="87"/>
      <c r="AD86" s="13" t="s">
        <v>2</v>
      </c>
      <c r="AE86" s="14">
        <f t="shared" ref="AE86" si="22">(AJ86-AH86)/AF86</f>
        <v>60</v>
      </c>
      <c r="AF86" s="14">
        <f t="shared" ref="AF86" si="23">AG86-AI86</f>
        <v>1</v>
      </c>
      <c r="AG86" s="14">
        <v>3</v>
      </c>
      <c r="AH86" s="14">
        <v>250</v>
      </c>
      <c r="AI86" s="14">
        <v>2</v>
      </c>
      <c r="AJ86" s="14">
        <v>310</v>
      </c>
    </row>
    <row r="87" spans="2:36" ht="16.5" thickBot="1" x14ac:dyDescent="0.3">
      <c r="B87" s="26"/>
      <c r="C87" s="33">
        <v>0</v>
      </c>
      <c r="D87" s="18" t="s">
        <v>9</v>
      </c>
      <c r="E87" s="34">
        <v>3</v>
      </c>
      <c r="F87" s="26"/>
      <c r="G87" s="26"/>
      <c r="H87" s="26"/>
      <c r="I87" s="26"/>
      <c r="J87" s="26"/>
      <c r="K87" s="26"/>
      <c r="L87" s="33">
        <v>6</v>
      </c>
      <c r="M87" s="18" t="s">
        <v>9</v>
      </c>
      <c r="N87" s="34">
        <v>9</v>
      </c>
      <c r="O87" s="26"/>
      <c r="P87" s="26"/>
      <c r="Q87" s="26"/>
      <c r="R87" s="26"/>
      <c r="S87" s="26"/>
      <c r="T87" s="26"/>
      <c r="U87" s="26"/>
      <c r="V87" s="26"/>
      <c r="W87" s="26"/>
      <c r="Y87" s="85"/>
      <c r="Z87" s="86"/>
      <c r="AA87" s="86"/>
      <c r="AB87" s="87"/>
      <c r="AD87" s="13" t="s">
        <v>3</v>
      </c>
      <c r="AE87" s="37" t="s">
        <v>28</v>
      </c>
      <c r="AF87" s="37">
        <v>0</v>
      </c>
      <c r="AG87" s="14">
        <v>4</v>
      </c>
      <c r="AH87" s="14">
        <v>200</v>
      </c>
      <c r="AI87" s="14">
        <v>3</v>
      </c>
      <c r="AJ87" s="14">
        <v>240</v>
      </c>
    </row>
    <row r="88" spans="2:36" ht="16.5" thickBot="1" x14ac:dyDescent="0.3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Y88" s="85"/>
      <c r="Z88" s="86"/>
      <c r="AA88" s="86"/>
      <c r="AB88" s="87"/>
      <c r="AD88" s="16" t="s">
        <v>4</v>
      </c>
      <c r="AE88" s="17">
        <v>0</v>
      </c>
      <c r="AF88" s="17">
        <f t="shared" ref="AF88:AF90" si="24">AG88-AI88</f>
        <v>0</v>
      </c>
      <c r="AG88" s="17">
        <v>2</v>
      </c>
      <c r="AH88" s="17">
        <v>250</v>
      </c>
      <c r="AI88" s="17">
        <v>2</v>
      </c>
      <c r="AJ88" s="17">
        <v>250</v>
      </c>
    </row>
    <row r="89" spans="2:36" ht="16.5" thickBot="1" x14ac:dyDescent="0.3">
      <c r="B89" s="26"/>
      <c r="C89" s="26"/>
      <c r="D89" s="26"/>
      <c r="E89" s="26"/>
      <c r="F89" s="26"/>
      <c r="G89" s="27">
        <v>3</v>
      </c>
      <c r="H89" s="28"/>
      <c r="I89" s="20">
        <v>6</v>
      </c>
      <c r="J89" s="26"/>
      <c r="K89" s="26"/>
      <c r="L89" s="27">
        <v>6</v>
      </c>
      <c r="M89" s="28"/>
      <c r="N89" s="20">
        <v>8</v>
      </c>
      <c r="O89" s="26"/>
      <c r="P89" s="26"/>
      <c r="Q89" s="27">
        <v>9</v>
      </c>
      <c r="R89" s="28"/>
      <c r="S89" s="20">
        <v>11</v>
      </c>
      <c r="T89" s="26"/>
      <c r="U89" s="26"/>
      <c r="V89" s="26"/>
      <c r="W89" s="26"/>
      <c r="Y89" s="85"/>
      <c r="Z89" s="86"/>
      <c r="AA89" s="86"/>
      <c r="AB89" s="87"/>
      <c r="AD89" s="13" t="s">
        <v>5</v>
      </c>
      <c r="AE89" s="14">
        <f t="shared" ref="AE89:AE90" si="25">(AJ89-AH89)/AF89</f>
        <v>30</v>
      </c>
      <c r="AF89" s="14">
        <f t="shared" si="24"/>
        <v>2</v>
      </c>
      <c r="AG89" s="14">
        <v>3</v>
      </c>
      <c r="AH89" s="14">
        <v>200</v>
      </c>
      <c r="AI89" s="14">
        <v>1</v>
      </c>
      <c r="AJ89" s="14">
        <v>260</v>
      </c>
    </row>
    <row r="90" spans="2:36" ht="16.5" thickBot="1" x14ac:dyDescent="0.3">
      <c r="B90" s="26"/>
      <c r="C90" s="26"/>
      <c r="D90" s="26"/>
      <c r="E90" s="26"/>
      <c r="F90" s="26"/>
      <c r="G90" s="29">
        <v>0</v>
      </c>
      <c r="H90" s="30" t="s">
        <v>2</v>
      </c>
      <c r="I90" s="31"/>
      <c r="J90" s="26"/>
      <c r="K90" s="26"/>
      <c r="L90" s="29">
        <v>1</v>
      </c>
      <c r="M90" s="32" t="s">
        <v>4</v>
      </c>
      <c r="N90" s="31"/>
      <c r="O90" s="26"/>
      <c r="P90" s="26"/>
      <c r="Q90" s="29">
        <v>0</v>
      </c>
      <c r="R90" s="30" t="s">
        <v>7</v>
      </c>
      <c r="S90" s="31"/>
      <c r="T90" s="26"/>
      <c r="U90" s="26"/>
      <c r="V90" s="26"/>
      <c r="W90" s="26"/>
      <c r="Y90" s="85"/>
      <c r="Z90" s="86"/>
      <c r="AA90" s="86"/>
      <c r="AB90" s="87"/>
      <c r="AD90" s="13" t="s">
        <v>6</v>
      </c>
      <c r="AE90" s="14">
        <f t="shared" si="25"/>
        <v>20</v>
      </c>
      <c r="AF90" s="14">
        <f t="shared" si="24"/>
        <v>1</v>
      </c>
      <c r="AG90" s="14">
        <v>2</v>
      </c>
      <c r="AH90" s="14">
        <v>250</v>
      </c>
      <c r="AI90" s="14">
        <v>1</v>
      </c>
      <c r="AJ90" s="14">
        <v>270</v>
      </c>
    </row>
    <row r="91" spans="2:36" ht="16.5" thickBot="1" x14ac:dyDescent="0.3">
      <c r="B91" s="26"/>
      <c r="C91" s="26"/>
      <c r="D91" s="26"/>
      <c r="E91" s="26"/>
      <c r="F91" s="26"/>
      <c r="G91" s="33">
        <v>3</v>
      </c>
      <c r="H91" s="18">
        <v>3</v>
      </c>
      <c r="I91" s="34">
        <v>6</v>
      </c>
      <c r="J91" s="26"/>
      <c r="K91" s="26"/>
      <c r="L91" s="33">
        <v>7</v>
      </c>
      <c r="M91" s="18" t="s">
        <v>10</v>
      </c>
      <c r="N91" s="34">
        <v>9</v>
      </c>
      <c r="O91" s="26"/>
      <c r="P91" s="26"/>
      <c r="Q91" s="33">
        <v>9</v>
      </c>
      <c r="R91" s="18" t="s">
        <v>10</v>
      </c>
      <c r="S91" s="34">
        <v>11</v>
      </c>
      <c r="T91" s="26"/>
      <c r="U91" s="26"/>
      <c r="V91" s="26"/>
      <c r="W91" s="26"/>
      <c r="Y91" s="88"/>
      <c r="Z91" s="89"/>
      <c r="AA91" s="89"/>
      <c r="AB91" s="90"/>
      <c r="AD91" s="13" t="s">
        <v>7</v>
      </c>
      <c r="AE91" s="37" t="s">
        <v>28</v>
      </c>
      <c r="AF91" s="37">
        <v>0</v>
      </c>
      <c r="AG91" s="14">
        <v>4</v>
      </c>
      <c r="AH91" s="14">
        <v>300</v>
      </c>
      <c r="AI91" s="14">
        <v>2</v>
      </c>
      <c r="AJ91" s="14">
        <v>420</v>
      </c>
    </row>
    <row r="92" spans="2:36" ht="16.5" thickBot="1" x14ac:dyDescent="0.3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AD92" s="13" t="s">
        <v>8</v>
      </c>
      <c r="AE92" s="37" t="s">
        <v>28</v>
      </c>
      <c r="AF92" s="37">
        <v>0</v>
      </c>
      <c r="AG92" s="14">
        <v>2</v>
      </c>
      <c r="AH92" s="14">
        <v>200</v>
      </c>
      <c r="AI92" s="14">
        <v>1</v>
      </c>
      <c r="AJ92" s="14">
        <v>400</v>
      </c>
    </row>
  </sheetData>
  <mergeCells count="62">
    <mergeCell ref="AD9:AJ9"/>
    <mergeCell ref="AF10:AF12"/>
    <mergeCell ref="B9:C9"/>
    <mergeCell ref="B24:C24"/>
    <mergeCell ref="AI11:AJ11"/>
    <mergeCell ref="AD10:AD12"/>
    <mergeCell ref="AE10:AE12"/>
    <mergeCell ref="AG10:AJ10"/>
    <mergeCell ref="AG11:AH11"/>
    <mergeCell ref="AD24:AJ24"/>
    <mergeCell ref="Y10:AB14"/>
    <mergeCell ref="AN9:AN10"/>
    <mergeCell ref="AO9:AO10"/>
    <mergeCell ref="AP9:AP10"/>
    <mergeCell ref="AQ9:AQ10"/>
    <mergeCell ref="AR9:AR10"/>
    <mergeCell ref="B38:C38"/>
    <mergeCell ref="B52:C52"/>
    <mergeCell ref="Y53:AB63"/>
    <mergeCell ref="AL9:AL10"/>
    <mergeCell ref="AM9:AM10"/>
    <mergeCell ref="AD52:AJ52"/>
    <mergeCell ref="AD53:AD55"/>
    <mergeCell ref="AE53:AE55"/>
    <mergeCell ref="AF53:AF55"/>
    <mergeCell ref="AG53:AJ53"/>
    <mergeCell ref="AG54:AH54"/>
    <mergeCell ref="AF39:AF41"/>
    <mergeCell ref="AG39:AJ39"/>
    <mergeCell ref="AG40:AH40"/>
    <mergeCell ref="AI40:AJ40"/>
    <mergeCell ref="AD25:AD27"/>
    <mergeCell ref="B66:C66"/>
    <mergeCell ref="Y39:AB49"/>
    <mergeCell ref="Y67:AB77"/>
    <mergeCell ref="B80:C80"/>
    <mergeCell ref="Y81:AB91"/>
    <mergeCell ref="AG25:AJ25"/>
    <mergeCell ref="AD81:AD83"/>
    <mergeCell ref="AE81:AE83"/>
    <mergeCell ref="AF81:AF83"/>
    <mergeCell ref="AG81:AJ81"/>
    <mergeCell ref="AG82:AH82"/>
    <mergeCell ref="AI82:AJ82"/>
    <mergeCell ref="AI68:AJ68"/>
    <mergeCell ref="AI54:AJ54"/>
    <mergeCell ref="Y25:AB30"/>
    <mergeCell ref="A1:AJ7"/>
    <mergeCell ref="AD80:AJ80"/>
    <mergeCell ref="AD66:AJ66"/>
    <mergeCell ref="AD67:AD69"/>
    <mergeCell ref="AE67:AE69"/>
    <mergeCell ref="AF67:AF69"/>
    <mergeCell ref="AG67:AJ67"/>
    <mergeCell ref="AG68:AH68"/>
    <mergeCell ref="AG26:AH26"/>
    <mergeCell ref="AI26:AJ26"/>
    <mergeCell ref="AD38:AJ38"/>
    <mergeCell ref="AD39:AD41"/>
    <mergeCell ref="AE39:AE41"/>
    <mergeCell ref="AE25:AE27"/>
    <mergeCell ref="AF25:AF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T22"/>
  <sheetViews>
    <sheetView showGridLines="0" workbookViewId="0">
      <selection activeCell="J10" sqref="J10:T10"/>
    </sheetView>
  </sheetViews>
  <sheetFormatPr defaultRowHeight="15" x14ac:dyDescent="0.25"/>
  <cols>
    <col min="8" max="8" width="4.85546875" customWidth="1"/>
    <col min="9" max="9" width="4.42578125" customWidth="1"/>
    <col min="10" max="11" width="16.28515625" customWidth="1"/>
    <col min="12" max="12" width="10.28515625" bestFit="1" customWidth="1"/>
    <col min="13" max="13" width="10.42578125" bestFit="1" customWidth="1"/>
    <col min="14" max="14" width="11.7109375" bestFit="1" customWidth="1"/>
    <col min="15" max="15" width="9.5703125" bestFit="1" customWidth="1"/>
    <col min="16" max="16" width="0.85546875" style="54" customWidth="1"/>
  </cols>
  <sheetData>
    <row r="5" spans="10:20" ht="15.75" x14ac:dyDescent="0.25">
      <c r="J5" s="48" t="s">
        <v>22</v>
      </c>
      <c r="K5" s="48" t="s">
        <v>23</v>
      </c>
      <c r="L5" s="48" t="s">
        <v>24</v>
      </c>
      <c r="M5" s="48" t="s">
        <v>38</v>
      </c>
      <c r="N5" s="48" t="s">
        <v>26</v>
      </c>
      <c r="O5" s="48" t="s">
        <v>27</v>
      </c>
      <c r="P5" s="53"/>
      <c r="Q5" s="49" t="s">
        <v>39</v>
      </c>
      <c r="R5" s="49" t="s">
        <v>40</v>
      </c>
      <c r="S5" s="49" t="s">
        <v>41</v>
      </c>
      <c r="T5" s="49" t="s">
        <v>42</v>
      </c>
    </row>
    <row r="6" spans="10:20" ht="15.75" x14ac:dyDescent="0.25">
      <c r="J6" s="48">
        <v>21</v>
      </c>
      <c r="K6" s="48" t="s">
        <v>28</v>
      </c>
      <c r="L6" s="48" t="s">
        <v>28</v>
      </c>
      <c r="M6" s="48">
        <v>550</v>
      </c>
      <c r="N6" s="48">
        <v>1500</v>
      </c>
      <c r="O6" s="48">
        <f>M6+N6</f>
        <v>2050</v>
      </c>
      <c r="P6" s="53"/>
      <c r="Q6" s="51">
        <v>45543</v>
      </c>
      <c r="R6" s="50">
        <v>45443</v>
      </c>
      <c r="S6" s="50">
        <v>45443</v>
      </c>
      <c r="T6" s="51">
        <v>45543</v>
      </c>
    </row>
    <row r="7" spans="10:20" ht="15.75" x14ac:dyDescent="0.25">
      <c r="J7" s="48">
        <v>20</v>
      </c>
      <c r="K7" s="48" t="s">
        <v>43</v>
      </c>
      <c r="L7" s="48">
        <f>30+30</f>
        <v>60</v>
      </c>
      <c r="M7" s="48">
        <f>550+60</f>
        <v>610</v>
      </c>
      <c r="N7" s="48">
        <f>N6-100</f>
        <v>1400</v>
      </c>
      <c r="O7" s="48">
        <f t="shared" ref="O7:O10" si="0">M7+N7</f>
        <v>2010</v>
      </c>
      <c r="P7" s="53"/>
      <c r="Q7" s="51">
        <v>45533</v>
      </c>
      <c r="R7" s="50">
        <v>45433</v>
      </c>
      <c r="S7" s="50">
        <v>45433</v>
      </c>
      <c r="T7" s="51">
        <v>45533</v>
      </c>
    </row>
    <row r="8" spans="10:20" ht="15.75" x14ac:dyDescent="0.25">
      <c r="J8" s="48">
        <v>19</v>
      </c>
      <c r="K8" s="48" t="s">
        <v>44</v>
      </c>
      <c r="L8" s="48">
        <f>40+40</f>
        <v>80</v>
      </c>
      <c r="M8" s="48">
        <f>610+80</f>
        <v>690</v>
      </c>
      <c r="N8" s="48">
        <f t="shared" ref="N8:N10" si="1">N7-100</f>
        <v>1300</v>
      </c>
      <c r="O8" s="48">
        <f t="shared" si="0"/>
        <v>1990</v>
      </c>
      <c r="P8" s="53"/>
      <c r="Q8" s="51">
        <v>44533</v>
      </c>
      <c r="R8" s="50">
        <v>44433</v>
      </c>
      <c r="S8" s="50">
        <v>44433</v>
      </c>
      <c r="T8" s="51">
        <v>44533</v>
      </c>
    </row>
    <row r="9" spans="10:20" ht="15.75" x14ac:dyDescent="0.25">
      <c r="J9" s="55">
        <v>18</v>
      </c>
      <c r="K9" s="55" t="s">
        <v>46</v>
      </c>
      <c r="L9" s="55">
        <f>40+40</f>
        <v>80</v>
      </c>
      <c r="M9" s="55">
        <f>M8+L9</f>
        <v>770</v>
      </c>
      <c r="N9" s="55">
        <f t="shared" si="1"/>
        <v>1200</v>
      </c>
      <c r="O9" s="55">
        <f t="shared" si="0"/>
        <v>1970</v>
      </c>
      <c r="P9" s="53"/>
      <c r="Q9" s="51">
        <v>43533</v>
      </c>
      <c r="R9" s="51">
        <v>44433</v>
      </c>
      <c r="S9" s="51">
        <v>44433</v>
      </c>
      <c r="T9" s="51">
        <v>44433</v>
      </c>
    </row>
    <row r="10" spans="10:20" ht="15.75" x14ac:dyDescent="0.25">
      <c r="J10" s="48">
        <v>17</v>
      </c>
      <c r="K10" s="48" t="s">
        <v>45</v>
      </c>
      <c r="L10" s="48">
        <f>40+40+40</f>
        <v>120</v>
      </c>
      <c r="M10" s="48">
        <f>M9+L10</f>
        <v>890</v>
      </c>
      <c r="N10" s="48">
        <f t="shared" si="1"/>
        <v>1100</v>
      </c>
      <c r="O10" s="48">
        <f t="shared" si="0"/>
        <v>1990</v>
      </c>
      <c r="P10" s="53"/>
      <c r="Q10" s="51">
        <v>42533</v>
      </c>
      <c r="R10" s="51">
        <v>44333</v>
      </c>
      <c r="S10" s="51">
        <v>44333</v>
      </c>
      <c r="T10" s="51">
        <v>44333</v>
      </c>
    </row>
    <row r="11" spans="10:20" ht="15.75" x14ac:dyDescent="0.25">
      <c r="J11" s="48"/>
      <c r="K11" s="48"/>
      <c r="L11" s="48"/>
      <c r="M11" s="48"/>
      <c r="N11" s="48"/>
      <c r="O11" s="48"/>
      <c r="P11" s="53"/>
      <c r="Q11" s="51"/>
      <c r="R11" s="50"/>
      <c r="S11" s="50"/>
      <c r="T11" s="51"/>
    </row>
    <row r="12" spans="10:20" ht="15.75" x14ac:dyDescent="0.25">
      <c r="J12" s="48"/>
      <c r="K12" s="48"/>
      <c r="L12" s="48"/>
      <c r="M12" s="48"/>
      <c r="N12" s="48"/>
      <c r="O12" s="48"/>
      <c r="P12" s="53"/>
      <c r="Q12" s="51"/>
      <c r="R12" s="50"/>
      <c r="S12" s="50"/>
      <c r="T12" s="51"/>
    </row>
    <row r="13" spans="10:20" ht="15.75" x14ac:dyDescent="0.25">
      <c r="J13" s="48"/>
      <c r="K13" s="48"/>
      <c r="L13" s="48"/>
      <c r="M13" s="48"/>
      <c r="N13" s="48"/>
      <c r="O13" s="48"/>
      <c r="P13" s="53"/>
      <c r="Q13" s="51"/>
      <c r="R13" s="50"/>
      <c r="S13" s="50"/>
      <c r="T13" s="51"/>
    </row>
    <row r="22" spans="12:12" x14ac:dyDescent="0.25">
      <c r="L22" s="5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2020-05-18T22:50:02Z</dcterms:modified>
</cp:coreProperties>
</file>