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mc:AlternateContent xmlns:mc="http://schemas.openxmlformats.org/markup-compatibility/2006">
    <mc:Choice Requires="x15">
      <x15ac:absPath xmlns:x15ac="http://schemas.microsoft.com/office/spreadsheetml/2010/11/ac" url="C:\Users\michael.leyton\MiDjango_\tutorial_P3_4\"/>
    </mc:Choice>
  </mc:AlternateContent>
  <bookViews>
    <workbookView xWindow="26400" yWindow="7365" windowWidth="28560" windowHeight="17385" activeTab="2"/>
  </bookViews>
  <sheets>
    <sheet name="BD" sheetId="1" r:id="rId1"/>
    <sheet name="Orden Cambio" sheetId="2" r:id="rId2"/>
    <sheet name="Act Orden de Servicio" sheetId="4" r:id="rId3"/>
    <sheet name="Commitment" sheetId="3" r:id="rId4"/>
  </sheets>
  <definedNames>
    <definedName name="_xlnm.Print_Area" localSheetId="2">'Act Orden de Servicio'!$B$1:$L$73</definedName>
    <definedName name="_xlnm.Print_Area" localSheetId="3">Commitment!$B$2:$Q$68</definedName>
    <definedName name="_xlnm.Print_Area" localSheetId="1">'Orden Cambio'!$B$2:$N$69</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47" i="4" l="1"/>
  <c r="I43" i="4"/>
  <c r="I39" i="4"/>
  <c r="K42" i="4"/>
  <c r="K44" i="4"/>
  <c r="L3" i="2"/>
  <c r="I60" i="2"/>
  <c r="C60" i="2"/>
  <c r="K2" i="4"/>
  <c r="F59" i="4"/>
  <c r="J63" i="3"/>
  <c r="J62" i="3"/>
  <c r="C11" i="4"/>
  <c r="L45" i="4"/>
  <c r="C5" i="4"/>
  <c r="E8" i="2"/>
  <c r="F67" i="4"/>
  <c r="L24" i="4"/>
  <c r="F46" i="4"/>
  <c r="D46" i="4"/>
  <c r="L44" i="4"/>
  <c r="L46" i="4"/>
  <c r="L47" i="4"/>
  <c r="L42" i="4"/>
  <c r="L26" i="4"/>
  <c r="L27" i="4"/>
  <c r="L28" i="4"/>
  <c r="L29" i="4"/>
  <c r="L30" i="4"/>
  <c r="L31" i="4"/>
  <c r="L32" i="4"/>
  <c r="L33" i="4"/>
  <c r="L34" i="4"/>
  <c r="L35" i="4"/>
  <c r="L36" i="4"/>
  <c r="L37" i="4"/>
  <c r="L39" i="4"/>
  <c r="B28" i="4"/>
  <c r="C28" i="4"/>
  <c r="D28" i="4"/>
  <c r="I28" i="4"/>
  <c r="J28" i="4"/>
  <c r="K28" i="4"/>
  <c r="B29" i="4"/>
  <c r="C29" i="4"/>
  <c r="D29" i="4"/>
  <c r="I29" i="4"/>
  <c r="J29" i="4"/>
  <c r="K29" i="4"/>
  <c r="B30" i="4"/>
  <c r="C30" i="4"/>
  <c r="D30" i="4"/>
  <c r="I30" i="4"/>
  <c r="J30" i="4"/>
  <c r="K30" i="4"/>
  <c r="B31" i="4"/>
  <c r="C31" i="4"/>
  <c r="D31" i="4"/>
  <c r="I31" i="4"/>
  <c r="J31" i="4"/>
  <c r="K31" i="4"/>
  <c r="B32" i="4"/>
  <c r="C32" i="4"/>
  <c r="D32" i="4"/>
  <c r="I32" i="4"/>
  <c r="J32" i="4"/>
  <c r="K32" i="4"/>
  <c r="B33" i="4"/>
  <c r="C33" i="4"/>
  <c r="D33" i="4"/>
  <c r="I33" i="4"/>
  <c r="J33" i="4"/>
  <c r="K33" i="4"/>
  <c r="B34" i="4"/>
  <c r="C34" i="4"/>
  <c r="D34" i="4"/>
  <c r="I34" i="4"/>
  <c r="J34" i="4"/>
  <c r="K34" i="4"/>
  <c r="B35" i="4"/>
  <c r="C35" i="4"/>
  <c r="D35" i="4"/>
  <c r="I35" i="4"/>
  <c r="J35" i="4"/>
  <c r="K35" i="4"/>
  <c r="B36" i="4"/>
  <c r="C36" i="4"/>
  <c r="D36" i="4"/>
  <c r="I36" i="4"/>
  <c r="J36" i="4"/>
  <c r="K36" i="4"/>
  <c r="B37" i="4"/>
  <c r="C37" i="4"/>
  <c r="D37" i="4"/>
  <c r="I37" i="4"/>
  <c r="J37" i="4"/>
  <c r="K37" i="4"/>
  <c r="B27" i="4"/>
  <c r="C27" i="4"/>
  <c r="D27" i="4"/>
  <c r="I27" i="4"/>
  <c r="J27" i="4"/>
  <c r="K27" i="4"/>
  <c r="K26" i="4"/>
  <c r="J26" i="4"/>
  <c r="I26" i="4"/>
  <c r="D26" i="4"/>
  <c r="C26" i="4"/>
  <c r="B26" i="4"/>
  <c r="C23" i="4"/>
  <c r="C22" i="4"/>
  <c r="J12" i="4"/>
  <c r="C10" i="4"/>
  <c r="C9" i="4"/>
  <c r="J5" i="4"/>
  <c r="C6" i="4"/>
  <c r="E5" i="4"/>
  <c r="F35" i="3"/>
  <c r="P34" i="3"/>
  <c r="P12" i="3"/>
  <c r="F33" i="3"/>
  <c r="F34" i="3"/>
  <c r="F36" i="3"/>
  <c r="M22" i="2"/>
  <c r="M23" i="2"/>
  <c r="M24" i="2"/>
  <c r="M25" i="2"/>
  <c r="M26" i="2"/>
  <c r="M27" i="2"/>
  <c r="M28" i="2"/>
  <c r="M29" i="2"/>
  <c r="M30" i="2"/>
  <c r="M31" i="2"/>
  <c r="M33" i="2"/>
  <c r="O31" i="3"/>
  <c r="P31" i="3"/>
  <c r="P33" i="3"/>
  <c r="E31" i="3"/>
  <c r="D18" i="3"/>
  <c r="C9" i="3"/>
  <c r="C10" i="3"/>
  <c r="D17" i="3"/>
  <c r="N15" i="3"/>
  <c r="N13" i="3"/>
  <c r="M39" i="2"/>
  <c r="J39" i="2"/>
  <c r="J40" i="2"/>
  <c r="J41" i="2"/>
  <c r="J44" i="2"/>
  <c r="M44" i="2"/>
  <c r="O11" i="3"/>
  <c r="O10" i="3"/>
  <c r="N4" i="3"/>
  <c r="C12" i="3"/>
  <c r="C11" i="3"/>
  <c r="E5" i="2"/>
  <c r="D64" i="2"/>
  <c r="E39" i="2"/>
  <c r="E40" i="2"/>
  <c r="E41" i="2"/>
  <c r="E44" i="2"/>
  <c r="M19" i="2"/>
  <c r="L33" i="2"/>
  <c r="L31" i="2"/>
  <c r="K31" i="2"/>
  <c r="J31" i="2"/>
  <c r="E31" i="2"/>
  <c r="D31" i="2"/>
  <c r="C31" i="2"/>
  <c r="L30" i="2"/>
  <c r="K30" i="2"/>
  <c r="J30" i="2"/>
  <c r="E30" i="2"/>
  <c r="D30" i="2"/>
  <c r="C30" i="2"/>
  <c r="L29" i="2"/>
  <c r="K29" i="2"/>
  <c r="J29" i="2"/>
  <c r="E29" i="2"/>
  <c r="D29" i="2"/>
  <c r="C29" i="2"/>
  <c r="L28" i="2"/>
  <c r="K28" i="2"/>
  <c r="J28" i="2"/>
  <c r="E28" i="2"/>
  <c r="D28" i="2"/>
  <c r="C28" i="2"/>
  <c r="L27" i="2"/>
  <c r="K27" i="2"/>
  <c r="J27" i="2"/>
  <c r="E27" i="2"/>
  <c r="D27" i="2"/>
  <c r="C27" i="2"/>
  <c r="L26" i="2"/>
  <c r="K26" i="2"/>
  <c r="J26" i="2"/>
  <c r="E26" i="2"/>
  <c r="D26" i="2"/>
  <c r="C26" i="2"/>
  <c r="L25" i="2"/>
  <c r="K25" i="2"/>
  <c r="J25" i="2"/>
  <c r="E25" i="2"/>
  <c r="D25" i="2"/>
  <c r="C25" i="2"/>
  <c r="L24" i="2"/>
  <c r="K24" i="2"/>
  <c r="J24" i="2"/>
  <c r="E24" i="2"/>
  <c r="D24" i="2"/>
  <c r="C24" i="2"/>
  <c r="L23" i="2"/>
  <c r="K23" i="2"/>
  <c r="J23" i="2"/>
  <c r="E23" i="2"/>
  <c r="D23" i="2"/>
  <c r="C23" i="2"/>
  <c r="L22" i="2"/>
  <c r="K22" i="2"/>
  <c r="J22" i="2"/>
  <c r="E22" i="2"/>
  <c r="D22" i="2"/>
  <c r="C22" i="2"/>
  <c r="M20" i="2"/>
  <c r="C18" i="2"/>
  <c r="C14" i="2"/>
  <c r="E9" i="2"/>
  <c r="K7" i="2"/>
  <c r="E7" i="2"/>
  <c r="E6" i="2"/>
  <c r="C3" i="2"/>
  <c r="I20" i="4"/>
  <c r="I16" i="4"/>
  <c r="I17" i="4"/>
  <c r="I19" i="4"/>
  <c r="I15" i="4"/>
  <c r="I13" i="4"/>
  <c r="I18" i="4"/>
  <c r="I14" i="4"/>
</calcChain>
</file>

<file path=xl/sharedStrings.xml><?xml version="1.0" encoding="utf-8"?>
<sst xmlns="http://schemas.openxmlformats.org/spreadsheetml/2006/main" count="247" uniqueCount="204">
  <si>
    <t>N° de Contrato</t>
  </si>
  <si>
    <t>Nombre del Contrato</t>
  </si>
  <si>
    <t>Contratista</t>
  </si>
  <si>
    <t>RUT</t>
  </si>
  <si>
    <t>O/C:</t>
  </si>
  <si>
    <t>Solicitado por</t>
  </si>
  <si>
    <t>Solicitado Cargo:</t>
  </si>
  <si>
    <t>Fecha :</t>
  </si>
  <si>
    <t>Descripción OC</t>
  </si>
  <si>
    <t>CentroCosto OC</t>
  </si>
  <si>
    <t>Dueño Ccostos</t>
  </si>
  <si>
    <t>Desc Cambio en Plazo</t>
  </si>
  <si>
    <t>Moneda Original</t>
  </si>
  <si>
    <t>Valor Original</t>
  </si>
  <si>
    <t>Valor OC Anteriores</t>
  </si>
  <si>
    <t>Valor OC Actual</t>
  </si>
  <si>
    <t>Fecha Inicio Ctto</t>
  </si>
  <si>
    <t>Fecha Término Ctto</t>
  </si>
  <si>
    <t>Fecha OC Anteriores</t>
  </si>
  <si>
    <t>Fecha OC Actual</t>
  </si>
  <si>
    <t>id</t>
  </si>
  <si>
    <t>Cuenta</t>
  </si>
  <si>
    <t xml:space="preserve">Descripción </t>
  </si>
  <si>
    <t>Unidad</t>
  </si>
  <si>
    <t>Cantidad</t>
  </si>
  <si>
    <t>Pu</t>
  </si>
  <si>
    <t>Total</t>
  </si>
  <si>
    <t>RUT :</t>
  </si>
  <si>
    <t>Solicitado por:</t>
  </si>
  <si>
    <t>1. Descripción de la Orden de Cambio</t>
  </si>
  <si>
    <t>Moneda</t>
  </si>
  <si>
    <t>Id</t>
  </si>
  <si>
    <t>Descripción</t>
  </si>
  <si>
    <t>Un.</t>
  </si>
  <si>
    <t>PU</t>
  </si>
  <si>
    <t>Nota: Estos valores no incluyen IVA</t>
  </si>
  <si>
    <t>3. Resumen del Contrato</t>
  </si>
  <si>
    <t>Precio del Contrato:</t>
  </si>
  <si>
    <t>Plazo del Contrato:</t>
  </si>
  <si>
    <t>Precio original del Ctto.</t>
  </si>
  <si>
    <t>Plazo original del Ctto</t>
  </si>
  <si>
    <t>días corridos</t>
  </si>
  <si>
    <t>Fecha de inicio</t>
  </si>
  <si>
    <t>Orden de cambio Anteriores</t>
  </si>
  <si>
    <t>Orden de cambio Actual</t>
  </si>
  <si>
    <t>Total Contrato</t>
  </si>
  <si>
    <t>Total plazo del Contrato</t>
  </si>
  <si>
    <t>Fecha de término</t>
  </si>
  <si>
    <t>4. Documentos y/o planos adjuntos a la Orden de Cambio</t>
  </si>
  <si>
    <t>5. Control de Costos</t>
  </si>
  <si>
    <t>Origen de los fondos:</t>
  </si>
  <si>
    <t xml:space="preserve">         Ppto. 2016 _______</t>
  </si>
  <si>
    <t>Ppto. 2017 __X_______</t>
  </si>
  <si>
    <t>Item:</t>
  </si>
  <si>
    <t>6. Aprobación Orden de Cambio</t>
  </si>
  <si>
    <t>Notas:
(1) Esta orden de cambio representa el ajuste final para todos y cada uno de los montos adeudados o que se adeudaren al Contratista por los cambios identificados en este documento, incluyendo cualquier efecto que ellos pudieran tener en la planificación, programación, obligaciones o compromisos del Contratista.
(2) Todas las demas condiciones del Contrato, permanecen inalterables.</t>
  </si>
  <si>
    <t>REV 3.0</t>
  </si>
  <si>
    <t/>
  </si>
  <si>
    <t xml:space="preserve"> Autorización de Commitment</t>
  </si>
  <si>
    <t>RESUMEN GENERAL</t>
  </si>
  <si>
    <t>Código:</t>
  </si>
  <si>
    <t>Gasto Rechazado</t>
  </si>
  <si>
    <t>No</t>
  </si>
  <si>
    <t>Servicio</t>
  </si>
  <si>
    <t>Fecha de Inicio</t>
  </si>
  <si>
    <t xml:space="preserve">Empresa: </t>
  </si>
  <si>
    <t>Fecha de Término</t>
  </si>
  <si>
    <t xml:space="preserve">RUT: </t>
  </si>
  <si>
    <t>Commitment a Aprobar (USD):</t>
  </si>
  <si>
    <t>C.Costo</t>
  </si>
  <si>
    <t>Dueño Centro de Costo</t>
  </si>
  <si>
    <t>BREVE DESCRIPCIÓN DEL SERVICIO</t>
  </si>
  <si>
    <t>MODALIDAD DE ADJUDICACIÓN</t>
  </si>
  <si>
    <t>Documentos Requeridos</t>
  </si>
  <si>
    <t>Antecedentes Entregado por Usuario</t>
  </si>
  <si>
    <t>Anticipo</t>
  </si>
  <si>
    <t>Justificación Anticipo:</t>
  </si>
  <si>
    <t>3 COTIZACIONES O SOLE SOURCE APROBADA</t>
  </si>
  <si>
    <t>Oferta Contratista :</t>
  </si>
  <si>
    <t>Anticipo % :</t>
  </si>
  <si>
    <t>NO</t>
  </si>
  <si>
    <t>Si</t>
  </si>
  <si>
    <t>Servicio en Budget</t>
  </si>
  <si>
    <t xml:space="preserve">Cotizaciones:  </t>
  </si>
  <si>
    <t>VALOR COMMITMENT</t>
  </si>
  <si>
    <t>CLP</t>
  </si>
  <si>
    <t>Ítems</t>
  </si>
  <si>
    <t xml:space="preserve">Unidad </t>
  </si>
  <si>
    <t>Precio Unidad</t>
  </si>
  <si>
    <t>Precio Total CLP</t>
  </si>
  <si>
    <t>GL</t>
  </si>
  <si>
    <t>Gastos Rechazados (35%) :</t>
  </si>
  <si>
    <t>Commitment Original (USD):</t>
  </si>
  <si>
    <t>Valor Neto Total</t>
  </si>
  <si>
    <t>Commitment Adicionales Previos (USD) :</t>
  </si>
  <si>
    <t xml:space="preserve">Valor Neto Total   USD$ </t>
  </si>
  <si>
    <t>Actual Commitment (USD)</t>
  </si>
  <si>
    <t>USD (Proyecto) :</t>
  </si>
  <si>
    <t>Total Commitment  (USD):</t>
  </si>
  <si>
    <t>SOLE SOURCE</t>
  </si>
  <si>
    <t>Adjudicación Directa</t>
  </si>
  <si>
    <t>Si, Justificar</t>
  </si>
  <si>
    <t>Motivo Sole Source:</t>
  </si>
  <si>
    <t>Se tienen un contrato previo por Servicios y/o productos</t>
  </si>
  <si>
    <t>Justificación asignación directa :</t>
  </si>
  <si>
    <t>Proveedor con experiencia y conocido en vallenar.</t>
  </si>
  <si>
    <t>Proveedor Local :</t>
  </si>
  <si>
    <t>SI</t>
  </si>
  <si>
    <t>Justificación :</t>
  </si>
  <si>
    <t>Firma Revisión</t>
  </si>
  <si>
    <t>Solicitante</t>
  </si>
  <si>
    <t>Revisión Contratos</t>
  </si>
  <si>
    <t>Nombre:</t>
  </si>
  <si>
    <t>Michael Leyton</t>
  </si>
  <si>
    <t>Cargo:</t>
  </si>
  <si>
    <t>Administrador Contratos</t>
  </si>
  <si>
    <t>Firma:</t>
  </si>
  <si>
    <t>ESTRATEGIA DE APROBACIÓN DE ACUERDO A DFA</t>
  </si>
  <si>
    <t>Revisión Project Control</t>
  </si>
  <si>
    <t>Dueño del Centro de Costo</t>
  </si>
  <si>
    <t>Director del Proyecto</t>
  </si>
  <si>
    <t>Antonio Marambio</t>
  </si>
  <si>
    <t>Mike Hubbard</t>
  </si>
  <si>
    <t>Gerente Servicios</t>
  </si>
  <si>
    <t xml:space="preserve">Firma: </t>
  </si>
  <si>
    <t>(Solo si corresponde Según DFA)</t>
  </si>
  <si>
    <t>Valores en USD</t>
  </si>
  <si>
    <t xml:space="preserve"> ACTUALIZACIÓN </t>
  </si>
  <si>
    <t xml:space="preserve">O.S. N° : </t>
  </si>
  <si>
    <t xml:space="preserve">O. S. Fecha: </t>
  </si>
  <si>
    <t>Solicitado a:</t>
  </si>
  <si>
    <t>Ccosto:</t>
  </si>
  <si>
    <t>Facturar a:</t>
  </si>
  <si>
    <t xml:space="preserve">Dirección: </t>
  </si>
  <si>
    <t>RUT: 99.589.930-2</t>
  </si>
  <si>
    <t xml:space="preserve">Comuna: </t>
  </si>
  <si>
    <t>Vallenar</t>
  </si>
  <si>
    <t>Dirección: Isidora Goyenechea 2800 of. 802</t>
  </si>
  <si>
    <t xml:space="preserve">Ciudad: </t>
  </si>
  <si>
    <t>Las Condes - Santiago</t>
  </si>
  <si>
    <t xml:space="preserve">País: </t>
  </si>
  <si>
    <t>Chile</t>
  </si>
  <si>
    <t xml:space="preserve">Giro: Exploración, Explotación, Compra y Arriendo de  </t>
  </si>
  <si>
    <t xml:space="preserve">Giro: </t>
  </si>
  <si>
    <t>Concesiones Mineras.</t>
  </si>
  <si>
    <t xml:space="preserve">Email: </t>
  </si>
  <si>
    <t>Teléfono: 2 464 57 00</t>
  </si>
  <si>
    <t xml:space="preserve">Teléfono: </t>
  </si>
  <si>
    <t>Fax: 2 464 57 35</t>
  </si>
  <si>
    <t xml:space="preserve">Contacto: </t>
  </si>
  <si>
    <t xml:space="preserve">Cuenta Corriente : </t>
  </si>
  <si>
    <t>Banco :</t>
  </si>
  <si>
    <t xml:space="preserve">Descripción: </t>
  </si>
  <si>
    <t xml:space="preserve">Alcance: </t>
  </si>
  <si>
    <t>Descripción - Servicios a Precios Unitarios</t>
  </si>
  <si>
    <t>Valor Unitario</t>
  </si>
  <si>
    <t xml:space="preserve"> Total (CLP) </t>
  </si>
  <si>
    <t xml:space="preserve">Notas: </t>
  </si>
  <si>
    <t>(1) Esta orden de cambio representa el ajuste final para todos y cada uno de los montos adeudados o que se adeudaren al Contratista por los cambios identificados en e ste documento, incluyendo cualquier efecto que ellos pudieran tener en la planificación, programación, obligaciones o compromisos del contratista.</t>
  </si>
  <si>
    <t>Afecto a Honorarios (10%):</t>
  </si>
  <si>
    <t>No Afecto a Iva :</t>
  </si>
  <si>
    <t>(2) Todas las demas condiciones del contrato, permanecen inalterables.</t>
  </si>
  <si>
    <t xml:space="preserve">Términos  y Notas de la O.S.: </t>
  </si>
  <si>
    <t>Fecha de Inicio del Servicio:</t>
  </si>
  <si>
    <t xml:space="preserve"> Fecha de Término :</t>
  </si>
  <si>
    <t>Términos Comerciales</t>
  </si>
  <si>
    <t>6.- La Empresa debe presentar el Estado de Pago (EDP) al Propietario formalmente para su revisión y aprobación, para ello cuenta con un plazo de 15 días corridos. Una vez aprobado se autoriza mediante comunicado formal, la emisión de la factura.Los EDP deben presentarse en los formatos establecidos por el Propietario.  En cada EDP debe presentar el "Formulario de Notificaciones Pendientes" firmado por el Representante Legal de la Empresa.</t>
  </si>
  <si>
    <t xml:space="preserve">1.- Anticipo: </t>
  </si>
  <si>
    <t>2.- Modalidad Contratación:</t>
  </si>
  <si>
    <t>Precio Unitario</t>
  </si>
  <si>
    <t xml:space="preserve">3.- Moneda: </t>
  </si>
  <si>
    <t>4.- Pago de facturas: 30 días corridos una vez emitida la factura Previamente Aprobada.</t>
  </si>
  <si>
    <t>5.-Para el cierre contractual y junto con la factura del Estado de Pago Final  la Empresa debe remitir la carta "Aviso de Término del Servicio", firmada por el Representante Legal.</t>
  </si>
  <si>
    <t>7,- El proveedor debe entregar la Orden de Servicio firmada dentro de 5 días hábiles, de lo contrario o si entrega el servicio, se entederá por aceptadas las condiciones del presente.</t>
  </si>
  <si>
    <t xml:space="preserve">Solicitado por :  </t>
  </si>
  <si>
    <t>Firma Representante Legal</t>
  </si>
  <si>
    <t>Nombre :</t>
  </si>
  <si>
    <t>Cargo :</t>
  </si>
  <si>
    <t>Commitment Autorización en Adjunto</t>
  </si>
  <si>
    <t xml:space="preserve">Nombre: </t>
  </si>
  <si>
    <t xml:space="preserve">Cargo: </t>
  </si>
  <si>
    <t>Representante Legal.</t>
  </si>
  <si>
    <t>Mandante</t>
  </si>
  <si>
    <t>Dirección</t>
  </si>
  <si>
    <t>Dirección Ctta</t>
  </si>
  <si>
    <t>Teléfono Contacto Ctta</t>
  </si>
  <si>
    <t>Correo Contacto Ctta</t>
  </si>
  <si>
    <t>Datos Facturación</t>
  </si>
  <si>
    <t>SCM El Morro</t>
  </si>
  <si>
    <t>Rut</t>
  </si>
  <si>
    <t>Giro</t>
  </si>
  <si>
    <t>Teléfono</t>
  </si>
  <si>
    <t>Fax</t>
  </si>
  <si>
    <t>Comuna</t>
  </si>
  <si>
    <t>RUT: 78.840.880-3</t>
  </si>
  <si>
    <t>Dirección: Brasil 308</t>
  </si>
  <si>
    <t>Giro: Explotación de Minerales</t>
  </si>
  <si>
    <t>Teléfono: 2 898 9300</t>
  </si>
  <si>
    <t>NUEVAUNION SPA</t>
  </si>
  <si>
    <t>Giro (cont)</t>
  </si>
  <si>
    <t>MONTO ACTUALIZACIÓN ANT :</t>
  </si>
  <si>
    <t>MONTO ACTUALIZACIÓN ACT :</t>
  </si>
  <si>
    <t xml:space="preserve">Falta solicitante, </t>
  </si>
  <si>
    <t>Cargo Dueño Ccostos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</si>
</sst>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 #,##0_ ;_ * \-#,##0_ ;_ * &quot;-&quot;_ ;_ @_ "/>
    <numFmt numFmtId="43" formatCode="_ * #,##0.00_ ;_ * \-#,##0.00_ ;_ * &quot;-&quot;??_ ;_ @_ "/>
    <numFmt numFmtId="164" formatCode="_-* #,##0.00_-;\-* #,##0.00_-;_-* &quot;-&quot;??_-;_-@_-"/>
    <numFmt numFmtId="165" formatCode="&quot;$&quot;\ #,##0;\-&quot;$&quot;\ #,##0"/>
    <numFmt numFmtId="166" formatCode="&quot;$&quot;\ #,##0;[Red]\-&quot;$&quot;\ #,##0"/>
    <numFmt numFmtId="167" formatCode="_-* #,##0_-;\-* #,##0_-;_-* &quot;-&quot;??_-;_-@_-"/>
    <numFmt numFmtId="168" formatCode="yyyy\-mm\-dd"/>
    <numFmt numFmtId="169" formatCode="_-* #,##0_-;\-* #,##0_-;_-* &quot; &quot;_-;_-@_-"/>
    <numFmt numFmtId="170" formatCode="_(* #,##0_);_(* \(#,##0\);_(* &quot;&quot;??_);_(@_)"/>
    <numFmt numFmtId="171" formatCode="_-&quot;$&quot;\ * #,##0.00_-;\-&quot;$&quot;\ * #,##0.00_-;_-&quot;$&quot;\ * &quot;-&quot;??_-;_-@_-"/>
    <numFmt numFmtId="172" formatCode="#,##0.0"/>
    <numFmt numFmtId="173" formatCode="_(* #,##0_);_(* \(#,##0\);_(* &quot;&quot;?_);_(@_)"/>
    <numFmt numFmtId="174" formatCode="_-[$USD]\ * #,##0.00_-;\-[$USD]\ * #,##0.00_-;_-[$USD]\ * &quot;-&quot;??_-;_-@_-"/>
    <numFmt numFmtId="175" formatCode="_-* #,##0.0_-;\-* #,##0.0_-;_-* &quot;-&quot;??_-;_-@_-"/>
  </numFmts>
  <fonts count="4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color theme="1"/>
      <name val="Arial"/>
      <family val="2"/>
    </font>
    <font>
      <b/>
      <sz val="10"/>
      <color theme="1"/>
      <name val="Arial"/>
      <family val="2"/>
    </font>
    <font>
      <b/>
      <sz val="12"/>
      <color theme="1"/>
      <name val="Arial"/>
      <family val="2"/>
    </font>
    <font>
      <sz val="10"/>
      <color rgb="FF000000"/>
      <name val="Arial"/>
      <family val="2"/>
    </font>
    <font>
      <sz val="11"/>
      <color indexed="8"/>
      <name val="Calibri"/>
      <family val="2"/>
    </font>
    <font>
      <b/>
      <sz val="10"/>
      <color rgb="FF000000"/>
      <name val="Arial"/>
      <family val="2"/>
    </font>
    <font>
      <sz val="11"/>
      <color indexed="62"/>
      <name val="Calibri"/>
      <family val="2"/>
    </font>
    <font>
      <sz val="10"/>
      <color rgb="FF0000CC"/>
      <name val="Arial"/>
      <family val="2"/>
    </font>
    <font>
      <b/>
      <sz val="11"/>
      <color rgb="FF1F497D"/>
      <name val="Calibri"/>
      <family val="2"/>
      <scheme val="minor"/>
    </font>
    <font>
      <sz val="10"/>
      <name val="Arial"/>
      <family val="2"/>
    </font>
    <font>
      <b/>
      <sz val="14"/>
      <name val="Arial"/>
      <family val="2"/>
    </font>
    <font>
      <b/>
      <sz val="11"/>
      <name val="Arial"/>
      <family val="2"/>
    </font>
    <font>
      <b/>
      <sz val="10"/>
      <name val="Arial"/>
      <family val="2"/>
    </font>
    <font>
      <b/>
      <sz val="10"/>
      <color indexed="8"/>
      <name val="Arial"/>
      <family val="2"/>
    </font>
    <font>
      <sz val="12"/>
      <name val="Arial"/>
      <family val="2"/>
    </font>
    <font>
      <sz val="11"/>
      <name val="Arial"/>
      <family val="2"/>
    </font>
    <font>
      <sz val="11"/>
      <name val="Calibri"/>
      <family val="2"/>
    </font>
    <font>
      <b/>
      <sz val="12"/>
      <color theme="1"/>
      <name val="Calibri"/>
      <family val="2"/>
      <scheme val="minor"/>
    </font>
    <font>
      <sz val="10"/>
      <color theme="10"/>
      <name val="Arial"/>
      <family val="2"/>
    </font>
    <font>
      <sz val="9"/>
      <name val="Arial"/>
      <family val="2"/>
    </font>
    <font>
      <sz val="10"/>
      <name val="Times New Roman"/>
      <family val="1"/>
    </font>
    <font>
      <sz val="11"/>
      <name val="Times New Roman"/>
      <family val="1"/>
    </font>
    <font>
      <b/>
      <sz val="9"/>
      <name val="Arial"/>
      <family val="2"/>
    </font>
    <font>
      <sz val="10"/>
      <color theme="0"/>
      <name val="Arial"/>
      <family val="2"/>
    </font>
    <font>
      <sz val="8"/>
      <name val="Arial"/>
      <family val="2"/>
    </font>
    <font>
      <sz val="8"/>
      <color rgb="FF000000"/>
      <name val="Arial"/>
      <family val="2"/>
    </font>
    <font>
      <b/>
      <sz val="8"/>
      <color rgb="FF000000"/>
      <name val="Arial"/>
      <family val="2"/>
    </font>
    <font>
      <b/>
      <sz val="10"/>
      <color theme="1"/>
      <name val="Calibri"/>
      <family val="2"/>
      <scheme val="minor"/>
    </font>
    <font>
      <sz val="10"/>
      <color theme="1"/>
      <name val="Calibri"/>
      <family val="2"/>
      <scheme val="minor"/>
    </font>
    <font>
      <b/>
      <sz val="8"/>
      <color indexed="8"/>
      <name val="Arial"/>
      <family val="2"/>
    </font>
    <font>
      <sz val="8"/>
      <color indexed="8"/>
      <name val="Arial"/>
      <family val="2"/>
    </font>
    <font>
      <b/>
      <sz val="7.5"/>
      <name val="Arial"/>
      <family val="2"/>
    </font>
    <font>
      <sz val="7.5"/>
      <name val="Arial"/>
      <family val="2"/>
    </font>
    <font>
      <b/>
      <sz val="12"/>
      <name val="Arial"/>
      <family val="2"/>
    </font>
    <font>
      <sz val="10"/>
      <color indexed="8"/>
      <name val="Arial"/>
      <family val="2"/>
    </font>
    <font>
      <b/>
      <sz val="8"/>
      <name val="Arial"/>
      <family val="2"/>
    </font>
    <font>
      <u/>
      <sz val="11"/>
      <name val="Arial"/>
      <family val="2"/>
    </font>
    <font>
      <sz val="9"/>
      <color theme="1"/>
      <name val="Calibri"/>
      <family val="2"/>
      <scheme val="minor"/>
    </font>
    <font>
      <b/>
      <sz val="9"/>
      <color indexed="8"/>
      <name val="Arial"/>
      <family val="2"/>
    </font>
    <font>
      <sz val="8"/>
      <color indexed="62"/>
      <name val="Arial"/>
      <family val="2"/>
    </font>
    <font>
      <u/>
      <sz val="12"/>
      <name val="Arial"/>
      <family val="2"/>
    </font>
    <font>
      <b/>
      <u/>
      <sz val="12"/>
      <name val="Arial"/>
      <family val="2"/>
    </font>
    <font>
      <sz val="10"/>
      <color theme="0" tint="-0.14999847407452621"/>
      <name val="Arial"/>
      <family val="2"/>
    </font>
    <font>
      <sz val="9"/>
      <color indexed="8"/>
      <name val="Arial"/>
      <family val="2"/>
    </font>
  </fonts>
  <fills count="17">
    <fill>
      <patternFill patternType="none"/>
    </fill>
    <fill>
      <patternFill patternType="gray125"/>
    </fill>
    <fill>
      <patternFill patternType="solid">
        <fgColor theme="0"/>
        <bgColor indexed="64"/>
      </patternFill>
    </fill>
    <fill>
      <patternFill patternType="solid">
        <fgColor theme="0" tint="-0.1498764000366222"/>
        <bgColor indexed="64"/>
      </patternFill>
    </fill>
    <fill>
      <patternFill patternType="solid">
        <fgColor theme="0" tint="-0.14999847407452621"/>
        <bgColor indexed="64"/>
      </patternFill>
    </fill>
    <fill>
      <patternFill patternType="solid">
        <fgColor indexed="47"/>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s>
  <borders count="6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hair">
        <color auto="1"/>
      </bottom>
      <diagonal/>
    </border>
    <border>
      <left/>
      <right/>
      <top style="thin">
        <color auto="1"/>
      </top>
      <bottom/>
      <diagonal/>
    </border>
    <border>
      <left/>
      <right/>
      <top style="thin">
        <color auto="1"/>
      </top>
      <bottom style="hair">
        <color auto="1"/>
      </bottom>
      <diagonal/>
    </border>
    <border>
      <left style="thin">
        <color auto="1"/>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hair">
        <color auto="1"/>
      </left>
      <right style="thin">
        <color auto="1"/>
      </right>
      <top style="hair">
        <color auto="1"/>
      </top>
      <bottom style="thin">
        <color auto="1"/>
      </bottom>
      <diagonal/>
    </border>
    <border>
      <left/>
      <right/>
      <top style="thin">
        <color auto="1"/>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hair">
        <color auto="1"/>
      </right>
      <top style="hair">
        <color auto="1"/>
      </top>
      <bottom style="hair">
        <color auto="1"/>
      </bottom>
      <diagonal/>
    </border>
    <border>
      <left/>
      <right style="medium">
        <color auto="1"/>
      </right>
      <top style="hair">
        <color auto="1"/>
      </top>
      <bottom/>
      <diagonal/>
    </border>
    <border>
      <left style="thin">
        <color auto="1"/>
      </left>
      <right style="medium">
        <color auto="1"/>
      </right>
      <top style="thin">
        <color auto="1"/>
      </top>
      <bottom style="thin">
        <color auto="1"/>
      </bottom>
      <diagonal/>
    </border>
    <border>
      <left style="hair">
        <color auto="1"/>
      </left>
      <right style="medium">
        <color auto="1"/>
      </right>
      <top/>
      <bottom style="hair">
        <color auto="1"/>
      </bottom>
      <diagonal/>
    </border>
    <border>
      <left style="hair">
        <color auto="1"/>
      </left>
      <right style="medium">
        <color auto="1"/>
      </right>
      <top style="hair">
        <color auto="1"/>
      </top>
      <bottom style="hair">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hair">
        <color auto="1"/>
      </top>
      <bottom/>
      <diagonal/>
    </border>
  </borders>
  <cellStyleXfs count="16">
    <xf numFmtId="0" fontId="0" fillId="0" borderId="0"/>
    <xf numFmtId="0" fontId="3" fillId="0" borderId="0"/>
    <xf numFmtId="0" fontId="10" fillId="5" borderId="22"/>
    <xf numFmtId="0" fontId="8" fillId="0" borderId="0"/>
    <xf numFmtId="0" fontId="3" fillId="0" borderId="0"/>
    <xf numFmtId="0" fontId="7" fillId="0" borderId="0"/>
    <xf numFmtId="0" fontId="2" fillId="0" borderId="0"/>
    <xf numFmtId="0" fontId="13" fillId="0" borderId="0"/>
    <xf numFmtId="0" fontId="13" fillId="0" borderId="0"/>
    <xf numFmtId="171" fontId="1" fillId="0" borderId="0"/>
    <xf numFmtId="0" fontId="22" fillId="0" borderId="0"/>
    <xf numFmtId="0" fontId="1" fillId="0" borderId="0"/>
    <xf numFmtId="43" fontId="13" fillId="0" borderId="0"/>
    <xf numFmtId="164" fontId="1" fillId="0" borderId="0"/>
    <xf numFmtId="0" fontId="1" fillId="0" borderId="0"/>
    <xf numFmtId="43" fontId="2" fillId="0" borderId="0" applyFont="0" applyFill="0" applyBorder="0" applyAlignment="0" applyProtection="0"/>
  </cellStyleXfs>
  <cellXfs count="527">
    <xf numFmtId="0" fontId="0" fillId="0" borderId="0" xfId="0"/>
    <xf numFmtId="0" fontId="9" fillId="3" borderId="13" xfId="4" applyFont="1" applyFill="1" applyBorder="1" applyAlignment="1" applyProtection="1">
      <alignment horizontal="center"/>
      <protection locked="0"/>
    </xf>
    <xf numFmtId="0" fontId="4" fillId="0" borderId="1" xfId="1" applyFont="1" applyBorder="1"/>
    <xf numFmtId="0" fontId="4" fillId="0" borderId="2" xfId="1" applyFont="1" applyBorder="1"/>
    <xf numFmtId="0" fontId="4" fillId="0" borderId="3" xfId="1" applyFont="1" applyBorder="1"/>
    <xf numFmtId="0" fontId="4" fillId="0" borderId="4" xfId="1" applyFont="1" applyBorder="1"/>
    <xf numFmtId="0" fontId="5" fillId="0" borderId="0" xfId="1" applyFont="1"/>
    <xf numFmtId="0" fontId="6" fillId="0" borderId="0" xfId="1" applyFont="1"/>
    <xf numFmtId="0" fontId="4" fillId="0" borderId="5" xfId="1" applyFont="1" applyBorder="1"/>
    <xf numFmtId="0" fontId="7" fillId="0" borderId="6" xfId="1" applyFont="1" applyBorder="1"/>
    <xf numFmtId="0" fontId="4" fillId="0" borderId="6" xfId="1" applyFont="1" applyBorder="1"/>
    <xf numFmtId="0" fontId="0" fillId="0" borderId="6" xfId="1" applyFont="1" applyBorder="1" applyAlignment="1">
      <alignment vertical="center"/>
    </xf>
    <xf numFmtId="0" fontId="4" fillId="0" borderId="7" xfId="1" applyFont="1" applyBorder="1"/>
    <xf numFmtId="14" fontId="4" fillId="0" borderId="0" xfId="1" applyNumberFormat="1" applyFont="1"/>
    <xf numFmtId="0" fontId="4" fillId="0" borderId="0" xfId="1" applyFont="1" applyAlignment="1">
      <alignment horizontal="left"/>
    </xf>
    <xf numFmtId="0" fontId="4" fillId="0" borderId="6" xfId="1" applyFont="1" applyBorder="1" applyAlignment="1">
      <alignment horizontal="center"/>
    </xf>
    <xf numFmtId="0" fontId="4" fillId="0" borderId="9" xfId="1" applyFont="1" applyBorder="1"/>
    <xf numFmtId="0" fontId="4" fillId="0" borderId="10" xfId="1" applyFont="1" applyBorder="1"/>
    <xf numFmtId="2" fontId="7" fillId="2" borderId="0" xfId="2" applyNumberFormat="1" applyFont="1" applyFill="1" applyBorder="1" applyAlignment="1">
      <alignment horizontal="center" vertical="center"/>
    </xf>
    <xf numFmtId="2" fontId="4" fillId="0" borderId="0" xfId="1" applyNumberFormat="1" applyFont="1"/>
    <xf numFmtId="0" fontId="9" fillId="3" borderId="11" xfId="4" applyFont="1" applyFill="1" applyBorder="1" applyAlignment="1" applyProtection="1">
      <alignment horizontal="center"/>
      <protection locked="0"/>
    </xf>
    <xf numFmtId="0" fontId="9" fillId="3" borderId="7" xfId="4" applyFont="1" applyFill="1" applyBorder="1" applyAlignment="1" applyProtection="1">
      <alignment horizontal="center"/>
      <protection locked="0"/>
    </xf>
    <xf numFmtId="0" fontId="4" fillId="0" borderId="14" xfId="1" applyFont="1" applyBorder="1" applyAlignment="1">
      <alignment horizontal="left"/>
    </xf>
    <xf numFmtId="0" fontId="4" fillId="0" borderId="16" xfId="1" applyFont="1" applyBorder="1" applyAlignment="1">
      <alignment horizontal="center"/>
    </xf>
    <xf numFmtId="165" fontId="7" fillId="0" borderId="14" xfId="1" applyNumberFormat="1" applyFont="1" applyBorder="1" applyAlignment="1">
      <alignment vertical="center" wrapText="1"/>
    </xf>
    <xf numFmtId="0" fontId="4" fillId="0" borderId="13" xfId="1" applyFont="1" applyBorder="1"/>
    <xf numFmtId="0" fontId="4" fillId="0" borderId="8" xfId="1" applyFont="1" applyBorder="1"/>
    <xf numFmtId="0" fontId="5" fillId="0" borderId="8" xfId="1" applyFont="1" applyBorder="1"/>
    <xf numFmtId="167" fontId="4" fillId="0" borderId="8" xfId="1" applyNumberFormat="1" applyFont="1" applyBorder="1"/>
    <xf numFmtId="0" fontId="4" fillId="0" borderId="20" xfId="1" applyFont="1" applyBorder="1"/>
    <xf numFmtId="0" fontId="9" fillId="0" borderId="8" xfId="4" applyFont="1" applyBorder="1" applyProtection="1">
      <protection locked="0"/>
    </xf>
    <xf numFmtId="0" fontId="4" fillId="0" borderId="21" xfId="1" applyFont="1" applyBorder="1"/>
    <xf numFmtId="0" fontId="9" fillId="4" borderId="13" xfId="4" applyFont="1" applyFill="1" applyBorder="1" applyProtection="1">
      <protection locked="0"/>
    </xf>
    <xf numFmtId="0" fontId="4" fillId="4" borderId="7" xfId="1" applyFont="1" applyFill="1" applyBorder="1"/>
    <xf numFmtId="0" fontId="4" fillId="4" borderId="12" xfId="1" applyFont="1" applyFill="1" applyBorder="1"/>
    <xf numFmtId="0" fontId="5" fillId="4" borderId="7" xfId="1" applyFont="1" applyFill="1" applyBorder="1"/>
    <xf numFmtId="0" fontId="7" fillId="0" borderId="17" xfId="4" applyFont="1" applyBorder="1" applyProtection="1">
      <protection locked="0"/>
    </xf>
    <xf numFmtId="0" fontId="4" fillId="0" borderId="16" xfId="1" applyFont="1" applyBorder="1"/>
    <xf numFmtId="41" fontId="4" fillId="0" borderId="6" xfId="3" applyNumberFormat="1" applyFont="1" applyBorder="1"/>
    <xf numFmtId="0" fontId="7" fillId="0" borderId="8" xfId="4" applyFont="1" applyBorder="1" applyProtection="1">
      <protection locked="0"/>
    </xf>
    <xf numFmtId="14" fontId="4" fillId="0" borderId="16" xfId="1" applyNumberFormat="1" applyFont="1" applyBorder="1"/>
    <xf numFmtId="167" fontId="4" fillId="0" borderId="0" xfId="1" applyNumberFormat="1" applyFont="1"/>
    <xf numFmtId="41" fontId="4" fillId="0" borderId="0" xfId="3" applyNumberFormat="1" applyFont="1"/>
    <xf numFmtId="0" fontId="7" fillId="0" borderId="0" xfId="4" applyFont="1" applyProtection="1">
      <protection locked="0"/>
    </xf>
    <xf numFmtId="0" fontId="9" fillId="0" borderId="17" xfId="4" applyFont="1" applyBorder="1" applyProtection="1">
      <protection locked="0"/>
    </xf>
    <xf numFmtId="167" fontId="5" fillId="0" borderId="0" xfId="1" applyNumberFormat="1" applyFont="1"/>
    <xf numFmtId="0" fontId="5" fillId="0" borderId="16" xfId="1" applyFont="1" applyBorder="1"/>
    <xf numFmtId="41" fontId="5" fillId="0" borderId="0" xfId="3" applyNumberFormat="1" applyFont="1"/>
    <xf numFmtId="0" fontId="9" fillId="0" borderId="18" xfId="4" applyFont="1" applyBorder="1" applyProtection="1">
      <protection locked="0"/>
    </xf>
    <xf numFmtId="167" fontId="4" fillId="0" borderId="6" xfId="1" applyNumberFormat="1" applyFont="1" applyBorder="1"/>
    <xf numFmtId="0" fontId="4" fillId="0" borderId="19" xfId="1" applyFont="1" applyBorder="1"/>
    <xf numFmtId="0" fontId="7" fillId="0" borderId="6" xfId="1" applyFont="1" applyBorder="1" applyAlignment="1">
      <alignment vertical="top"/>
    </xf>
    <xf numFmtId="0" fontId="9" fillId="0" borderId="0" xfId="4" applyFont="1" applyProtection="1">
      <protection locked="0"/>
    </xf>
    <xf numFmtId="0" fontId="11" fillId="0" borderId="6" xfId="1" applyFont="1" applyBorder="1"/>
    <xf numFmtId="0" fontId="11" fillId="0" borderId="0" xfId="1" applyFont="1"/>
    <xf numFmtId="0" fontId="12" fillId="0" borderId="0" xfId="1" applyFont="1"/>
    <xf numFmtId="0" fontId="5" fillId="0" borderId="6" xfId="1" applyFont="1" applyBorder="1"/>
    <xf numFmtId="0" fontId="9" fillId="3" borderId="12" xfId="4" applyFont="1" applyFill="1" applyBorder="1" applyAlignment="1" applyProtection="1">
      <alignment horizontal="center"/>
      <protection locked="0"/>
    </xf>
    <xf numFmtId="0" fontId="0" fillId="0" borderId="0" xfId="5" applyFont="1"/>
    <xf numFmtId="0" fontId="4" fillId="0" borderId="8" xfId="1" applyFont="1" applyBorder="1" applyAlignment="1">
      <alignment horizontal="center"/>
    </xf>
    <xf numFmtId="0" fontId="7" fillId="0" borderId="18" xfId="1" applyFont="1" applyBorder="1" applyAlignment="1">
      <alignment horizontal="left" vertical="center"/>
    </xf>
    <xf numFmtId="0" fontId="4" fillId="0" borderId="0" xfId="1" applyFont="1" applyAlignment="1">
      <alignment horizontal="right"/>
    </xf>
    <xf numFmtId="0" fontId="4" fillId="0" borderId="0" xfId="1" applyFont="1" applyAlignment="1">
      <alignment horizontal="left" vertical="top" wrapText="1"/>
    </xf>
    <xf numFmtId="0" fontId="9" fillId="0" borderId="15" xfId="1" applyFont="1" applyBorder="1" applyAlignment="1">
      <alignment vertical="center"/>
    </xf>
    <xf numFmtId="166" fontId="5" fillId="0" borderId="6" xfId="1" applyNumberFormat="1" applyFont="1" applyBorder="1"/>
    <xf numFmtId="0" fontId="4" fillId="0" borderId="19" xfId="1" applyFont="1" applyBorder="1" applyAlignment="1">
      <alignment horizontal="center"/>
    </xf>
    <xf numFmtId="165" fontId="7" fillId="0" borderId="23" xfId="1" applyNumberFormat="1" applyFont="1" applyBorder="1" applyAlignment="1">
      <alignment vertical="center" wrapText="1"/>
    </xf>
    <xf numFmtId="0" fontId="7" fillId="0" borderId="16" xfId="4" applyFont="1" applyBorder="1" applyAlignment="1" applyProtection="1">
      <alignment horizontal="center"/>
      <protection locked="0"/>
    </xf>
    <xf numFmtId="0" fontId="7" fillId="0" borderId="0" xfId="4" applyFont="1" applyAlignment="1" applyProtection="1">
      <alignment horizontal="center"/>
      <protection locked="0"/>
    </xf>
    <xf numFmtId="0" fontId="0" fillId="0" borderId="18" xfId="6" applyFont="1" applyBorder="1"/>
    <xf numFmtId="0" fontId="0" fillId="0" borderId="16" xfId="6" applyFont="1" applyBorder="1"/>
    <xf numFmtId="0" fontId="0" fillId="0" borderId="19" xfId="6" applyFont="1" applyBorder="1"/>
    <xf numFmtId="0" fontId="0" fillId="0" borderId="17" xfId="6" applyFont="1" applyBorder="1"/>
    <xf numFmtId="165" fontId="7" fillId="0" borderId="14" xfId="1" applyNumberFormat="1" applyFont="1" applyBorder="1" applyAlignment="1">
      <alignment horizontal="center" vertical="center" wrapText="1"/>
    </xf>
    <xf numFmtId="165" fontId="7" fillId="0" borderId="23" xfId="1" applyNumberFormat="1" applyFont="1" applyBorder="1" applyAlignment="1">
      <alignment horizontal="center" vertical="center" wrapText="1"/>
    </xf>
    <xf numFmtId="165" fontId="9" fillId="0" borderId="7" xfId="1" applyNumberFormat="1" applyFont="1" applyBorder="1" applyAlignment="1">
      <alignment horizontal="right"/>
    </xf>
    <xf numFmtId="169" fontId="4" fillId="0" borderId="14" xfId="1" applyNumberFormat="1" applyFont="1" applyBorder="1" applyAlignment="1">
      <alignment horizontal="center" vertical="center"/>
    </xf>
    <xf numFmtId="169" fontId="7" fillId="0" borderId="17" xfId="1" applyNumberFormat="1" applyFont="1" applyBorder="1" applyAlignment="1">
      <alignment horizontal="left" vertical="top" wrapText="1"/>
    </xf>
    <xf numFmtId="169" fontId="0" fillId="0" borderId="17" xfId="6" applyNumberFormat="1" applyFont="1" applyBorder="1"/>
    <xf numFmtId="169" fontId="0" fillId="0" borderId="0" xfId="6" applyNumberFormat="1" applyFont="1"/>
    <xf numFmtId="169" fontId="4" fillId="0" borderId="0" xfId="1" applyNumberFormat="1" applyFont="1" applyAlignment="1">
      <alignment horizontal="center"/>
    </xf>
    <xf numFmtId="169" fontId="0" fillId="0" borderId="16" xfId="6" applyNumberFormat="1" applyFont="1" applyBorder="1"/>
    <xf numFmtId="169" fontId="4" fillId="0" borderId="16" xfId="1" applyNumberFormat="1" applyFont="1" applyBorder="1" applyAlignment="1">
      <alignment horizontal="center"/>
    </xf>
    <xf numFmtId="169" fontId="7" fillId="0" borderId="14" xfId="1" applyNumberFormat="1" applyFont="1" applyBorder="1" applyAlignment="1">
      <alignment vertical="center" wrapText="1"/>
    </xf>
    <xf numFmtId="169" fontId="7" fillId="0" borderId="14" xfId="1" applyNumberFormat="1" applyFont="1" applyBorder="1" applyAlignment="1">
      <alignment horizontal="center" vertical="center" wrapText="1"/>
    </xf>
    <xf numFmtId="169" fontId="0" fillId="0" borderId="12" xfId="6" applyNumberFormat="1" applyFont="1" applyBorder="1"/>
    <xf numFmtId="0" fontId="4" fillId="0" borderId="7" xfId="1" applyFont="1" applyBorder="1" applyAlignment="1">
      <alignment horizontal="right"/>
    </xf>
    <xf numFmtId="0" fontId="4" fillId="0" borderId="0" xfId="1" applyFont="1" applyAlignment="1">
      <alignment horizontal="center"/>
    </xf>
    <xf numFmtId="0" fontId="0" fillId="0" borderId="6" xfId="6" applyFont="1" applyBorder="1"/>
    <xf numFmtId="0" fontId="4" fillId="0" borderId="0" xfId="1" applyFont="1"/>
    <xf numFmtId="0" fontId="7" fillId="0" borderId="0" xfId="1" applyFont="1"/>
    <xf numFmtId="0" fontId="0" fillId="0" borderId="0" xfId="6" applyFont="1"/>
    <xf numFmtId="0" fontId="0" fillId="6" borderId="0" xfId="0" applyFill="1"/>
    <xf numFmtId="168" fontId="0" fillId="6" borderId="0" xfId="4" applyNumberFormat="1" applyFont="1" applyFill="1"/>
    <xf numFmtId="0" fontId="0" fillId="6" borderId="0" xfId="5" applyFont="1" applyFill="1"/>
    <xf numFmtId="0" fontId="0" fillId="0" borderId="0" xfId="0"/>
    <xf numFmtId="0" fontId="14" fillId="2" borderId="4" xfId="7" applyFont="1" applyFill="1" applyBorder="1" applyAlignment="1">
      <alignment horizontal="right" indent="1"/>
    </xf>
    <xf numFmtId="0" fontId="14" fillId="2" borderId="16" xfId="7" applyFont="1" applyFill="1" applyBorder="1" applyAlignment="1">
      <alignment horizontal="right" indent="1"/>
    </xf>
    <xf numFmtId="2" fontId="13" fillId="2" borderId="16" xfId="7" applyNumberFormat="1" applyFill="1" applyBorder="1"/>
    <xf numFmtId="2" fontId="13" fillId="0" borderId="16" xfId="7" applyNumberFormat="1" applyBorder="1"/>
    <xf numFmtId="2" fontId="13" fillId="0" borderId="0" xfId="7" applyNumberFormat="1" applyAlignment="1">
      <alignment horizontal="center"/>
    </xf>
    <xf numFmtId="2" fontId="13" fillId="2" borderId="16" xfId="8" applyNumberFormat="1" applyFill="1" applyBorder="1" applyAlignment="1">
      <alignment horizontal="left"/>
    </xf>
    <xf numFmtId="0" fontId="13" fillId="0" borderId="0" xfId="7" applyAlignment="1">
      <alignment horizontal="center"/>
    </xf>
    <xf numFmtId="0" fontId="13" fillId="0" borderId="0" xfId="7"/>
    <xf numFmtId="0" fontId="15" fillId="0" borderId="27" xfId="7" applyFont="1" applyBorder="1" applyAlignment="1">
      <alignment horizontal="center" vertical="center"/>
    </xf>
    <xf numFmtId="0" fontId="13" fillId="2" borderId="16" xfId="8" applyFill="1" applyBorder="1" applyAlignment="1">
      <alignment horizontal="left"/>
    </xf>
    <xf numFmtId="0" fontId="13" fillId="0" borderId="17" xfId="7" applyBorder="1" applyAlignment="1">
      <alignment horizontal="left"/>
    </xf>
    <xf numFmtId="0" fontId="13" fillId="0" borderId="0" xfId="7" applyAlignment="1">
      <alignment horizontal="right"/>
    </xf>
    <xf numFmtId="0" fontId="17" fillId="0" borderId="17" xfId="8" applyFont="1" applyBorder="1"/>
    <xf numFmtId="0" fontId="13" fillId="0" borderId="17" xfId="7" applyBorder="1" applyAlignment="1">
      <alignment horizontal="center"/>
    </xf>
    <xf numFmtId="0" fontId="13" fillId="2" borderId="17" xfId="7" applyFill="1" applyBorder="1" applyAlignment="1">
      <alignment horizontal="left"/>
    </xf>
    <xf numFmtId="0" fontId="16" fillId="2" borderId="17" xfId="7" applyFont="1" applyFill="1" applyBorder="1" applyAlignment="1">
      <alignment horizontal="left"/>
    </xf>
    <xf numFmtId="0" fontId="13" fillId="2" borderId="16" xfId="8" applyFill="1" applyBorder="1"/>
    <xf numFmtId="2" fontId="13" fillId="2" borderId="16" xfId="8" applyNumberFormat="1" applyFill="1" applyBorder="1"/>
    <xf numFmtId="0" fontId="13" fillId="0" borderId="17" xfId="7" applyBorder="1" applyAlignment="1">
      <alignment horizontal="center" vertical="center"/>
    </xf>
    <xf numFmtId="2" fontId="13" fillId="2" borderId="16" xfId="8" applyNumberFormat="1" applyFill="1" applyBorder="1" applyAlignment="1">
      <alignment vertical="center"/>
    </xf>
    <xf numFmtId="0" fontId="13" fillId="0" borderId="0" xfId="8"/>
    <xf numFmtId="0" fontId="7" fillId="0" borderId="17" xfId="8" applyFont="1" applyBorder="1"/>
    <xf numFmtId="0" fontId="1" fillId="0" borderId="16" xfId="14" applyBorder="1"/>
    <xf numFmtId="0" fontId="1" fillId="0" borderId="17" xfId="14" applyBorder="1"/>
    <xf numFmtId="2" fontId="13" fillId="0" borderId="16" xfId="7" applyNumberFormat="1" applyBorder="1" applyAlignment="1">
      <alignment horizontal="center"/>
    </xf>
    <xf numFmtId="0" fontId="33" fillId="0" borderId="0" xfId="8" applyFont="1"/>
    <xf numFmtId="0" fontId="34" fillId="0" borderId="0" xfId="8" applyFont="1"/>
    <xf numFmtId="0" fontId="34" fillId="0" borderId="0" xfId="8" applyFont="1" applyAlignment="1">
      <alignment horizontal="left"/>
    </xf>
    <xf numFmtId="0" fontId="28" fillId="0" borderId="0" xfId="8" applyFont="1" applyAlignment="1">
      <alignment vertical="justify"/>
    </xf>
    <xf numFmtId="0" fontId="28" fillId="0" borderId="16" xfId="8" applyFont="1" applyBorder="1" applyAlignment="1">
      <alignment vertical="justify"/>
    </xf>
    <xf numFmtId="0" fontId="16" fillId="0" borderId="17" xfId="8" applyFont="1" applyBorder="1" applyAlignment="1">
      <alignment vertical="center"/>
    </xf>
    <xf numFmtId="0" fontId="16" fillId="0" borderId="0" xfId="8" applyFont="1" applyAlignment="1">
      <alignment vertical="center"/>
    </xf>
    <xf numFmtId="0" fontId="16" fillId="0" borderId="17" xfId="8" applyFont="1" applyBorder="1" applyAlignment="1">
      <alignment horizontal="left" vertical="center"/>
    </xf>
    <xf numFmtId="0" fontId="16" fillId="0" borderId="0" xfId="8" applyFont="1"/>
    <xf numFmtId="0" fontId="16" fillId="0" borderId="16" xfId="8" applyFont="1" applyBorder="1"/>
    <xf numFmtId="0" fontId="13" fillId="0" borderId="17" xfId="8" applyBorder="1" applyAlignment="1">
      <alignment horizontal="center" vertical="center"/>
    </xf>
    <xf numFmtId="0" fontId="13" fillId="0" borderId="0" xfId="8" applyAlignment="1">
      <alignment vertical="center"/>
    </xf>
    <xf numFmtId="0" fontId="13" fillId="0" borderId="16" xfId="8" applyBorder="1"/>
    <xf numFmtId="14" fontId="13" fillId="0" borderId="0" xfId="8" applyNumberFormat="1" applyAlignment="1">
      <alignment vertical="center"/>
    </xf>
    <xf numFmtId="0" fontId="13" fillId="0" borderId="6" xfId="8" applyBorder="1" applyAlignment="1">
      <alignment vertical="center"/>
    </xf>
    <xf numFmtId="2" fontId="13" fillId="0" borderId="6" xfId="8" applyNumberFormat="1" applyBorder="1" applyAlignment="1">
      <alignment horizontal="center" vertical="center"/>
    </xf>
    <xf numFmtId="0" fontId="13" fillId="0" borderId="0" xfId="8" applyAlignment="1">
      <alignment horizontal="center"/>
    </xf>
    <xf numFmtId="0" fontId="33" fillId="0" borderId="17" xfId="8" applyFont="1" applyBorder="1"/>
    <xf numFmtId="0" fontId="16" fillId="0" borderId="17" xfId="8" applyFont="1" applyBorder="1"/>
    <xf numFmtId="0" fontId="16" fillId="0" borderId="0" xfId="8" applyFont="1" applyAlignment="1">
      <alignment horizontal="right" vertical="center"/>
    </xf>
    <xf numFmtId="2" fontId="13" fillId="0" borderId="0" xfId="8" applyNumberFormat="1" applyAlignment="1">
      <alignment horizontal="right" vertical="center"/>
    </xf>
    <xf numFmtId="2" fontId="16" fillId="0" borderId="0" xfId="7" applyNumberFormat="1" applyFont="1" applyAlignment="1">
      <alignment horizontal="left"/>
    </xf>
    <xf numFmtId="2" fontId="13" fillId="0" borderId="16" xfId="8" applyNumberFormat="1" applyBorder="1" applyAlignment="1">
      <alignment horizontal="center" vertical="center"/>
    </xf>
    <xf numFmtId="0" fontId="13" fillId="0" borderId="17" xfId="8" applyBorder="1"/>
    <xf numFmtId="0" fontId="13" fillId="0" borderId="0" xfId="8" applyAlignment="1">
      <alignment horizontal="right" vertical="center"/>
    </xf>
    <xf numFmtId="0" fontId="13" fillId="0" borderId="0" xfId="8" applyAlignment="1">
      <alignment horizontal="left" vertical="center"/>
    </xf>
    <xf numFmtId="0" fontId="18" fillId="0" borderId="16" xfId="8" applyFont="1" applyBorder="1" applyAlignment="1">
      <alignment vertical="center"/>
    </xf>
    <xf numFmtId="0" fontId="13" fillId="0" borderId="6" xfId="8" applyBorder="1" applyAlignment="1">
      <alignment horizontal="right" vertical="center"/>
    </xf>
    <xf numFmtId="2" fontId="13" fillId="0" borderId="6" xfId="8" applyNumberFormat="1" applyBorder="1" applyAlignment="1">
      <alignment horizontal="right" vertical="center"/>
    </xf>
    <xf numFmtId="0" fontId="13" fillId="0" borderId="17" xfId="8" applyBorder="1" applyAlignment="1">
      <alignment vertical="center"/>
    </xf>
    <xf numFmtId="2" fontId="13" fillId="0" borderId="0" xfId="7" applyNumberFormat="1"/>
    <xf numFmtId="0" fontId="13" fillId="0" borderId="18" xfId="8" applyBorder="1" applyAlignment="1">
      <alignment horizontal="center" vertical="center"/>
    </xf>
    <xf numFmtId="0" fontId="13" fillId="0" borderId="6" xfId="8" applyBorder="1" applyAlignment="1">
      <alignment horizontal="center" vertical="center"/>
    </xf>
    <xf numFmtId="2" fontId="13" fillId="0" borderId="19" xfId="7" applyNumberFormat="1" applyBorder="1"/>
    <xf numFmtId="0" fontId="16" fillId="9" borderId="30" xfId="7" applyFont="1" applyFill="1" applyBorder="1" applyAlignment="1">
      <alignment horizontal="left" vertical="center"/>
    </xf>
    <xf numFmtId="0" fontId="13" fillId="2" borderId="31" xfId="8" applyFill="1" applyBorder="1" applyAlignment="1">
      <alignment horizontal="center" vertical="center"/>
    </xf>
    <xf numFmtId="164" fontId="24" fillId="0" borderId="33" xfId="7" applyNumberFormat="1" applyFont="1" applyBorder="1" applyAlignment="1">
      <alignment horizontal="center" vertical="center" wrapText="1"/>
    </xf>
    <xf numFmtId="2" fontId="13" fillId="0" borderId="29" xfId="7" applyNumberFormat="1" applyBorder="1" applyAlignment="1">
      <alignment horizontal="center"/>
    </xf>
    <xf numFmtId="0" fontId="13" fillId="0" borderId="6" xfId="8" applyBorder="1"/>
    <xf numFmtId="0" fontId="16" fillId="9" borderId="30" xfId="7" applyFont="1" applyFill="1" applyBorder="1" applyAlignment="1">
      <alignment horizontal="center" vertical="center" wrapText="1"/>
    </xf>
    <xf numFmtId="0" fontId="16" fillId="9" borderId="30" xfId="7" applyFont="1" applyFill="1" applyBorder="1" applyAlignment="1">
      <alignment horizontal="center" vertical="center"/>
    </xf>
    <xf numFmtId="2" fontId="16" fillId="9" borderId="30" xfId="7" applyNumberFormat="1" applyFont="1" applyFill="1" applyBorder="1" applyAlignment="1">
      <alignment horizontal="center" vertical="center"/>
    </xf>
    <xf numFmtId="0" fontId="13" fillId="0" borderId="6" xfId="7" applyBorder="1"/>
    <xf numFmtId="0" fontId="13" fillId="0" borderId="17" xfId="7" applyBorder="1"/>
    <xf numFmtId="0" fontId="13" fillId="0" borderId="16" xfId="7" applyBorder="1"/>
    <xf numFmtId="0" fontId="31" fillId="0" borderId="0" xfId="14" applyFont="1" applyBorder="1" applyAlignment="1">
      <alignment horizontal="right" vertical="top"/>
    </xf>
    <xf numFmtId="0" fontId="13" fillId="0" borderId="6" xfId="7" applyBorder="1" applyAlignment="1">
      <alignment horizontal="right"/>
    </xf>
    <xf numFmtId="2" fontId="13" fillId="0" borderId="6" xfId="7" applyNumberFormat="1" applyBorder="1" applyAlignment="1">
      <alignment horizontal="center"/>
    </xf>
    <xf numFmtId="2" fontId="13" fillId="2" borderId="29" xfId="7" applyNumberFormat="1" applyFill="1" applyBorder="1" applyAlignment="1">
      <alignment horizontal="center"/>
    </xf>
    <xf numFmtId="2" fontId="13" fillId="2" borderId="0" xfId="7" applyNumberFormat="1" applyFill="1" applyBorder="1" applyAlignment="1">
      <alignment horizontal="center"/>
    </xf>
    <xf numFmtId="0" fontId="13" fillId="2" borderId="0" xfId="7" applyFill="1" applyBorder="1" applyAlignment="1">
      <alignment horizontal="center"/>
    </xf>
    <xf numFmtId="0" fontId="13" fillId="2" borderId="0" xfId="7" applyFill="1" applyBorder="1"/>
    <xf numFmtId="0" fontId="13" fillId="2" borderId="0" xfId="7" applyFill="1" applyBorder="1" applyAlignment="1">
      <alignment horizontal="right"/>
    </xf>
    <xf numFmtId="0" fontId="13" fillId="2" borderId="0" xfId="8" applyFill="1" applyBorder="1"/>
    <xf numFmtId="2" fontId="13" fillId="2" borderId="0" xfId="8" applyNumberFormat="1" applyFill="1" applyBorder="1" applyAlignment="1">
      <alignment horizontal="center"/>
    </xf>
    <xf numFmtId="0" fontId="16" fillId="2" borderId="0" xfId="8" applyFont="1" applyFill="1" applyBorder="1" applyAlignment="1">
      <alignment horizontal="left"/>
    </xf>
    <xf numFmtId="0" fontId="13" fillId="2" borderId="0" xfId="8" applyFill="1" applyBorder="1" applyAlignment="1">
      <alignment horizontal="left"/>
    </xf>
    <xf numFmtId="2" fontId="13" fillId="0" borderId="0" xfId="7" applyNumberFormat="1" applyBorder="1" applyAlignment="1">
      <alignment horizontal="center"/>
    </xf>
    <xf numFmtId="14" fontId="18" fillId="0" borderId="0" xfId="7" applyNumberFormat="1" applyFont="1" applyBorder="1" applyAlignment="1">
      <alignment horizontal="right"/>
    </xf>
    <xf numFmtId="0" fontId="13" fillId="0" borderId="0" xfId="7" applyBorder="1" applyAlignment="1">
      <alignment horizontal="center"/>
    </xf>
    <xf numFmtId="0" fontId="13" fillId="0" borderId="0" xfId="7" applyBorder="1" applyAlignment="1">
      <alignment horizontal="left"/>
    </xf>
    <xf numFmtId="0" fontId="13" fillId="0" borderId="0" xfId="8" applyBorder="1" applyAlignment="1">
      <alignment horizontal="left"/>
    </xf>
    <xf numFmtId="0" fontId="13" fillId="0" borderId="0" xfId="7" applyBorder="1"/>
    <xf numFmtId="0" fontId="19" fillId="0" borderId="0" xfId="7" applyFont="1" applyBorder="1"/>
    <xf numFmtId="14" fontId="19" fillId="0" borderId="0" xfId="7" applyNumberFormat="1" applyFont="1" applyBorder="1" applyAlignment="1">
      <alignment horizontal="right"/>
    </xf>
    <xf numFmtId="14" fontId="13" fillId="0" borderId="0" xfId="7" applyNumberFormat="1" applyBorder="1" applyAlignment="1">
      <alignment horizontal="right"/>
    </xf>
    <xf numFmtId="0" fontId="16" fillId="0" borderId="0" xfId="7" applyFont="1" applyBorder="1"/>
    <xf numFmtId="170" fontId="16" fillId="0" borderId="0" xfId="7" applyNumberFormat="1" applyFont="1" applyBorder="1" applyAlignment="1">
      <alignment horizontal="center" vertical="center"/>
    </xf>
    <xf numFmtId="0" fontId="20" fillId="0" borderId="0" xfId="7" applyFont="1" applyBorder="1" applyAlignment="1">
      <alignment horizontal="left" indent="1"/>
    </xf>
    <xf numFmtId="0" fontId="16" fillId="0" borderId="0" xfId="7" applyFont="1" applyBorder="1" applyAlignment="1">
      <alignment horizontal="left"/>
    </xf>
    <xf numFmtId="0" fontId="13" fillId="0" borderId="0" xfId="7" applyBorder="1" applyAlignment="1">
      <alignment horizontal="right"/>
    </xf>
    <xf numFmtId="0" fontId="16" fillId="2" borderId="0" xfId="7" applyFont="1" applyFill="1" applyBorder="1" applyAlignment="1">
      <alignment horizontal="left"/>
    </xf>
    <xf numFmtId="171" fontId="16" fillId="9" borderId="0" xfId="9" applyFont="1" applyFill="1" applyBorder="1" applyAlignment="1">
      <alignment horizontal="right"/>
    </xf>
    <xf numFmtId="0" fontId="13" fillId="2" borderId="0" xfId="7" applyFill="1" applyBorder="1" applyAlignment="1">
      <alignment horizontal="left"/>
    </xf>
    <xf numFmtId="0" fontId="18" fillId="2" borderId="0" xfId="7" applyFont="1" applyFill="1" applyBorder="1" applyAlignment="1">
      <alignment vertical="top" wrapText="1"/>
    </xf>
    <xf numFmtId="0" fontId="13" fillId="0" borderId="0" xfId="10" applyFont="1" applyBorder="1"/>
    <xf numFmtId="0" fontId="16" fillId="2" borderId="0" xfId="7" applyFont="1" applyFill="1" applyBorder="1" applyAlignment="1">
      <alignment horizontal="center"/>
    </xf>
    <xf numFmtId="0" fontId="16" fillId="2" borderId="0" xfId="7" applyFont="1" applyFill="1" applyBorder="1" applyAlignment="1">
      <alignment horizontal="right"/>
    </xf>
    <xf numFmtId="2" fontId="13" fillId="10" borderId="34" xfId="7" applyNumberFormat="1" applyFill="1" applyBorder="1" applyAlignment="1">
      <alignment horizontal="center"/>
    </xf>
    <xf numFmtId="2" fontId="13" fillId="0" borderId="0" xfId="7" applyNumberFormat="1" applyBorder="1" applyAlignment="1">
      <alignment horizontal="right"/>
    </xf>
    <xf numFmtId="9" fontId="13" fillId="10" borderId="34" xfId="11" applyNumberFormat="1" applyFont="1" applyFill="1" applyBorder="1" applyAlignment="1">
      <alignment horizontal="center"/>
    </xf>
    <xf numFmtId="0" fontId="13" fillId="2" borderId="0" xfId="7" applyFill="1" applyBorder="1" applyAlignment="1">
      <alignment horizontal="left" indent="1"/>
    </xf>
    <xf numFmtId="2" fontId="13" fillId="0" borderId="34" xfId="7" applyNumberFormat="1" applyBorder="1" applyAlignment="1">
      <alignment horizontal="center"/>
    </xf>
    <xf numFmtId="2" fontId="13" fillId="0" borderId="0" xfId="7" applyNumberFormat="1" applyBorder="1" applyAlignment="1">
      <alignment horizontal="left" indent="1"/>
    </xf>
    <xf numFmtId="0" fontId="13" fillId="10" borderId="34" xfId="7" applyFill="1" applyBorder="1" applyAlignment="1">
      <alignment horizontal="center"/>
    </xf>
    <xf numFmtId="0" fontId="13" fillId="2" borderId="0" xfId="8" applyFill="1" applyBorder="1" applyAlignment="1">
      <alignment horizontal="right"/>
    </xf>
    <xf numFmtId="2" fontId="13" fillId="2" borderId="0" xfId="8" applyNumberFormat="1" applyFill="1" applyBorder="1" applyAlignment="1">
      <alignment horizontal="center" vertical="center"/>
    </xf>
    <xf numFmtId="0" fontId="13" fillId="0" borderId="0" xfId="7" applyBorder="1" applyAlignment="1">
      <alignment horizontal="left" vertical="center" wrapText="1"/>
    </xf>
    <xf numFmtId="0" fontId="23" fillId="0" borderId="0" xfId="8" applyFont="1" applyBorder="1" applyAlignment="1">
      <alignment horizontal="left"/>
    </xf>
    <xf numFmtId="0" fontId="13" fillId="0" borderId="0" xfId="8" applyBorder="1"/>
    <xf numFmtId="0" fontId="23" fillId="0" borderId="0" xfId="8" applyFont="1" applyBorder="1" applyAlignment="1">
      <alignment vertical="justify" wrapText="1"/>
    </xf>
    <xf numFmtId="0" fontId="27" fillId="0" borderId="0" xfId="8" applyFont="1" applyBorder="1" applyAlignment="1">
      <alignment horizontal="right"/>
    </xf>
    <xf numFmtId="4" fontId="27" fillId="0" borderId="0" xfId="8" applyNumberFormat="1" applyFont="1" applyBorder="1" applyAlignment="1">
      <alignment horizontal="left"/>
    </xf>
    <xf numFmtId="14" fontId="27" fillId="0" borderId="0" xfId="8" applyNumberFormat="1" applyFont="1" applyBorder="1" applyAlignment="1">
      <alignment horizontal="left"/>
    </xf>
    <xf numFmtId="14" fontId="28" fillId="0" borderId="0" xfId="8" applyNumberFormat="1" applyFont="1" applyBorder="1" applyAlignment="1">
      <alignment horizontal="left"/>
    </xf>
    <xf numFmtId="0" fontId="26" fillId="0" borderId="0" xfId="8" applyFont="1" applyBorder="1" applyAlignment="1">
      <alignment vertical="justify" wrapText="1"/>
    </xf>
    <xf numFmtId="14" fontId="31" fillId="12" borderId="34" xfId="14" quotePrefix="1" applyNumberFormat="1" applyFont="1" applyFill="1" applyBorder="1" applyAlignment="1" applyProtection="1">
      <alignment horizontal="center"/>
      <protection locked="0"/>
    </xf>
    <xf numFmtId="0" fontId="13" fillId="0" borderId="35" xfId="7" applyBorder="1" applyAlignment="1">
      <alignment horizontal="left"/>
    </xf>
    <xf numFmtId="0" fontId="13" fillId="0" borderId="29" xfId="7" applyBorder="1" applyAlignment="1">
      <alignment horizontal="left"/>
    </xf>
    <xf numFmtId="170" fontId="16" fillId="0" borderId="29" xfId="7" applyNumberFormat="1" applyFont="1" applyBorder="1" applyAlignment="1">
      <alignment horizontal="center" vertical="center"/>
    </xf>
    <xf numFmtId="0" fontId="20" fillId="0" borderId="29" xfId="7" applyFont="1" applyBorder="1" applyAlignment="1">
      <alignment horizontal="left" indent="1"/>
    </xf>
    <xf numFmtId="2" fontId="13" fillId="2" borderId="39" xfId="7" applyNumberFormat="1" applyFill="1" applyBorder="1"/>
    <xf numFmtId="0" fontId="16" fillId="0" borderId="17" xfId="7" applyFont="1" applyBorder="1" applyAlignment="1">
      <alignment horizontal="left"/>
    </xf>
    <xf numFmtId="2" fontId="13" fillId="0" borderId="0" xfId="7" applyNumberFormat="1" applyFont="1" applyBorder="1" applyAlignment="1">
      <alignment horizontal="right"/>
    </xf>
    <xf numFmtId="0" fontId="0" fillId="0" borderId="0" xfId="0" applyBorder="1"/>
    <xf numFmtId="0" fontId="23" fillId="10" borderId="36" xfId="7" applyFont="1" applyFill="1" applyBorder="1" applyAlignment="1"/>
    <xf numFmtId="0" fontId="0" fillId="10" borderId="37" xfId="0" applyFill="1" applyBorder="1" applyAlignment="1"/>
    <xf numFmtId="0" fontId="0" fillId="10" borderId="38" xfId="0" applyFill="1" applyBorder="1" applyAlignment="1"/>
    <xf numFmtId="2" fontId="13" fillId="10" borderId="35" xfId="7" applyNumberFormat="1" applyFill="1" applyBorder="1" applyAlignment="1">
      <alignment vertical="top" wrapText="1"/>
    </xf>
    <xf numFmtId="0" fontId="0" fillId="10" borderId="39" xfId="0" applyFill="1" applyBorder="1" applyAlignment="1"/>
    <xf numFmtId="0" fontId="0" fillId="10" borderId="17" xfId="0" applyFill="1" applyBorder="1" applyAlignment="1"/>
    <xf numFmtId="0" fontId="0" fillId="10" borderId="16" xfId="0" applyFill="1" applyBorder="1" applyAlignment="1"/>
    <xf numFmtId="0" fontId="0" fillId="10" borderId="18" xfId="0" applyFill="1" applyBorder="1" applyAlignment="1"/>
    <xf numFmtId="0" fontId="0" fillId="10" borderId="19" xfId="0" applyFill="1" applyBorder="1" applyAlignment="1"/>
    <xf numFmtId="0" fontId="16" fillId="9" borderId="28" xfId="7" applyFont="1" applyFill="1" applyBorder="1" applyAlignment="1">
      <alignment vertical="center"/>
    </xf>
    <xf numFmtId="0" fontId="0" fillId="0" borderId="6" xfId="0" applyBorder="1"/>
    <xf numFmtId="172" fontId="25" fillId="0" borderId="40" xfId="12" applyNumberFormat="1" applyFont="1" applyBorder="1" applyAlignment="1">
      <alignment vertical="center" wrapText="1"/>
    </xf>
    <xf numFmtId="172" fontId="19" fillId="2" borderId="34" xfId="8" applyNumberFormat="1" applyFont="1" applyFill="1" applyBorder="1" applyAlignment="1"/>
    <xf numFmtId="4" fontId="16" fillId="9" borderId="34" xfId="7" applyNumberFormat="1" applyFont="1" applyFill="1" applyBorder="1" applyAlignment="1"/>
    <xf numFmtId="0" fontId="23" fillId="8" borderId="18" xfId="8" quotePrefix="1" applyFont="1" applyFill="1" applyBorder="1" applyAlignment="1">
      <alignment vertical="justify" wrapText="1"/>
    </xf>
    <xf numFmtId="0" fontId="0" fillId="0" borderId="6" xfId="0" applyBorder="1" applyAlignment="1"/>
    <xf numFmtId="0" fontId="0" fillId="0" borderId="19" xfId="0" applyBorder="1" applyAlignment="1"/>
    <xf numFmtId="0" fontId="29" fillId="4" borderId="36" xfId="8" applyFont="1" applyFill="1" applyBorder="1"/>
    <xf numFmtId="0" fontId="29" fillId="4" borderId="37" xfId="8" applyFont="1" applyFill="1" applyBorder="1"/>
    <xf numFmtId="0" fontId="30" fillId="4" borderId="37" xfId="8" applyFont="1" applyFill="1" applyBorder="1"/>
    <xf numFmtId="0" fontId="29" fillId="4" borderId="37" xfId="8" applyFont="1" applyFill="1" applyBorder="1" applyAlignment="1">
      <alignment horizontal="left"/>
    </xf>
    <xf numFmtId="0" fontId="28" fillId="4" borderId="37" xfId="8" applyFont="1" applyFill="1" applyBorder="1" applyAlignment="1">
      <alignment horizontal="right"/>
    </xf>
    <xf numFmtId="2" fontId="28" fillId="4" borderId="37" xfId="8" applyNumberFormat="1" applyFont="1" applyFill="1" applyBorder="1" applyAlignment="1">
      <alignment horizontal="center"/>
    </xf>
    <xf numFmtId="2" fontId="28" fillId="4" borderId="38" xfId="8" applyNumberFormat="1" applyFont="1" applyFill="1" applyBorder="1"/>
    <xf numFmtId="0" fontId="1" fillId="0" borderId="0" xfId="14" applyBorder="1" applyAlignment="1">
      <alignment horizontal="right"/>
    </xf>
    <xf numFmtId="14" fontId="31" fillId="0" borderId="0" xfId="14" quotePrefix="1" applyNumberFormat="1" applyFont="1" applyBorder="1" applyProtection="1">
      <protection locked="0"/>
    </xf>
    <xf numFmtId="0" fontId="1" fillId="0" borderId="0" xfId="14" applyBorder="1" applyAlignment="1" applyProtection="1">
      <alignment horizontal="left"/>
      <protection locked="0"/>
    </xf>
    <xf numFmtId="0" fontId="1" fillId="0" borderId="0" xfId="14" applyBorder="1"/>
    <xf numFmtId="0" fontId="31" fillId="0" borderId="0" xfId="14" applyFont="1" applyBorder="1" applyAlignment="1">
      <alignment horizontal="right"/>
    </xf>
    <xf numFmtId="14" fontId="32" fillId="12" borderId="34" xfId="14" quotePrefix="1" applyNumberFormat="1" applyFont="1" applyFill="1" applyBorder="1" applyProtection="1">
      <protection locked="0"/>
    </xf>
    <xf numFmtId="0" fontId="1" fillId="13" borderId="36" xfId="14" applyFill="1" applyBorder="1" applyAlignment="1" applyProtection="1">
      <alignment wrapText="1"/>
      <protection locked="0"/>
    </xf>
    <xf numFmtId="0" fontId="0" fillId="13" borderId="37" xfId="0" applyFill="1" applyBorder="1" applyAlignment="1"/>
    <xf numFmtId="0" fontId="0" fillId="13" borderId="38" xfId="0" applyFill="1" applyBorder="1" applyAlignment="1"/>
    <xf numFmtId="14" fontId="32" fillId="0" borderId="0" xfId="14" quotePrefix="1" applyNumberFormat="1" applyFont="1" applyBorder="1" applyProtection="1">
      <protection locked="0"/>
    </xf>
    <xf numFmtId="14" fontId="32" fillId="13" borderId="36" xfId="14" quotePrefix="1" applyNumberFormat="1" applyFont="1" applyFill="1" applyBorder="1" applyAlignment="1" applyProtection="1">
      <alignment vertical="top" wrapText="1"/>
      <protection locked="0"/>
    </xf>
    <xf numFmtId="0" fontId="0" fillId="0" borderId="0" xfId="0" applyBorder="1" applyAlignment="1"/>
    <xf numFmtId="0" fontId="31" fillId="0" borderId="0" xfId="14" applyFont="1" applyBorder="1" applyAlignment="1">
      <alignment horizontal="right" vertical="top" wrapText="1"/>
    </xf>
    <xf numFmtId="0" fontId="32" fillId="0" borderId="0" xfId="14" quotePrefix="1" applyFont="1" applyBorder="1" applyAlignment="1" applyProtection="1">
      <alignment horizontal="left" vertical="top" wrapText="1"/>
      <protection locked="0"/>
    </xf>
    <xf numFmtId="0" fontId="21" fillId="0" borderId="0" xfId="14" applyFont="1" applyBorder="1" applyAlignment="1">
      <alignment horizontal="right"/>
    </xf>
    <xf numFmtId="0" fontId="1" fillId="12" borderId="34" xfId="14" applyFill="1" applyBorder="1" applyAlignment="1" applyProtection="1">
      <protection locked="0"/>
    </xf>
    <xf numFmtId="0" fontId="1" fillId="0" borderId="18" xfId="14" applyBorder="1"/>
    <xf numFmtId="0" fontId="1" fillId="0" borderId="6" xfId="14" applyBorder="1"/>
    <xf numFmtId="0" fontId="1" fillId="0" borderId="6" xfId="14" applyBorder="1" applyAlignment="1">
      <alignment horizontal="center"/>
    </xf>
    <xf numFmtId="0" fontId="1" fillId="0" borderId="19" xfId="14" applyBorder="1"/>
    <xf numFmtId="0" fontId="17" fillId="0" borderId="35" xfId="8" applyFont="1" applyBorder="1"/>
    <xf numFmtId="0" fontId="0" fillId="0" borderId="0" xfId="0" applyAlignment="1">
      <alignment horizontal="right"/>
    </xf>
    <xf numFmtId="0" fontId="16" fillId="0" borderId="32" xfId="7" applyFont="1" applyBorder="1" applyAlignment="1">
      <alignment vertical="center"/>
    </xf>
    <xf numFmtId="0" fontId="0" fillId="0" borderId="0" xfId="0" applyBorder="1" applyAlignment="1">
      <alignment horizontal="right"/>
    </xf>
    <xf numFmtId="0" fontId="9" fillId="0" borderId="17" xfId="7" applyFont="1" applyBorder="1"/>
    <xf numFmtId="0" fontId="0" fillId="14" borderId="0" xfId="0" applyFill="1"/>
    <xf numFmtId="0" fontId="0" fillId="0" borderId="2" xfId="6" applyFont="1" applyBorder="1" applyAlignment="1"/>
    <xf numFmtId="0" fontId="0" fillId="0" borderId="3" xfId="6" applyFont="1" applyBorder="1" applyAlignment="1"/>
    <xf numFmtId="0" fontId="0" fillId="0" borderId="4" xfId="6" applyFont="1" applyBorder="1" applyAlignment="1"/>
    <xf numFmtId="0" fontId="0" fillId="0" borderId="0" xfId="0" applyAlignment="1"/>
    <xf numFmtId="0" fontId="0" fillId="0" borderId="0" xfId="6" applyFont="1" applyAlignment="1"/>
    <xf numFmtId="0" fontId="0" fillId="0" borderId="5" xfId="6" applyFont="1" applyBorder="1" applyAlignment="1"/>
    <xf numFmtId="0" fontId="0" fillId="0" borderId="24" xfId="6" applyFont="1" applyBorder="1" applyAlignment="1"/>
    <xf numFmtId="0" fontId="0" fillId="0" borderId="25" xfId="6" applyFont="1" applyBorder="1" applyAlignment="1"/>
    <xf numFmtId="0" fontId="0" fillId="0" borderId="26" xfId="6" applyFont="1" applyBorder="1" applyAlignment="1"/>
    <xf numFmtId="0" fontId="0" fillId="0" borderId="1" xfId="6" applyFont="1" applyBorder="1"/>
    <xf numFmtId="0" fontId="0" fillId="0" borderId="2" xfId="0" applyBorder="1"/>
    <xf numFmtId="0" fontId="0" fillId="0" borderId="0" xfId="6" applyFont="1" applyBorder="1" applyAlignment="1"/>
    <xf numFmtId="0" fontId="9" fillId="0" borderId="6" xfId="1" applyFont="1" applyBorder="1" applyAlignment="1"/>
    <xf numFmtId="0" fontId="0" fillId="0" borderId="6" xfId="6" applyFont="1" applyBorder="1" applyAlignment="1"/>
    <xf numFmtId="0" fontId="5" fillId="0" borderId="6" xfId="1" applyFont="1" applyBorder="1" applyAlignment="1"/>
    <xf numFmtId="0" fontId="4" fillId="0" borderId="0" xfId="1" applyFont="1" applyAlignment="1"/>
    <xf numFmtId="0" fontId="5" fillId="0" borderId="8" xfId="1" applyFont="1" applyBorder="1" applyAlignment="1"/>
    <xf numFmtId="0" fontId="5" fillId="0" borderId="8" xfId="1" applyFont="1" applyBorder="1" applyAlignment="1">
      <alignment vertical="center"/>
    </xf>
    <xf numFmtId="0" fontId="5" fillId="0" borderId="0" xfId="1" applyFont="1" applyAlignment="1"/>
    <xf numFmtId="0" fontId="0" fillId="0" borderId="0" xfId="0"/>
    <xf numFmtId="0" fontId="16" fillId="0" borderId="0" xfId="8" applyFont="1" applyBorder="1" applyAlignment="1">
      <alignment horizontal="left"/>
    </xf>
    <xf numFmtId="0" fontId="14" fillId="0" borderId="0" xfId="8" applyFont="1" applyFill="1" applyBorder="1" applyAlignment="1"/>
    <xf numFmtId="2" fontId="13" fillId="0" borderId="0" xfId="8" applyNumberFormat="1" applyFill="1" applyBorder="1" applyAlignment="1">
      <alignment horizontal="center"/>
    </xf>
    <xf numFmtId="2" fontId="13" fillId="0" borderId="0" xfId="8" applyNumberFormat="1" applyFill="1" applyBorder="1"/>
    <xf numFmtId="0" fontId="13" fillId="0" borderId="0" xfId="8" applyFill="1" applyBorder="1" applyAlignment="1">
      <alignment horizontal="center"/>
    </xf>
    <xf numFmtId="0" fontId="13" fillId="0" borderId="0" xfId="8" applyFill="1" applyBorder="1"/>
    <xf numFmtId="0" fontId="13" fillId="0" borderId="0" xfId="8" applyFill="1" applyBorder="1" applyAlignment="1">
      <alignment horizontal="right"/>
    </xf>
    <xf numFmtId="2" fontId="15" fillId="11" borderId="37" xfId="8" applyNumberFormat="1" applyFont="1" applyFill="1" applyBorder="1" applyAlignment="1">
      <alignment horizontal="center"/>
    </xf>
    <xf numFmtId="0" fontId="15" fillId="0" borderId="0" xfId="8" applyFont="1" applyBorder="1"/>
    <xf numFmtId="2" fontId="15" fillId="0" borderId="0" xfId="8" applyNumberFormat="1" applyFont="1" applyFill="1" applyBorder="1"/>
    <xf numFmtId="2" fontId="13" fillId="0" borderId="0" xfId="8" applyNumberFormat="1" applyBorder="1" applyAlignment="1">
      <alignment horizontal="center"/>
    </xf>
    <xf numFmtId="0" fontId="13" fillId="0" borderId="0" xfId="8" applyBorder="1" applyAlignment="1">
      <alignment horizontal="right"/>
    </xf>
    <xf numFmtId="0" fontId="37" fillId="0" borderId="0" xfId="8" applyFont="1" applyFill="1" applyBorder="1" applyAlignment="1">
      <alignment horizontal="center"/>
    </xf>
    <xf numFmtId="2" fontId="13" fillId="0" borderId="0" xfId="8" applyNumberFormat="1" applyFont="1" applyFill="1" applyBorder="1"/>
    <xf numFmtId="0" fontId="38" fillId="0" borderId="0" xfId="8" applyFont="1" applyFill="1" applyBorder="1"/>
    <xf numFmtId="0" fontId="17" fillId="0" borderId="0" xfId="8" applyFont="1" applyFill="1" applyBorder="1"/>
    <xf numFmtId="0" fontId="13" fillId="0" borderId="0" xfId="8" applyFill="1" applyBorder="1" applyAlignment="1">
      <alignment vertical="center"/>
    </xf>
    <xf numFmtId="0" fontId="16" fillId="0" borderId="0" xfId="8" applyFont="1" applyBorder="1" applyAlignment="1">
      <alignment horizontal="right"/>
    </xf>
    <xf numFmtId="2" fontId="13" fillId="0" borderId="0" xfId="8" applyNumberFormat="1" applyBorder="1" applyAlignment="1">
      <alignment horizontal="right" vertical="center"/>
    </xf>
    <xf numFmtId="0" fontId="13" fillId="0" borderId="0" xfId="8" applyFont="1" applyBorder="1" applyAlignment="1">
      <alignment horizontal="left"/>
    </xf>
    <xf numFmtId="0" fontId="13" fillId="0" borderId="0" xfId="8" applyFont="1" applyFill="1" applyBorder="1" applyAlignment="1">
      <alignment horizontal="left"/>
    </xf>
    <xf numFmtId="0" fontId="13" fillId="0" borderId="0" xfId="8" applyFill="1" applyBorder="1" applyAlignment="1">
      <alignment horizontal="left"/>
    </xf>
    <xf numFmtId="0" fontId="22" fillId="0" borderId="0" xfId="10" applyFill="1" applyBorder="1" applyAlignment="1" applyProtection="1"/>
    <xf numFmtId="0" fontId="13" fillId="0" borderId="0" xfId="8" applyNumberFormat="1" applyFont="1" applyFill="1" applyBorder="1" applyAlignment="1">
      <alignment horizontal="left"/>
    </xf>
    <xf numFmtId="49" fontId="13" fillId="0" borderId="0" xfId="8" applyNumberFormat="1" applyFont="1" applyFill="1" applyBorder="1" applyAlignment="1">
      <alignment horizontal="left"/>
    </xf>
    <xf numFmtId="0" fontId="40" fillId="8" borderId="1" xfId="8" applyFont="1" applyFill="1" applyBorder="1" applyAlignment="1">
      <alignment vertical="top" wrapText="1"/>
    </xf>
    <xf numFmtId="0" fontId="15" fillId="8" borderId="2" xfId="8" applyFont="1" applyFill="1" applyBorder="1" applyAlignment="1">
      <alignment vertical="top" wrapText="1"/>
    </xf>
    <xf numFmtId="0" fontId="15" fillId="8" borderId="3" xfId="8" applyFont="1" applyFill="1" applyBorder="1" applyAlignment="1">
      <alignment vertical="top" wrapText="1"/>
    </xf>
    <xf numFmtId="0" fontId="13" fillId="0" borderId="24" xfId="8" applyBorder="1"/>
    <xf numFmtId="0" fontId="23" fillId="0" borderId="25" xfId="8" applyFont="1" applyBorder="1" applyAlignment="1">
      <alignment wrapText="1"/>
    </xf>
    <xf numFmtId="0" fontId="23" fillId="0" borderId="26" xfId="8" applyFont="1" applyBorder="1" applyAlignment="1">
      <alignment wrapText="1"/>
    </xf>
    <xf numFmtId="0" fontId="23" fillId="0" borderId="0" xfId="8" applyFont="1" applyFill="1" applyBorder="1" applyAlignment="1">
      <alignment vertical="justify" wrapText="1"/>
    </xf>
    <xf numFmtId="0" fontId="41" fillId="0" borderId="0" xfId="0" applyFont="1" applyBorder="1" applyAlignment="1">
      <alignment vertical="justify" wrapText="1"/>
    </xf>
    <xf numFmtId="174" fontId="15" fillId="8" borderId="52" xfId="8" applyNumberFormat="1" applyFont="1" applyFill="1" applyBorder="1" applyAlignment="1">
      <alignment horizontal="right"/>
    </xf>
    <xf numFmtId="2" fontId="19" fillId="0" borderId="0" xfId="8" applyNumberFormat="1" applyFont="1" applyBorder="1" applyAlignment="1">
      <alignment horizontal="center"/>
    </xf>
    <xf numFmtId="174" fontId="15" fillId="8" borderId="0" xfId="8" applyNumberFormat="1" applyFont="1" applyFill="1" applyBorder="1" applyAlignment="1"/>
    <xf numFmtId="174" fontId="15" fillId="8" borderId="0" xfId="8" applyNumberFormat="1" applyFont="1" applyFill="1" applyBorder="1" applyAlignment="1">
      <alignment horizontal="right"/>
    </xf>
    <xf numFmtId="0" fontId="33" fillId="4" borderId="0" xfId="8" applyFont="1" applyFill="1" applyBorder="1" applyAlignment="1">
      <alignment vertical="center"/>
    </xf>
    <xf numFmtId="0" fontId="34" fillId="4" borderId="0" xfId="8" applyFont="1" applyFill="1" applyBorder="1" applyAlignment="1"/>
    <xf numFmtId="0" fontId="43" fillId="4" borderId="0" xfId="8" applyFont="1" applyFill="1" applyBorder="1" applyAlignment="1"/>
    <xf numFmtId="9" fontId="33" fillId="4" borderId="0" xfId="8" applyNumberFormat="1" applyFont="1" applyFill="1" applyBorder="1" applyAlignment="1"/>
    <xf numFmtId="0" fontId="13" fillId="0" borderId="0" xfId="8" applyFill="1" applyBorder="1" applyAlignment="1"/>
    <xf numFmtId="0" fontId="16" fillId="0" borderId="0" xfId="8" applyFont="1" applyFill="1" applyBorder="1" applyAlignment="1">
      <alignment vertical="center"/>
    </xf>
    <xf numFmtId="0" fontId="44" fillId="0" borderId="0" xfId="8" applyFont="1" applyFill="1" applyBorder="1" applyAlignment="1">
      <alignment vertical="center"/>
    </xf>
    <xf numFmtId="2" fontId="13" fillId="0" borderId="0" xfId="8" applyNumberFormat="1" applyBorder="1" applyAlignment="1">
      <alignment horizontal="center" vertical="center"/>
    </xf>
    <xf numFmtId="2" fontId="13" fillId="0" borderId="0" xfId="8" applyNumberFormat="1" applyBorder="1" applyAlignment="1">
      <alignment vertical="center"/>
    </xf>
    <xf numFmtId="0" fontId="37" fillId="0" borderId="0" xfId="8" applyFont="1" applyFill="1" applyBorder="1" applyAlignment="1">
      <alignment vertical="center"/>
    </xf>
    <xf numFmtId="0" fontId="37" fillId="0" borderId="0" xfId="8" applyFont="1" applyBorder="1" applyAlignment="1">
      <alignment horizontal="right"/>
    </xf>
    <xf numFmtId="2" fontId="37" fillId="0" borderId="0" xfId="8" applyNumberFormat="1" applyFont="1" applyBorder="1" applyAlignment="1">
      <alignment horizontal="center" vertical="center"/>
    </xf>
    <xf numFmtId="0" fontId="45" fillId="0" borderId="0" xfId="8" applyFont="1" applyFill="1" applyBorder="1" applyAlignment="1">
      <alignment vertical="center"/>
    </xf>
    <xf numFmtId="0" fontId="13" fillId="0" borderId="0" xfId="8" applyFont="1" applyFill="1" applyBorder="1" applyAlignment="1">
      <alignment vertical="center"/>
    </xf>
    <xf numFmtId="0" fontId="13" fillId="0" borderId="0" xfId="8" applyBorder="1" applyAlignment="1">
      <alignment vertical="center"/>
    </xf>
    <xf numFmtId="0" fontId="37" fillId="0" borderId="6" xfId="8" applyFont="1" applyFill="1" applyBorder="1" applyAlignment="1">
      <alignment vertical="center"/>
    </xf>
    <xf numFmtId="0" fontId="45" fillId="0" borderId="6" xfId="8" applyFont="1" applyFill="1" applyBorder="1" applyAlignment="1">
      <alignment vertical="center"/>
    </xf>
    <xf numFmtId="2" fontId="37" fillId="0" borderId="6" xfId="8" applyNumberFormat="1" applyFont="1" applyBorder="1" applyAlignment="1">
      <alignment horizontal="center" vertical="center"/>
    </xf>
    <xf numFmtId="0" fontId="18" fillId="0" borderId="0" xfId="8" applyFont="1" applyFill="1" applyBorder="1" applyAlignment="1">
      <alignment vertical="center"/>
    </xf>
    <xf numFmtId="0" fontId="13" fillId="0" borderId="0" xfId="8" applyBorder="1" applyAlignment="1">
      <alignment horizontal="center" vertical="center"/>
    </xf>
    <xf numFmtId="0" fontId="16" fillId="0" borderId="0" xfId="8" applyFont="1" applyBorder="1" applyAlignment="1">
      <alignment vertical="center"/>
    </xf>
    <xf numFmtId="0" fontId="13" fillId="0" borderId="6" xfId="8" applyFont="1" applyFill="1" applyBorder="1" applyAlignment="1">
      <alignment vertical="center"/>
    </xf>
    <xf numFmtId="0" fontId="13" fillId="0" borderId="6" xfId="8" applyFill="1" applyBorder="1" applyAlignment="1">
      <alignment vertical="center"/>
    </xf>
    <xf numFmtId="0" fontId="16" fillId="0" borderId="0" xfId="8" applyFont="1" applyBorder="1" applyAlignment="1">
      <alignment horizontal="center" vertical="center"/>
    </xf>
    <xf numFmtId="0" fontId="13" fillId="0" borderId="45" xfId="8" applyFont="1" applyFill="1" applyBorder="1" applyAlignment="1">
      <alignment horizontal="center" vertical="center"/>
    </xf>
    <xf numFmtId="0" fontId="13" fillId="0" borderId="1" xfId="8" applyFill="1" applyBorder="1" applyAlignment="1">
      <alignment horizontal="center"/>
    </xf>
    <xf numFmtId="0" fontId="13" fillId="0" borderId="2" xfId="8" applyFill="1" applyBorder="1" applyAlignment="1">
      <alignment horizontal="center"/>
    </xf>
    <xf numFmtId="0" fontId="13" fillId="0" borderId="2" xfId="8" applyFill="1" applyBorder="1"/>
    <xf numFmtId="0" fontId="13" fillId="0" borderId="2" xfId="8" applyFill="1" applyBorder="1" applyAlignment="1">
      <alignment horizontal="right"/>
    </xf>
    <xf numFmtId="2" fontId="13" fillId="0" borderId="2" xfId="8" applyNumberFormat="1" applyFill="1" applyBorder="1" applyAlignment="1">
      <alignment horizontal="center"/>
    </xf>
    <xf numFmtId="2" fontId="13" fillId="0" borderId="2" xfId="8" applyNumberFormat="1" applyFill="1" applyBorder="1"/>
    <xf numFmtId="0" fontId="13" fillId="0" borderId="3" xfId="8" applyBorder="1"/>
    <xf numFmtId="2" fontId="15" fillId="0" borderId="4" xfId="8" applyNumberFormat="1" applyFont="1" applyFill="1" applyBorder="1" applyAlignment="1">
      <alignment horizontal="left"/>
    </xf>
    <xf numFmtId="2" fontId="13" fillId="0" borderId="4" xfId="8" applyNumberFormat="1" applyFont="1" applyFill="1" applyBorder="1" applyAlignment="1">
      <alignment horizontal="left"/>
    </xf>
    <xf numFmtId="0" fontId="13" fillId="0" borderId="5" xfId="8" applyBorder="1"/>
    <xf numFmtId="0" fontId="13" fillId="0" borderId="4" xfId="8" applyFill="1" applyBorder="1" applyAlignment="1">
      <alignment horizontal="center"/>
    </xf>
    <xf numFmtId="0" fontId="17" fillId="0" borderId="4" xfId="8" applyFont="1" applyBorder="1"/>
    <xf numFmtId="0" fontId="38" fillId="0" borderId="4" xfId="8" applyFont="1" applyBorder="1"/>
    <xf numFmtId="0" fontId="13" fillId="0" borderId="4" xfId="8" applyFont="1" applyFill="1" applyBorder="1" applyAlignment="1">
      <alignment horizontal="left"/>
    </xf>
    <xf numFmtId="0" fontId="13" fillId="0" borderId="4" xfId="8" applyFont="1" applyBorder="1" applyAlignment="1">
      <alignment horizontal="left"/>
    </xf>
    <xf numFmtId="0" fontId="13" fillId="0" borderId="24" xfId="8" applyFont="1" applyFill="1" applyBorder="1" applyAlignment="1">
      <alignment horizontal="left"/>
    </xf>
    <xf numFmtId="0" fontId="13" fillId="0" borderId="25" xfId="8" applyFont="1" applyFill="1" applyBorder="1" applyAlignment="1">
      <alignment horizontal="left"/>
    </xf>
    <xf numFmtId="0" fontId="13" fillId="0" borderId="25" xfId="8" applyFill="1" applyBorder="1"/>
    <xf numFmtId="0" fontId="13" fillId="0" borderId="25" xfId="8" applyFill="1" applyBorder="1" applyAlignment="1">
      <alignment horizontal="right"/>
    </xf>
    <xf numFmtId="2" fontId="13" fillId="0" borderId="25" xfId="8" applyNumberFormat="1" applyFill="1" applyBorder="1" applyAlignment="1">
      <alignment horizontal="center"/>
    </xf>
    <xf numFmtId="2" fontId="13" fillId="0" borderId="25" xfId="8" applyNumberFormat="1" applyFill="1" applyBorder="1"/>
    <xf numFmtId="0" fontId="13" fillId="0" borderId="26" xfId="8" applyBorder="1"/>
    <xf numFmtId="0" fontId="39" fillId="6" borderId="36" xfId="8" applyFont="1" applyFill="1" applyBorder="1" applyAlignment="1">
      <alignment horizontal="center" vertical="center"/>
    </xf>
    <xf numFmtId="0" fontId="39" fillId="6" borderId="34" xfId="8" applyFont="1" applyFill="1" applyBorder="1" applyAlignment="1">
      <alignment horizontal="center" vertical="center"/>
    </xf>
    <xf numFmtId="0" fontId="39" fillId="6" borderId="37" xfId="8" applyFont="1" applyFill="1" applyBorder="1" applyAlignment="1">
      <alignment horizontal="center" vertical="center"/>
    </xf>
    <xf numFmtId="173" fontId="13" fillId="6" borderId="44" xfId="8" applyNumberFormat="1" applyFont="1" applyFill="1" applyBorder="1" applyAlignment="1">
      <alignment horizontal="right" vertical="center"/>
    </xf>
    <xf numFmtId="167" fontId="13" fillId="6" borderId="44" xfId="15" applyNumberFormat="1" applyFont="1" applyFill="1" applyBorder="1" applyAlignment="1">
      <alignment horizontal="right" vertical="center"/>
    </xf>
    <xf numFmtId="164" fontId="13" fillId="6" borderId="44" xfId="15" applyNumberFormat="1" applyFont="1" applyFill="1" applyBorder="1" applyAlignment="1">
      <alignment horizontal="right" vertical="center"/>
    </xf>
    <xf numFmtId="0" fontId="16" fillId="0" borderId="1" xfId="8" applyFont="1" applyFill="1" applyBorder="1" applyAlignment="1">
      <alignment horizontal="left" vertical="center"/>
    </xf>
    <xf numFmtId="0" fontId="16" fillId="0" borderId="4" xfId="8" applyFont="1" applyFill="1" applyBorder="1" applyAlignment="1">
      <alignment horizontal="left" vertical="top"/>
    </xf>
    <xf numFmtId="2" fontId="13" fillId="2" borderId="5" xfId="8" applyNumberFormat="1" applyFill="1" applyBorder="1" applyAlignment="1">
      <alignment horizontal="center" vertical="center"/>
    </xf>
    <xf numFmtId="0" fontId="26" fillId="6" borderId="55" xfId="8" applyFont="1" applyFill="1" applyBorder="1" applyAlignment="1">
      <alignment horizontal="center" vertical="center"/>
    </xf>
    <xf numFmtId="173" fontId="13" fillId="6" borderId="56" xfId="8" applyNumberFormat="1" applyFont="1" applyFill="1" applyBorder="1" applyAlignment="1">
      <alignment horizontal="right" vertical="center"/>
    </xf>
    <xf numFmtId="0" fontId="26" fillId="8" borderId="4" xfId="8" applyFont="1" applyFill="1" applyBorder="1" applyAlignment="1"/>
    <xf numFmtId="43" fontId="15" fillId="8" borderId="5" xfId="15" applyFont="1" applyFill="1" applyBorder="1" applyAlignment="1">
      <alignment horizontal="center" vertical="center"/>
    </xf>
    <xf numFmtId="0" fontId="13" fillId="0" borderId="5" xfId="8" applyFont="1" applyFill="1" applyBorder="1" applyAlignment="1">
      <alignment horizontal="left" vertical="top" wrapText="1"/>
    </xf>
    <xf numFmtId="14" fontId="26" fillId="15" borderId="0" xfId="8" applyNumberFormat="1" applyFont="1" applyFill="1" applyBorder="1" applyAlignment="1">
      <alignment vertical="center" wrapText="1"/>
    </xf>
    <xf numFmtId="9" fontId="42" fillId="15" borderId="0" xfId="8" applyNumberFormat="1" applyFont="1" applyFill="1" applyBorder="1" applyAlignment="1">
      <alignment vertical="center"/>
    </xf>
    <xf numFmtId="0" fontId="35" fillId="0" borderId="2" xfId="8" applyFont="1" applyBorder="1"/>
    <xf numFmtId="0" fontId="14" fillId="0" borderId="4" xfId="8" applyFont="1" applyFill="1" applyBorder="1" applyAlignment="1">
      <alignment horizontal="left"/>
    </xf>
    <xf numFmtId="0" fontId="13" fillId="0" borderId="24" xfId="8" applyFill="1" applyBorder="1" applyAlignment="1">
      <alignment horizontal="center"/>
    </xf>
    <xf numFmtId="0" fontId="13" fillId="0" borderId="25" xfId="8" applyFill="1" applyBorder="1" applyAlignment="1">
      <alignment horizontal="center"/>
    </xf>
    <xf numFmtId="0" fontId="36" fillId="0" borderId="25" xfId="8" applyFont="1" applyBorder="1"/>
    <xf numFmtId="0" fontId="15" fillId="0" borderId="38" xfId="8" applyNumberFormat="1" applyFont="1" applyFill="1" applyBorder="1" applyAlignment="1" applyProtection="1">
      <alignment horizontal="left"/>
      <protection locked="0"/>
    </xf>
    <xf numFmtId="0" fontId="46" fillId="0" borderId="0" xfId="8" applyFont="1" applyBorder="1" applyAlignment="1">
      <alignment horizontal="left"/>
    </xf>
    <xf numFmtId="173" fontId="13" fillId="6" borderId="42" xfId="8" quotePrefix="1" applyNumberFormat="1" applyFont="1" applyFill="1" applyBorder="1" applyAlignment="1">
      <alignment horizontal="left" vertical="center"/>
    </xf>
    <xf numFmtId="173" fontId="13" fillId="6" borderId="43" xfId="8" quotePrefix="1" applyNumberFormat="1" applyFont="1" applyFill="1" applyBorder="1" applyAlignment="1">
      <alignment horizontal="left" vertical="center"/>
    </xf>
    <xf numFmtId="0" fontId="26" fillId="6" borderId="37" xfId="8" applyFont="1" applyFill="1" applyBorder="1" applyAlignment="1">
      <alignment horizontal="center" vertical="center"/>
    </xf>
    <xf numFmtId="0" fontId="26" fillId="6" borderId="38" xfId="8" applyFont="1" applyFill="1" applyBorder="1" applyAlignment="1">
      <alignment horizontal="center" vertical="center"/>
    </xf>
    <xf numFmtId="0" fontId="26" fillId="6" borderId="36" xfId="8" applyFont="1" applyFill="1" applyBorder="1" applyAlignment="1">
      <alignment horizontal="left" vertical="center"/>
    </xf>
    <xf numFmtId="0" fontId="13" fillId="0" borderId="4" xfId="8" applyFont="1" applyFill="1" applyBorder="1" applyAlignment="1">
      <alignment horizontal="center" vertical="center"/>
    </xf>
    <xf numFmtId="0" fontId="0" fillId="16" borderId="0" xfId="0" applyFill="1"/>
    <xf numFmtId="0" fontId="0" fillId="4" borderId="0" xfId="0" applyFill="1" applyBorder="1" applyAlignment="1">
      <alignment vertical="justify" wrapText="1"/>
    </xf>
    <xf numFmtId="0" fontId="28" fillId="4" borderId="0" xfId="8" applyFont="1" applyFill="1" applyBorder="1" applyAlignment="1">
      <alignment horizontal="justify" vertical="top" wrapText="1"/>
    </xf>
    <xf numFmtId="0" fontId="37" fillId="0" borderId="54" xfId="8" applyFont="1" applyFill="1" applyBorder="1" applyAlignment="1">
      <alignment horizontal="center"/>
    </xf>
    <xf numFmtId="174" fontId="19" fillId="8" borderId="43" xfId="8" applyNumberFormat="1" applyFont="1" applyFill="1" applyBorder="1" applyAlignment="1">
      <alignment horizontal="right"/>
    </xf>
    <xf numFmtId="174" fontId="15" fillId="8" borderId="52" xfId="8" applyNumberFormat="1" applyFont="1" applyFill="1" applyBorder="1" applyAlignment="1">
      <alignment horizontal="right"/>
    </xf>
    <xf numFmtId="174" fontId="15" fillId="8" borderId="53" xfId="8" applyNumberFormat="1" applyFont="1" applyFill="1" applyBorder="1" applyAlignment="1">
      <alignment horizontal="right"/>
    </xf>
    <xf numFmtId="0" fontId="26" fillId="0" borderId="25" xfId="8" applyFont="1" applyFill="1" applyBorder="1" applyAlignment="1">
      <alignment horizontal="left" vertical="justify" wrapText="1"/>
    </xf>
    <xf numFmtId="0" fontId="26" fillId="0" borderId="26" xfId="8" applyFont="1" applyFill="1" applyBorder="1" applyAlignment="1">
      <alignment horizontal="left" vertical="justify" wrapText="1"/>
    </xf>
    <xf numFmtId="0" fontId="23" fillId="0" borderId="5" xfId="8" applyFont="1" applyBorder="1" applyAlignment="1">
      <alignment horizontal="left" vertical="top" wrapText="1"/>
    </xf>
    <xf numFmtId="2" fontId="13" fillId="2" borderId="0" xfId="8" applyNumberFormat="1" applyFill="1" applyBorder="1" applyAlignment="1">
      <alignment horizontal="right" vertical="center"/>
    </xf>
    <xf numFmtId="0" fontId="39" fillId="6" borderId="58" xfId="8" applyFont="1" applyFill="1" applyBorder="1" applyAlignment="1">
      <alignment horizontal="left" vertical="center"/>
    </xf>
    <xf numFmtId="2" fontId="19" fillId="0" borderId="52" xfId="8" applyNumberFormat="1" applyFont="1" applyBorder="1" applyAlignment="1">
      <alignment horizontal="center"/>
    </xf>
    <xf numFmtId="174" fontId="15" fillId="8" borderId="53" xfId="8" applyNumberFormat="1" applyFont="1" applyFill="1" applyBorder="1" applyAlignment="1"/>
    <xf numFmtId="0" fontId="16" fillId="0" borderId="62" xfId="8" applyFont="1" applyFill="1" applyBorder="1" applyAlignment="1">
      <alignment horizontal="center" vertical="center"/>
    </xf>
    <xf numFmtId="0" fontId="16" fillId="0" borderId="54" xfId="8" applyFont="1" applyFill="1" applyBorder="1" applyAlignment="1">
      <alignment horizontal="center" vertical="center"/>
    </xf>
    <xf numFmtId="0" fontId="16" fillId="0" borderId="63" xfId="8" applyFont="1" applyFill="1" applyBorder="1" applyAlignment="1">
      <alignment horizontal="center" vertical="center"/>
    </xf>
    <xf numFmtId="0" fontId="0" fillId="0" borderId="4" xfId="0" applyBorder="1"/>
    <xf numFmtId="0" fontId="28" fillId="4" borderId="5" xfId="8" applyFont="1" applyFill="1" applyBorder="1" applyAlignment="1">
      <alignment horizontal="justify" vertical="justify" wrapText="1"/>
    </xf>
    <xf numFmtId="0" fontId="34" fillId="4" borderId="4" xfId="8" applyFont="1" applyFill="1" applyBorder="1" applyAlignment="1">
      <alignment vertical="center"/>
    </xf>
    <xf numFmtId="0" fontId="28" fillId="4" borderId="4" xfId="8" applyFont="1" applyFill="1" applyBorder="1" applyAlignment="1">
      <alignment horizontal="justify" vertical="top" wrapText="1"/>
    </xf>
    <xf numFmtId="0" fontId="0" fillId="4" borderId="5" xfId="0" applyFill="1" applyBorder="1" applyAlignment="1">
      <alignment horizontal="justify" vertical="center" wrapText="1"/>
    </xf>
    <xf numFmtId="0" fontId="37" fillId="0" borderId="62" xfId="8" applyFont="1" applyFill="1" applyBorder="1" applyAlignment="1">
      <alignment horizontal="center"/>
    </xf>
    <xf numFmtId="0" fontId="37" fillId="0" borderId="63" xfId="8" applyFont="1" applyFill="1" applyBorder="1" applyAlignment="1">
      <alignment horizontal="center"/>
    </xf>
    <xf numFmtId="0" fontId="16" fillId="0" borderId="4" xfId="8" applyFont="1" applyFill="1" applyBorder="1" applyAlignment="1">
      <alignment vertical="center"/>
    </xf>
    <xf numFmtId="0" fontId="37" fillId="0" borderId="5" xfId="8" applyFont="1" applyBorder="1"/>
    <xf numFmtId="0" fontId="13" fillId="0" borderId="4" xfId="8" applyFont="1" applyFill="1" applyBorder="1" applyAlignment="1">
      <alignment vertical="center"/>
    </xf>
    <xf numFmtId="0" fontId="13" fillId="0" borderId="4" xfId="8" applyBorder="1" applyAlignment="1">
      <alignment horizontal="center" vertical="center"/>
    </xf>
    <xf numFmtId="0" fontId="13" fillId="0" borderId="25" xfId="8" applyBorder="1" applyAlignment="1">
      <alignment horizontal="center" vertical="center"/>
    </xf>
    <xf numFmtId="0" fontId="13" fillId="0" borderId="25" xfId="8" applyBorder="1" applyAlignment="1">
      <alignment vertical="center"/>
    </xf>
    <xf numFmtId="0" fontId="13" fillId="0" borderId="25" xfId="8" applyBorder="1" applyAlignment="1">
      <alignment horizontal="right" vertical="center"/>
    </xf>
    <xf numFmtId="2" fontId="13" fillId="0" borderId="25" xfId="8" applyNumberFormat="1" applyBorder="1" applyAlignment="1">
      <alignment horizontal="center" vertical="center"/>
    </xf>
    <xf numFmtId="2" fontId="15" fillId="11" borderId="49" xfId="8" applyNumberFormat="1" applyFont="1" applyFill="1" applyBorder="1" applyAlignment="1">
      <alignment horizontal="center"/>
    </xf>
    <xf numFmtId="0" fontId="16" fillId="0" borderId="0" xfId="8" applyFont="1" applyBorder="1" applyAlignment="1">
      <alignment horizontal="center" vertical="center"/>
    </xf>
    <xf numFmtId="0" fontId="0" fillId="0" borderId="24" xfId="0" applyBorder="1"/>
    <xf numFmtId="0" fontId="0" fillId="0" borderId="62" xfId="0" applyBorder="1"/>
    <xf numFmtId="0" fontId="16" fillId="0" borderId="3" xfId="8" applyFont="1" applyFill="1" applyBorder="1" applyAlignment="1">
      <alignment horizontal="left" vertical="center" wrapText="1"/>
    </xf>
    <xf numFmtId="2" fontId="15" fillId="11" borderId="48" xfId="8" applyNumberFormat="1" applyFont="1" applyFill="1" applyBorder="1" applyAlignment="1">
      <alignment horizontal="left"/>
    </xf>
    <xf numFmtId="0" fontId="0" fillId="11" borderId="2" xfId="0" applyFill="1" applyBorder="1"/>
    <xf numFmtId="175" fontId="13" fillId="6" borderId="59" xfId="15" applyNumberFormat="1" applyFont="1" applyFill="1" applyBorder="1" applyAlignment="1">
      <alignment horizontal="right" vertical="center"/>
    </xf>
    <xf numFmtId="175" fontId="13" fillId="0" borderId="57" xfId="8" applyNumberFormat="1" applyFont="1" applyFill="1" applyBorder="1" applyAlignment="1">
      <alignment horizontal="center" vertical="center"/>
    </xf>
    <xf numFmtId="175" fontId="16" fillId="8" borderId="60" xfId="15" applyNumberFormat="1" applyFont="1" applyFill="1" applyBorder="1" applyAlignment="1">
      <alignment horizontal="center" vertical="center"/>
    </xf>
    <xf numFmtId="175" fontId="16" fillId="8" borderId="51" xfId="15" applyNumberFormat="1" applyFont="1" applyFill="1" applyBorder="1" applyAlignment="1">
      <alignment horizontal="center" vertical="center"/>
    </xf>
    <xf numFmtId="175" fontId="16" fillId="8" borderId="61" xfId="15" applyNumberFormat="1" applyFont="1" applyFill="1" applyBorder="1" applyAlignment="1">
      <alignment horizontal="center" vertical="center"/>
    </xf>
    <xf numFmtId="175" fontId="15" fillId="11" borderId="50" xfId="8" applyNumberFormat="1" applyFont="1" applyFill="1" applyBorder="1" applyAlignment="1">
      <alignment horizontal="center"/>
    </xf>
    <xf numFmtId="0" fontId="34" fillId="4" borderId="0" xfId="8" applyFont="1" applyFill="1" applyBorder="1" applyAlignment="1">
      <alignment vertical="center" wrapText="1"/>
    </xf>
    <xf numFmtId="0" fontId="23" fillId="8" borderId="0" xfId="8" applyFont="1" applyFill="1" applyBorder="1" applyAlignment="1">
      <alignment horizontal="right" vertical="center" wrapText="1"/>
    </xf>
    <xf numFmtId="0" fontId="0" fillId="0" borderId="0" xfId="0" applyBorder="1"/>
    <xf numFmtId="2" fontId="15" fillId="11" borderId="36" xfId="8" applyNumberFormat="1" applyFont="1" applyFill="1" applyBorder="1" applyAlignment="1">
      <alignment horizontal="left"/>
    </xf>
    <xf numFmtId="0" fontId="38" fillId="0" borderId="0" xfId="8" applyFont="1" applyFill="1" applyBorder="1" applyAlignment="1">
      <alignment horizontal="left"/>
    </xf>
    <xf numFmtId="0" fontId="13" fillId="0" borderId="1" xfId="8" applyBorder="1" applyAlignment="1">
      <alignment horizontal="center"/>
    </xf>
    <xf numFmtId="0" fontId="13" fillId="0" borderId="2" xfId="8" applyBorder="1" applyAlignment="1">
      <alignment horizontal="center"/>
    </xf>
    <xf numFmtId="0" fontId="13" fillId="0" borderId="2" xfId="8" applyFont="1" applyFill="1" applyBorder="1" applyAlignment="1"/>
    <xf numFmtId="0" fontId="13" fillId="0" borderId="2" xfId="8" applyFill="1" applyBorder="1" applyAlignment="1"/>
    <xf numFmtId="0" fontId="13" fillId="0" borderId="24" xfId="8" applyFont="1" applyFill="1" applyBorder="1" applyAlignment="1">
      <alignment vertical="center"/>
    </xf>
    <xf numFmtId="0" fontId="33" fillId="4" borderId="1" xfId="8" applyFont="1" applyFill="1" applyBorder="1" applyAlignment="1">
      <alignment vertical="center"/>
    </xf>
    <xf numFmtId="0" fontId="33" fillId="4" borderId="2" xfId="8" applyFont="1" applyFill="1" applyBorder="1" applyAlignment="1">
      <alignment vertical="center"/>
    </xf>
    <xf numFmtId="1" fontId="33" fillId="4" borderId="2" xfId="8" applyNumberFormat="1" applyFont="1" applyFill="1" applyBorder="1" applyAlignment="1">
      <alignment vertical="center"/>
    </xf>
    <xf numFmtId="0" fontId="33" fillId="4" borderId="2" xfId="8" applyFont="1" applyFill="1" applyBorder="1" applyAlignment="1">
      <alignment horizontal="left" vertical="center"/>
    </xf>
    <xf numFmtId="0" fontId="28" fillId="4" borderId="3" xfId="8" applyFont="1" applyFill="1" applyBorder="1" applyAlignment="1">
      <alignment horizontal="justify" vertical="justify" wrapText="1"/>
    </xf>
    <xf numFmtId="0" fontId="28" fillId="4" borderId="24" xfId="8" applyFont="1" applyFill="1" applyBorder="1" applyAlignment="1">
      <alignment horizontal="justify" vertical="top" wrapText="1"/>
    </xf>
    <xf numFmtId="0" fontId="28" fillId="4" borderId="25" xfId="8" applyFont="1" applyFill="1" applyBorder="1" applyAlignment="1">
      <alignment horizontal="justify" vertical="top" wrapText="1"/>
    </xf>
    <xf numFmtId="0" fontId="0" fillId="4" borderId="25" xfId="0" applyFill="1" applyBorder="1" applyAlignment="1">
      <alignment horizontal="justify" vertical="center" wrapText="1"/>
    </xf>
    <xf numFmtId="0" fontId="0" fillId="4" borderId="26" xfId="0" applyFill="1" applyBorder="1" applyAlignment="1">
      <alignment horizontal="justify" vertical="center" wrapText="1"/>
    </xf>
    <xf numFmtId="0" fontId="13" fillId="0" borderId="1" xfId="8" applyBorder="1"/>
    <xf numFmtId="0" fontId="13" fillId="0" borderId="2" xfId="8" applyBorder="1"/>
    <xf numFmtId="0" fontId="23" fillId="0" borderId="2" xfId="8" applyFont="1" applyFill="1" applyBorder="1" applyAlignment="1">
      <alignment vertical="justify" wrapText="1"/>
    </xf>
    <xf numFmtId="0" fontId="17" fillId="0" borderId="0" xfId="8" applyFont="1" applyBorder="1" applyAlignment="1"/>
    <xf numFmtId="0" fontId="13" fillId="0" borderId="0" xfId="8" applyBorder="1" applyAlignment="1">
      <alignment horizontal="left" vertical="center"/>
    </xf>
    <xf numFmtId="2" fontId="15" fillId="6" borderId="5" xfId="8" applyNumberFormat="1" applyFont="1" applyFill="1" applyBorder="1" applyAlignment="1">
      <alignment horizontal="right"/>
    </xf>
    <xf numFmtId="0" fontId="13" fillId="6" borderId="0" xfId="8" applyNumberFormat="1" applyFill="1" applyBorder="1" applyAlignment="1">
      <alignment horizontal="left"/>
    </xf>
    <xf numFmtId="0" fontId="13" fillId="0" borderId="0" xfId="7" applyAlignment="1">
      <alignment horizontal="left"/>
    </xf>
    <xf numFmtId="0" fontId="14" fillId="0" borderId="0" xfId="8" applyFont="1" applyFill="1" applyBorder="1" applyAlignment="1">
      <alignment horizontal="right"/>
    </xf>
    <xf numFmtId="0" fontId="0" fillId="0" borderId="46" xfId="0" applyBorder="1"/>
    <xf numFmtId="174" fontId="19" fillId="8" borderId="47" xfId="8" applyNumberFormat="1" applyFont="1" applyFill="1" applyBorder="1" applyAlignment="1">
      <alignment horizontal="right"/>
    </xf>
    <xf numFmtId="0" fontId="0" fillId="0" borderId="64" xfId="0" applyBorder="1"/>
    <xf numFmtId="0" fontId="47" fillId="4" borderId="4" xfId="8" applyFont="1" applyFill="1" applyBorder="1" applyAlignment="1">
      <alignment vertical="center"/>
    </xf>
    <xf numFmtId="1" fontId="42" fillId="4" borderId="0" xfId="8" applyNumberFormat="1" applyFont="1" applyFill="1" applyBorder="1" applyAlignment="1">
      <alignment vertical="center"/>
    </xf>
    <xf numFmtId="14" fontId="42" fillId="15" borderId="0" xfId="8" applyNumberFormat="1" applyFont="1" applyFill="1" applyBorder="1" applyAlignment="1">
      <alignment vertical="center"/>
    </xf>
    <xf numFmtId="1" fontId="42" fillId="15" borderId="0" xfId="8" applyNumberFormat="1" applyFont="1" applyFill="1" applyBorder="1" applyAlignment="1">
      <alignment vertical="center"/>
    </xf>
    <xf numFmtId="2" fontId="42" fillId="15" borderId="0" xfId="8" applyNumberFormat="1" applyFont="1" applyFill="1" applyBorder="1" applyAlignment="1">
      <alignment vertical="center"/>
    </xf>
    <xf numFmtId="0" fontId="42" fillId="15" borderId="0" xfId="8" applyFont="1" applyFill="1" applyBorder="1" applyAlignment="1">
      <alignment vertical="center"/>
    </xf>
    <xf numFmtId="0" fontId="4" fillId="0" borderId="0" xfId="1" applyFont="1" applyBorder="1" applyAlignment="1">
      <alignment horizontal="left" vertical="top" wrapText="1"/>
    </xf>
    <xf numFmtId="14" fontId="4" fillId="0" borderId="6" xfId="1" applyNumberFormat="1" applyFont="1" applyBorder="1" applyAlignment="1">
      <alignment horizontal="left"/>
    </xf>
    <xf numFmtId="0" fontId="0" fillId="0" borderId="0" xfId="0"/>
    <xf numFmtId="0" fontId="4" fillId="0" borderId="0" xfId="1" applyFont="1" applyAlignment="1">
      <alignment horizontal="right"/>
    </xf>
    <xf numFmtId="0" fontId="4" fillId="0" borderId="0" xfId="1" applyFont="1" applyAlignment="1">
      <alignment horizontal="left" vertical="top" wrapText="1"/>
    </xf>
    <xf numFmtId="0" fontId="47" fillId="4" borderId="4" xfId="8" applyFont="1" applyFill="1" applyBorder="1" applyAlignment="1">
      <alignment vertical="center" wrapText="1"/>
    </xf>
    <xf numFmtId="0" fontId="47" fillId="4" borderId="0" xfId="8" applyFont="1" applyFill="1" applyBorder="1" applyAlignment="1">
      <alignment vertical="center" wrapText="1"/>
    </xf>
    <xf numFmtId="0" fontId="47" fillId="4" borderId="4" xfId="8" applyFont="1" applyFill="1" applyBorder="1" applyAlignment="1">
      <alignment horizontal="left" vertical="justify" wrapText="1"/>
    </xf>
    <xf numFmtId="0" fontId="47" fillId="4" borderId="0" xfId="8" applyFont="1" applyFill="1" applyBorder="1" applyAlignment="1">
      <alignment horizontal="left" vertical="justify" wrapText="1"/>
    </xf>
    <xf numFmtId="0" fontId="23" fillId="4" borderId="2" xfId="8" applyFont="1" applyFill="1" applyBorder="1" applyAlignment="1">
      <alignment horizontal="left" vertical="justify" wrapText="1"/>
    </xf>
    <xf numFmtId="0" fontId="23" fillId="4" borderId="0" xfId="8" applyFont="1" applyFill="1" applyBorder="1" applyAlignment="1">
      <alignment horizontal="left" vertical="justify" wrapText="1"/>
    </xf>
    <xf numFmtId="0" fontId="23" fillId="4" borderId="0" xfId="8" applyFont="1" applyFill="1" applyBorder="1" applyAlignment="1">
      <alignment horizontal="center" vertical="center" wrapText="1"/>
    </xf>
    <xf numFmtId="0" fontId="14" fillId="0" borderId="2" xfId="8" applyFont="1" applyFill="1" applyBorder="1" applyAlignment="1">
      <alignment horizontal="left" vertical="center" wrapText="1"/>
    </xf>
    <xf numFmtId="0" fontId="13" fillId="0" borderId="0" xfId="8" applyFont="1" applyFill="1" applyBorder="1" applyAlignment="1">
      <alignment horizontal="left" vertical="top" wrapText="1"/>
    </xf>
    <xf numFmtId="0" fontId="23" fillId="8" borderId="4" xfId="8" applyFont="1" applyFill="1" applyBorder="1" applyAlignment="1">
      <alignment horizontal="right" vertical="center" wrapText="1"/>
    </xf>
    <xf numFmtId="0" fontId="23" fillId="8" borderId="0" xfId="8" applyFont="1" applyFill="1" applyBorder="1" applyAlignment="1">
      <alignment horizontal="right" vertical="center" wrapText="1"/>
    </xf>
    <xf numFmtId="14" fontId="26" fillId="15" borderId="0" xfId="8" applyNumberFormat="1" applyFont="1" applyFill="1" applyBorder="1" applyAlignment="1">
      <alignment horizontal="center" vertical="center" wrapText="1"/>
    </xf>
    <xf numFmtId="14" fontId="13" fillId="0" borderId="0" xfId="8" applyNumberFormat="1" applyFont="1" applyFill="1" applyBorder="1" applyAlignment="1">
      <alignment horizontal="left"/>
    </xf>
    <xf numFmtId="174" fontId="16" fillId="8" borderId="46" xfId="8" applyNumberFormat="1" applyFont="1" applyFill="1" applyBorder="1" applyAlignment="1">
      <alignment horizontal="right"/>
    </xf>
    <xf numFmtId="174" fontId="16" fillId="8" borderId="43" xfId="8" applyNumberFormat="1" applyFont="1" applyFill="1" applyBorder="1" applyAlignment="1">
      <alignment horizontal="right"/>
    </xf>
    <xf numFmtId="174" fontId="16" fillId="8" borderId="47" xfId="8" applyNumberFormat="1" applyFont="1" applyFill="1" applyBorder="1" applyAlignment="1">
      <alignment horizontal="right"/>
    </xf>
    <xf numFmtId="0" fontId="23" fillId="0" borderId="4" xfId="8" applyFont="1" applyBorder="1" applyAlignment="1">
      <alignment horizontal="left" vertical="top" wrapText="1"/>
    </xf>
    <xf numFmtId="0" fontId="23" fillId="0" borderId="0" xfId="8" applyFont="1" applyBorder="1" applyAlignment="1">
      <alignment horizontal="left" vertical="top" wrapText="1"/>
    </xf>
    <xf numFmtId="0" fontId="0" fillId="0" borderId="0" xfId="8" applyFont="1" applyBorder="1" applyAlignment="1">
      <alignment horizontal="right" vertical="justify" wrapText="1"/>
    </xf>
    <xf numFmtId="0" fontId="0" fillId="0" borderId="0" xfId="0" applyBorder="1"/>
    <xf numFmtId="3" fontId="21" fillId="7" borderId="0" xfId="8" quotePrefix="1" applyNumberFormat="1" applyFont="1" applyFill="1" applyBorder="1" applyAlignment="1">
      <alignment horizontal="left" vertical="justify" wrapText="1"/>
    </xf>
    <xf numFmtId="0" fontId="0" fillId="0" borderId="0" xfId="0" applyBorder="1" applyAlignment="1">
      <alignment horizontal="left"/>
    </xf>
    <xf numFmtId="2" fontId="15" fillId="7" borderId="0" xfId="7" applyNumberFormat="1" applyFont="1" applyFill="1" applyBorder="1" applyAlignment="1">
      <alignment horizontal="center"/>
    </xf>
    <xf numFmtId="0" fontId="16" fillId="0" borderId="0" xfId="8" applyFont="1" applyBorder="1" applyAlignment="1">
      <alignment horizontal="left"/>
    </xf>
    <xf numFmtId="3" fontId="16" fillId="9" borderId="0" xfId="7" applyNumberFormat="1" applyFont="1" applyFill="1" applyBorder="1" applyAlignment="1">
      <alignment horizontal="left" vertical="top" wrapText="1"/>
    </xf>
    <xf numFmtId="164" fontId="16" fillId="9" borderId="0" xfId="13" applyFont="1" applyFill="1" applyBorder="1" applyAlignment="1">
      <alignment horizontal="center"/>
    </xf>
    <xf numFmtId="0" fontId="18" fillId="0" borderId="0" xfId="7" applyFont="1" applyBorder="1" applyAlignment="1">
      <alignment horizontal="left" vertical="center" wrapText="1"/>
    </xf>
    <xf numFmtId="0" fontId="18" fillId="2" borderId="0" xfId="7" applyFont="1" applyFill="1" applyBorder="1" applyAlignment="1">
      <alignment horizontal="left" vertical="top" wrapText="1"/>
    </xf>
    <xf numFmtId="0" fontId="16" fillId="11" borderId="35" xfId="7" applyFont="1" applyFill="1" applyBorder="1" applyAlignment="1">
      <alignment horizontal="left"/>
    </xf>
    <xf numFmtId="0" fontId="0" fillId="0" borderId="41" xfId="0" applyBorder="1"/>
    <xf numFmtId="0" fontId="0" fillId="0" borderId="39" xfId="0" applyBorder="1"/>
  </cellXfs>
  <cellStyles count="16">
    <cellStyle name="Across 46 3" xfId="5"/>
    <cellStyle name="Center 23" xfId="1"/>
    <cellStyle name="Entrada 2 3 11 2" xfId="2"/>
    <cellStyle name="HEADINGSTOP 22 2" xfId="3"/>
    <cellStyle name="Hipervínculo" xfId="10" builtinId="8"/>
    <cellStyle name="Millares" xfId="15" builtinId="3"/>
    <cellStyle name="Millares 2" xfId="13"/>
    <cellStyle name="Millares 3" xfId="12"/>
    <cellStyle name="Moneda 2" xfId="9"/>
    <cellStyle name="Normal" xfId="0" builtinId="0"/>
    <cellStyle name="Normal 2" xfId="4"/>
    <cellStyle name="Normal 2 3" xfId="8"/>
    <cellStyle name="Normal 3" xfId="7"/>
    <cellStyle name="Normal 4" xfId="14"/>
    <cellStyle name="Output 16 2" xfId="6"/>
    <cellStyle name="Porcentaje 2"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45"/>
  <sheetViews>
    <sheetView zoomScale="70" zoomScaleNormal="70" zoomScalePageLayoutView="70" workbookViewId="0">
      <selection activeCell="O8" sqref="O8"/>
    </sheetView>
  </sheetViews>
  <sheetFormatPr baseColWidth="10" defaultRowHeight="15.75" x14ac:dyDescent="0.25"/>
  <cols>
    <col min="1" max="1" width="18.875" style="58" bestFit="1" customWidth="1"/>
    <col min="3" max="3" width="13" customWidth="1"/>
  </cols>
  <sheetData>
    <row r="4" spans="1:10" x14ac:dyDescent="0.25">
      <c r="H4" s="271" t="s">
        <v>187</v>
      </c>
      <c r="I4" t="s">
        <v>198</v>
      </c>
      <c r="J4" t="s">
        <v>188</v>
      </c>
    </row>
    <row r="5" spans="1:10" x14ac:dyDescent="0.25">
      <c r="A5" t="s">
        <v>0</v>
      </c>
      <c r="B5" s="92"/>
      <c r="H5" t="s">
        <v>182</v>
      </c>
      <c r="I5" t="s">
        <v>198</v>
      </c>
      <c r="J5" t="s">
        <v>188</v>
      </c>
    </row>
    <row r="6" spans="1:10" x14ac:dyDescent="0.25">
      <c r="A6" t="s">
        <v>1</v>
      </c>
      <c r="B6" s="92"/>
      <c r="H6" t="s">
        <v>189</v>
      </c>
      <c r="I6" t="s">
        <v>134</v>
      </c>
      <c r="J6" t="s">
        <v>194</v>
      </c>
    </row>
    <row r="7" spans="1:10" x14ac:dyDescent="0.25">
      <c r="A7" t="s">
        <v>2</v>
      </c>
      <c r="B7" s="92"/>
      <c r="H7" s="295" t="s">
        <v>183</v>
      </c>
      <c r="I7" t="s">
        <v>137</v>
      </c>
      <c r="J7" t="s">
        <v>195</v>
      </c>
    </row>
    <row r="8" spans="1:10" x14ac:dyDescent="0.25">
      <c r="A8" t="s">
        <v>3</v>
      </c>
      <c r="B8" s="92"/>
      <c r="H8" s="295" t="s">
        <v>193</v>
      </c>
      <c r="I8" t="s">
        <v>139</v>
      </c>
      <c r="J8" t="s">
        <v>136</v>
      </c>
    </row>
    <row r="9" spans="1:10" x14ac:dyDescent="0.25">
      <c r="A9" t="s">
        <v>4</v>
      </c>
      <c r="B9" s="92"/>
      <c r="H9" s="295" t="s">
        <v>190</v>
      </c>
      <c r="I9" t="s">
        <v>142</v>
      </c>
      <c r="J9" t="s">
        <v>196</v>
      </c>
    </row>
    <row r="10" spans="1:10" x14ac:dyDescent="0.25">
      <c r="A10" t="s">
        <v>5</v>
      </c>
      <c r="B10" s="92"/>
      <c r="H10" s="295" t="s">
        <v>199</v>
      </c>
      <c r="I10" t="s">
        <v>144</v>
      </c>
    </row>
    <row r="11" spans="1:10" x14ac:dyDescent="0.25">
      <c r="A11" t="s">
        <v>6</v>
      </c>
      <c r="B11" s="92"/>
      <c r="H11" s="295" t="s">
        <v>191</v>
      </c>
      <c r="I11" t="s">
        <v>146</v>
      </c>
      <c r="J11" t="s">
        <v>197</v>
      </c>
    </row>
    <row r="12" spans="1:10" x14ac:dyDescent="0.25">
      <c r="A12" t="s">
        <v>7</v>
      </c>
      <c r="B12" s="93"/>
      <c r="H12" s="295" t="s">
        <v>192</v>
      </c>
      <c r="I12" t="s">
        <v>148</v>
      </c>
    </row>
    <row r="13" spans="1:10" x14ac:dyDescent="0.25">
      <c r="A13" t="s">
        <v>8</v>
      </c>
      <c r="B13" s="92"/>
    </row>
    <row r="14" spans="1:10" x14ac:dyDescent="0.25">
      <c r="A14" t="s">
        <v>9</v>
      </c>
      <c r="B14" s="92"/>
    </row>
    <row r="15" spans="1:10" x14ac:dyDescent="0.25">
      <c r="A15" t="s">
        <v>10</v>
      </c>
      <c r="B15" s="92"/>
    </row>
    <row r="16" spans="1:10" x14ac:dyDescent="0.25">
      <c r="A16" t="s">
        <v>203</v>
      </c>
      <c r="B16" s="92"/>
    </row>
    <row r="17" spans="1:11" x14ac:dyDescent="0.25">
      <c r="A17" t="s">
        <v>11</v>
      </c>
      <c r="B17" s="92"/>
    </row>
    <row r="18" spans="1:11" x14ac:dyDescent="0.25">
      <c r="A18" t="s">
        <v>12</v>
      </c>
      <c r="B18" s="92"/>
      <c r="C18" t="s">
        <v>126</v>
      </c>
    </row>
    <row r="19" spans="1:11" x14ac:dyDescent="0.25">
      <c r="A19" t="s">
        <v>13</v>
      </c>
      <c r="B19" s="92"/>
      <c r="C19" s="275"/>
    </row>
    <row r="20" spans="1:11" x14ac:dyDescent="0.25">
      <c r="A20" t="s">
        <v>14</v>
      </c>
      <c r="B20" s="92"/>
      <c r="C20" s="275"/>
    </row>
    <row r="21" spans="1:11" x14ac:dyDescent="0.25">
      <c r="A21" t="s">
        <v>15</v>
      </c>
      <c r="B21" s="92"/>
      <c r="C21" s="275"/>
      <c r="I21" s="409" t="s">
        <v>202</v>
      </c>
      <c r="J21" s="409"/>
      <c r="K21" s="409"/>
    </row>
    <row r="22" spans="1:11" x14ac:dyDescent="0.25">
      <c r="A22" t="s">
        <v>16</v>
      </c>
      <c r="B22" s="93"/>
      <c r="I22" s="409"/>
      <c r="J22" s="409"/>
      <c r="K22" s="409"/>
    </row>
    <row r="23" spans="1:11" x14ac:dyDescent="0.25">
      <c r="A23" t="s">
        <v>17</v>
      </c>
      <c r="B23" s="93"/>
      <c r="I23" s="409"/>
      <c r="J23" s="409"/>
      <c r="K23" s="409"/>
    </row>
    <row r="24" spans="1:11" x14ac:dyDescent="0.25">
      <c r="A24" t="s">
        <v>18</v>
      </c>
      <c r="B24" s="93"/>
      <c r="I24" s="409"/>
      <c r="J24" s="409"/>
      <c r="K24" s="409"/>
    </row>
    <row r="25" spans="1:11" x14ac:dyDescent="0.25">
      <c r="A25" t="s">
        <v>19</v>
      </c>
      <c r="B25" s="93"/>
      <c r="I25" s="409"/>
      <c r="J25" s="409"/>
      <c r="K25" s="409"/>
    </row>
    <row r="26" spans="1:11" x14ac:dyDescent="0.25">
      <c r="A26" s="58" t="s">
        <v>184</v>
      </c>
      <c r="B26" s="92"/>
    </row>
    <row r="27" spans="1:11" x14ac:dyDescent="0.25">
      <c r="A27" s="58" t="s">
        <v>185</v>
      </c>
      <c r="B27" s="92"/>
    </row>
    <row r="28" spans="1:11" x14ac:dyDescent="0.25">
      <c r="A28" s="58" t="s">
        <v>186</v>
      </c>
      <c r="B28" s="92"/>
    </row>
    <row r="29" spans="1:11" x14ac:dyDescent="0.25">
      <c r="A29" s="58" t="s">
        <v>182</v>
      </c>
      <c r="B29" s="92"/>
    </row>
    <row r="30" spans="1:11" x14ac:dyDescent="0.25">
      <c r="A30" t="s">
        <v>20</v>
      </c>
      <c r="B30" t="s">
        <v>21</v>
      </c>
      <c r="C30" t="s">
        <v>22</v>
      </c>
      <c r="D30" t="s">
        <v>23</v>
      </c>
      <c r="E30" t="s">
        <v>24</v>
      </c>
      <c r="F30" t="s">
        <v>25</v>
      </c>
      <c r="G30" t="s">
        <v>26</v>
      </c>
    </row>
    <row r="31" spans="1:11" x14ac:dyDescent="0.25">
      <c r="A31" s="92"/>
      <c r="B31" s="92"/>
      <c r="C31" s="92"/>
      <c r="D31" s="92"/>
      <c r="E31" s="92"/>
      <c r="F31" s="92"/>
      <c r="G31" s="92"/>
    </row>
    <row r="32" spans="1:11" x14ac:dyDescent="0.25">
      <c r="A32" s="92"/>
      <c r="B32" s="92"/>
      <c r="C32" s="92"/>
      <c r="D32" s="92"/>
      <c r="E32" s="92"/>
      <c r="F32" s="92"/>
      <c r="G32" s="92"/>
    </row>
    <row r="33" spans="1:7" x14ac:dyDescent="0.25">
      <c r="A33" s="92"/>
      <c r="B33" s="92"/>
      <c r="C33" s="92"/>
      <c r="D33" s="92"/>
      <c r="E33" s="92"/>
      <c r="F33" s="92"/>
      <c r="G33" s="92"/>
    </row>
    <row r="34" spans="1:7" x14ac:dyDescent="0.25">
      <c r="A34" s="94"/>
      <c r="B34" s="92"/>
      <c r="C34" s="92"/>
      <c r="D34" s="92"/>
      <c r="E34" s="92"/>
      <c r="F34" s="92"/>
      <c r="G34" s="92"/>
    </row>
    <row r="35" spans="1:7" x14ac:dyDescent="0.25">
      <c r="A35" s="94"/>
      <c r="B35" s="92"/>
      <c r="C35" s="92"/>
      <c r="D35" s="92"/>
      <c r="E35" s="92"/>
      <c r="F35" s="92"/>
      <c r="G35" s="92"/>
    </row>
    <row r="36" spans="1:7" x14ac:dyDescent="0.25">
      <c r="A36" s="94"/>
      <c r="B36" s="92"/>
      <c r="C36" s="92"/>
      <c r="D36" s="92"/>
      <c r="E36" s="92"/>
      <c r="F36" s="92"/>
      <c r="G36" s="92"/>
    </row>
    <row r="37" spans="1:7" x14ac:dyDescent="0.25">
      <c r="A37" s="94"/>
      <c r="B37" s="92"/>
      <c r="C37" s="92"/>
      <c r="D37" s="92"/>
      <c r="E37" s="92"/>
      <c r="F37" s="92"/>
      <c r="G37" s="92"/>
    </row>
    <row r="38" spans="1:7" x14ac:dyDescent="0.25">
      <c r="A38" s="94"/>
      <c r="B38" s="92"/>
      <c r="C38" s="92"/>
      <c r="D38" s="92"/>
      <c r="E38" s="92"/>
      <c r="F38" s="92"/>
      <c r="G38" s="92"/>
    </row>
    <row r="39" spans="1:7" x14ac:dyDescent="0.25">
      <c r="A39" s="94"/>
      <c r="B39" s="92"/>
      <c r="C39" s="92"/>
      <c r="D39" s="92"/>
      <c r="E39" s="92"/>
      <c r="F39" s="92"/>
      <c r="G39" s="92"/>
    </row>
    <row r="40" spans="1:7" x14ac:dyDescent="0.25">
      <c r="A40" s="94"/>
      <c r="B40" s="92"/>
      <c r="C40" s="92"/>
      <c r="D40" s="92"/>
      <c r="E40" s="92"/>
      <c r="F40" s="92"/>
      <c r="G40" s="92"/>
    </row>
    <row r="41" spans="1:7" x14ac:dyDescent="0.25">
      <c r="A41" s="94"/>
      <c r="B41" s="92"/>
      <c r="C41" s="92"/>
      <c r="D41" s="92"/>
      <c r="E41" s="92"/>
      <c r="F41" s="92"/>
      <c r="G41" s="92"/>
    </row>
    <row r="42" spans="1:7" x14ac:dyDescent="0.25">
      <c r="A42" s="94"/>
      <c r="B42" s="92"/>
      <c r="C42" s="92"/>
      <c r="D42" s="92"/>
      <c r="E42" s="92"/>
      <c r="F42" s="92"/>
      <c r="G42" s="92"/>
    </row>
    <row r="43" spans="1:7" x14ac:dyDescent="0.25">
      <c r="A43" s="94"/>
      <c r="B43" s="92"/>
      <c r="C43" s="92"/>
      <c r="D43" s="92"/>
      <c r="E43" s="92"/>
      <c r="F43" s="92"/>
      <c r="G43" s="92"/>
    </row>
    <row r="44" spans="1:7" x14ac:dyDescent="0.25">
      <c r="A44" s="94"/>
      <c r="B44" s="92"/>
      <c r="C44" s="92"/>
      <c r="D44" s="92"/>
      <c r="E44" s="92"/>
      <c r="F44" s="92"/>
      <c r="G44" s="92"/>
    </row>
    <row r="45" spans="1:7" x14ac:dyDescent="0.25">
      <c r="A45" s="94"/>
      <c r="B45" s="92"/>
      <c r="C45" s="92"/>
      <c r="D45" s="92"/>
      <c r="E45" s="92"/>
      <c r="F45" s="92"/>
      <c r="G45" s="9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9"/>
  <sheetViews>
    <sheetView workbookViewId="0">
      <selection activeCell="I57" sqref="I57"/>
    </sheetView>
  </sheetViews>
  <sheetFormatPr baseColWidth="10" defaultRowHeight="15.75" x14ac:dyDescent="0.25"/>
  <cols>
    <col min="2" max="2" width="3.625" style="91" customWidth="1"/>
    <col min="8" max="8" width="12.625" style="91" customWidth="1"/>
    <col min="12" max="12" width="13" style="91" customWidth="1"/>
    <col min="13" max="13" width="14.375" style="91" customWidth="1"/>
    <col min="14" max="14" width="2.125" style="91" customWidth="1"/>
  </cols>
  <sheetData>
    <row r="1" spans="1:14" ht="17.100000000000001" customHeight="1" x14ac:dyDescent="0.25">
      <c r="A1" s="89"/>
      <c r="B1" s="89"/>
      <c r="C1" s="89"/>
      <c r="D1" s="89"/>
      <c r="E1" s="89"/>
      <c r="F1" s="89"/>
      <c r="G1" s="89"/>
      <c r="H1" s="89"/>
      <c r="I1" s="89"/>
      <c r="J1" s="89"/>
      <c r="K1" s="89"/>
      <c r="L1" s="89"/>
      <c r="M1" s="89"/>
      <c r="N1" s="89"/>
    </row>
    <row r="2" spans="1:14" x14ac:dyDescent="0.25">
      <c r="A2" s="89"/>
      <c r="B2" s="2"/>
      <c r="C2" s="3"/>
      <c r="D2" s="3"/>
      <c r="E2" s="3"/>
      <c r="F2" s="3"/>
      <c r="G2" s="3"/>
      <c r="H2" s="3"/>
      <c r="I2" s="3"/>
      <c r="J2" s="3"/>
      <c r="K2" s="3"/>
      <c r="L2" s="3"/>
      <c r="M2" s="3"/>
      <c r="N2" s="4"/>
    </row>
    <row r="3" spans="1:14" ht="18" x14ac:dyDescent="0.25">
      <c r="A3" s="89"/>
      <c r="B3" s="5"/>
      <c r="C3" s="7" t="str">
        <f>"Orden de Cambio N° "&amp;MID(E8,5,2)</f>
        <v xml:space="preserve">Orden de Cambio N° </v>
      </c>
      <c r="D3" s="6"/>
      <c r="E3" s="6"/>
      <c r="F3" s="6"/>
      <c r="I3" s="6"/>
      <c r="J3" s="6"/>
      <c r="L3" s="481">
        <f>BD!B29</f>
        <v>0</v>
      </c>
      <c r="M3" s="6"/>
      <c r="N3" s="8"/>
    </row>
    <row r="4" spans="1:14" x14ac:dyDescent="0.25">
      <c r="A4" s="89"/>
      <c r="B4" s="5"/>
      <c r="C4" s="89"/>
      <c r="D4" s="89"/>
      <c r="E4" s="89"/>
      <c r="F4" s="89"/>
      <c r="G4" s="89"/>
      <c r="H4" s="89"/>
      <c r="I4" s="89"/>
      <c r="J4" s="89"/>
      <c r="K4" s="89"/>
      <c r="L4" s="89"/>
      <c r="M4" s="89"/>
      <c r="N4" s="8"/>
    </row>
    <row r="5" spans="1:14" x14ac:dyDescent="0.25">
      <c r="A5" s="89"/>
      <c r="B5" s="5"/>
      <c r="C5" s="89" t="s">
        <v>0</v>
      </c>
      <c r="D5" s="89"/>
      <c r="E5" s="9">
        <f>BD!B5</f>
        <v>0</v>
      </c>
      <c r="F5" s="10"/>
      <c r="G5" s="10"/>
      <c r="H5" s="10"/>
      <c r="I5" s="10"/>
      <c r="J5" s="10"/>
      <c r="K5" s="10"/>
      <c r="L5" s="89"/>
      <c r="M5" s="89"/>
      <c r="N5" s="8"/>
    </row>
    <row r="6" spans="1:14" x14ac:dyDescent="0.25">
      <c r="A6" s="89"/>
      <c r="B6" s="5"/>
      <c r="C6" s="89" t="s">
        <v>1</v>
      </c>
      <c r="D6" s="89"/>
      <c r="E6" s="11">
        <f>BD!B6</f>
        <v>0</v>
      </c>
      <c r="F6" s="12"/>
      <c r="G6" s="12"/>
      <c r="H6" s="12"/>
      <c r="I6" s="12"/>
      <c r="J6" s="10"/>
      <c r="K6" s="12"/>
      <c r="L6" s="12"/>
      <c r="M6" s="89"/>
      <c r="N6" s="8"/>
    </row>
    <row r="7" spans="1:14" x14ac:dyDescent="0.25">
      <c r="A7" s="89"/>
      <c r="B7" s="5"/>
      <c r="C7" s="89" t="s">
        <v>2</v>
      </c>
      <c r="D7" s="89"/>
      <c r="E7" s="12">
        <f>BD!B7</f>
        <v>0</v>
      </c>
      <c r="F7" s="12"/>
      <c r="G7" s="12"/>
      <c r="H7" s="12"/>
      <c r="I7" s="12"/>
      <c r="J7" s="86" t="s">
        <v>27</v>
      </c>
      <c r="K7" s="12">
        <f>BD!B8</f>
        <v>0</v>
      </c>
      <c r="L7" s="12"/>
      <c r="M7" s="89"/>
      <c r="N7" s="8"/>
    </row>
    <row r="8" spans="1:14" x14ac:dyDescent="0.25">
      <c r="A8" s="89"/>
      <c r="B8" s="5"/>
      <c r="C8" s="89" t="s">
        <v>4</v>
      </c>
      <c r="D8" s="13"/>
      <c r="E8" s="14">
        <f>BD!B9</f>
        <v>0</v>
      </c>
      <c r="F8" s="89"/>
      <c r="G8" s="89"/>
      <c r="H8" s="59"/>
      <c r="I8" s="59"/>
      <c r="J8" s="87"/>
      <c r="K8" s="59"/>
      <c r="L8" s="87"/>
      <c r="M8" s="89"/>
      <c r="N8" s="8"/>
    </row>
    <row r="9" spans="1:14" x14ac:dyDescent="0.25">
      <c r="A9" s="89"/>
      <c r="B9" s="5"/>
      <c r="C9" s="89" t="s">
        <v>7</v>
      </c>
      <c r="D9" s="89"/>
      <c r="E9" s="492">
        <f ca="1">TODAY()</f>
        <v>42837</v>
      </c>
      <c r="F9" s="493"/>
      <c r="G9" s="493"/>
      <c r="H9" s="494" t="s">
        <v>28</v>
      </c>
      <c r="I9" s="493"/>
      <c r="J9" s="10"/>
      <c r="K9" s="10"/>
      <c r="L9" s="15"/>
      <c r="M9" s="89"/>
      <c r="N9" s="8"/>
    </row>
    <row r="10" spans="1:14" x14ac:dyDescent="0.25">
      <c r="A10" s="89"/>
      <c r="B10" s="5"/>
      <c r="C10" s="89"/>
      <c r="D10" s="89"/>
      <c r="E10" s="89"/>
      <c r="F10" s="89"/>
      <c r="G10" s="89"/>
      <c r="H10" s="61"/>
      <c r="I10" s="61"/>
      <c r="J10" s="89"/>
      <c r="K10" s="89"/>
      <c r="L10" s="87"/>
      <c r="M10" s="89"/>
      <c r="N10" s="8"/>
    </row>
    <row r="11" spans="1:14" x14ac:dyDescent="0.25">
      <c r="A11" s="89"/>
      <c r="B11" s="16"/>
      <c r="C11" s="10"/>
      <c r="D11" s="10"/>
      <c r="E11" s="10"/>
      <c r="F11" s="10"/>
      <c r="G11" s="10"/>
      <c r="H11" s="10"/>
      <c r="I11" s="10"/>
      <c r="J11" s="10"/>
      <c r="K11" s="10"/>
      <c r="L11" s="10"/>
      <c r="M11" s="10"/>
      <c r="N11" s="17"/>
    </row>
    <row r="12" spans="1:14" x14ac:dyDescent="0.25">
      <c r="A12" s="89"/>
      <c r="B12" s="5"/>
      <c r="C12" s="6"/>
      <c r="D12" s="89"/>
      <c r="E12" s="89"/>
      <c r="F12" s="89"/>
      <c r="G12" s="89"/>
      <c r="H12" s="89"/>
      <c r="I12" s="89"/>
      <c r="J12" s="89"/>
      <c r="K12" s="89"/>
      <c r="L12" s="89"/>
      <c r="M12" s="89"/>
      <c r="N12" s="8"/>
    </row>
    <row r="13" spans="1:14" x14ac:dyDescent="0.25">
      <c r="A13" s="89"/>
      <c r="B13" s="5"/>
      <c r="C13" s="6" t="s">
        <v>29</v>
      </c>
      <c r="D13" s="89"/>
      <c r="E13" s="89"/>
      <c r="F13" s="89"/>
      <c r="G13" s="89"/>
      <c r="H13" s="89"/>
      <c r="I13" s="89"/>
      <c r="J13" s="89"/>
      <c r="K13" s="89"/>
      <c r="L13" s="89"/>
      <c r="M13" s="89"/>
      <c r="N13" s="8"/>
    </row>
    <row r="14" spans="1:14" ht="15.95" customHeight="1" x14ac:dyDescent="0.25">
      <c r="A14" s="89"/>
      <c r="B14" s="5"/>
      <c r="C14" s="495" t="str">
        <f>"Esta orden de cambio de contrato, tiene como objetivo ajustar el alcance, valor y plazo del Contrato "&amp;E5&amp;" incorporando el alcance de servicio denominado "&amp;E8&amp;" "&amp;BD!B13</f>
        <v xml:space="preserve">Esta orden de cambio de contrato, tiene como objetivo ajustar el alcance, valor y plazo del Contrato 0 incorporando el alcance de servicio denominado 0 </v>
      </c>
      <c r="D14" s="495"/>
      <c r="E14" s="495"/>
      <c r="F14" s="495"/>
      <c r="G14" s="495"/>
      <c r="H14" s="495"/>
      <c r="I14" s="495"/>
      <c r="J14" s="495"/>
      <c r="K14" s="495"/>
      <c r="L14" s="495"/>
      <c r="M14" s="495"/>
      <c r="N14" s="8"/>
    </row>
    <row r="15" spans="1:14" x14ac:dyDescent="0.25">
      <c r="A15" s="89"/>
      <c r="B15" s="5"/>
      <c r="C15" s="495"/>
      <c r="D15" s="495"/>
      <c r="E15" s="495"/>
      <c r="F15" s="495"/>
      <c r="G15" s="495"/>
      <c r="H15" s="495"/>
      <c r="I15" s="495"/>
      <c r="J15" s="495"/>
      <c r="K15" s="495"/>
      <c r="L15" s="495"/>
      <c r="M15" s="495"/>
      <c r="N15" s="8"/>
    </row>
    <row r="16" spans="1:14" x14ac:dyDescent="0.25">
      <c r="A16" s="89"/>
      <c r="B16" s="5"/>
      <c r="C16" s="62"/>
      <c r="N16" s="8"/>
    </row>
    <row r="17" spans="1:14" x14ac:dyDescent="0.25">
      <c r="A17" s="89"/>
      <c r="B17" s="16"/>
      <c r="C17" s="10"/>
      <c r="D17" s="10"/>
      <c r="E17" s="10"/>
      <c r="F17" s="10"/>
      <c r="G17" s="10"/>
      <c r="H17" s="10"/>
      <c r="I17" s="10"/>
      <c r="J17" s="10"/>
      <c r="K17" s="10"/>
      <c r="L17" s="10"/>
      <c r="M17" s="10"/>
      <c r="N17" s="17"/>
    </row>
    <row r="18" spans="1:14" x14ac:dyDescent="0.25">
      <c r="A18" s="89"/>
      <c r="B18" s="5"/>
      <c r="C18" s="6" t="str">
        <f>" 2. Precio Orden de Cambio :"&amp;BD!B13</f>
        <v xml:space="preserve"> 2. Precio Orden de Cambio :</v>
      </c>
      <c r="D18" s="89"/>
      <c r="E18" s="89"/>
      <c r="F18" s="89"/>
      <c r="G18" s="89"/>
      <c r="H18" s="89"/>
      <c r="I18" s="89"/>
      <c r="J18" s="89"/>
      <c r="K18" s="89"/>
      <c r="L18" s="89"/>
      <c r="M18" s="89"/>
      <c r="N18" s="8"/>
    </row>
    <row r="19" spans="1:14" x14ac:dyDescent="0.25">
      <c r="A19" s="89"/>
      <c r="B19" s="5"/>
      <c r="C19" s="6"/>
      <c r="D19" s="89"/>
      <c r="E19" s="89"/>
      <c r="F19" s="89"/>
      <c r="G19" s="89"/>
      <c r="H19" s="89"/>
      <c r="I19" s="89"/>
      <c r="J19" s="89"/>
      <c r="L19" s="18" t="s">
        <v>30</v>
      </c>
      <c r="M19" s="19">
        <f>BD!B18</f>
        <v>0</v>
      </c>
      <c r="N19" s="8"/>
    </row>
    <row r="20" spans="1:14" x14ac:dyDescent="0.25">
      <c r="A20" s="89"/>
      <c r="B20" s="5"/>
      <c r="C20" s="20" t="s">
        <v>31</v>
      </c>
      <c r="D20" s="1" t="s">
        <v>21</v>
      </c>
      <c r="E20" s="1" t="s">
        <v>32</v>
      </c>
      <c r="F20" s="21"/>
      <c r="G20" s="21"/>
      <c r="H20" s="21"/>
      <c r="I20" s="57"/>
      <c r="J20" s="57" t="s">
        <v>33</v>
      </c>
      <c r="K20" s="57" t="s">
        <v>24</v>
      </c>
      <c r="L20" s="20" t="s">
        <v>34</v>
      </c>
      <c r="M20" s="20" t="str">
        <f>"Total ( "&amp;M19&amp;" )"</f>
        <v>Total ( 0 )</v>
      </c>
      <c r="N20" s="8"/>
    </row>
    <row r="21" spans="1:14" x14ac:dyDescent="0.25">
      <c r="A21" s="89"/>
      <c r="B21" s="5"/>
      <c r="C21" s="22"/>
      <c r="D21" s="63"/>
      <c r="E21" s="72"/>
      <c r="H21" s="68"/>
      <c r="I21" s="70"/>
      <c r="J21" s="67"/>
      <c r="K21" s="23"/>
      <c r="L21" s="24"/>
      <c r="M21" s="73"/>
      <c r="N21" s="8"/>
    </row>
    <row r="22" spans="1:14" x14ac:dyDescent="0.25">
      <c r="A22" s="89"/>
      <c r="B22" s="5"/>
      <c r="C22" s="76">
        <f>BD!A31</f>
        <v>0</v>
      </c>
      <c r="D22" s="77">
        <f>BD!B31</f>
        <v>0</v>
      </c>
      <c r="E22" s="78">
        <f>BD!C31</f>
        <v>0</v>
      </c>
      <c r="F22" s="79"/>
      <c r="G22" s="79"/>
      <c r="H22" s="80"/>
      <c r="I22" s="81"/>
      <c r="J22" s="82">
        <f>BD!D31</f>
        <v>0</v>
      </c>
      <c r="K22" s="82">
        <f>BD!E31</f>
        <v>0</v>
      </c>
      <c r="L22" s="83">
        <f>BD!F31</f>
        <v>0</v>
      </c>
      <c r="M22" s="84">
        <f>BD!G31</f>
        <v>0</v>
      </c>
      <c r="N22" s="8"/>
    </row>
    <row r="23" spans="1:14" x14ac:dyDescent="0.25">
      <c r="A23" s="89"/>
      <c r="B23" s="5"/>
      <c r="C23" s="76">
        <f>BD!A32</f>
        <v>0</v>
      </c>
      <c r="D23" s="77">
        <f>BD!B32</f>
        <v>0</v>
      </c>
      <c r="E23" s="78">
        <f>BD!C32</f>
        <v>0</v>
      </c>
      <c r="F23" s="79"/>
      <c r="G23" s="79"/>
      <c r="H23" s="80"/>
      <c r="I23" s="81"/>
      <c r="J23" s="82">
        <f>BD!D32</f>
        <v>0</v>
      </c>
      <c r="K23" s="82">
        <f>BD!E32</f>
        <v>0</v>
      </c>
      <c r="L23" s="83">
        <f>BD!F32</f>
        <v>0</v>
      </c>
      <c r="M23" s="84">
        <f>BD!G32</f>
        <v>0</v>
      </c>
      <c r="N23" s="8"/>
    </row>
    <row r="24" spans="1:14" x14ac:dyDescent="0.25">
      <c r="A24" s="89"/>
      <c r="B24" s="5"/>
      <c r="C24" s="76">
        <f>BD!A33</f>
        <v>0</v>
      </c>
      <c r="D24" s="77">
        <f>BD!B33</f>
        <v>0</v>
      </c>
      <c r="E24" s="78">
        <f>BD!C33</f>
        <v>0</v>
      </c>
      <c r="F24" s="79"/>
      <c r="G24" s="79"/>
      <c r="H24" s="80"/>
      <c r="I24" s="81"/>
      <c r="J24" s="82">
        <f>BD!D33</f>
        <v>0</v>
      </c>
      <c r="K24" s="82">
        <f>BD!E33</f>
        <v>0</v>
      </c>
      <c r="L24" s="83">
        <f>BD!F33</f>
        <v>0</v>
      </c>
      <c r="M24" s="84">
        <f>BD!G33</f>
        <v>0</v>
      </c>
      <c r="N24" s="8"/>
    </row>
    <row r="25" spans="1:14" x14ac:dyDescent="0.25">
      <c r="A25" s="89"/>
      <c r="B25" s="5"/>
      <c r="C25" s="76">
        <f>BD!A34</f>
        <v>0</v>
      </c>
      <c r="D25" s="77">
        <f>BD!B34</f>
        <v>0</v>
      </c>
      <c r="E25" s="78">
        <f>BD!C34</f>
        <v>0</v>
      </c>
      <c r="F25" s="79"/>
      <c r="G25" s="79"/>
      <c r="H25" s="80"/>
      <c r="I25" s="81"/>
      <c r="J25" s="82">
        <f>BD!D34</f>
        <v>0</v>
      </c>
      <c r="K25" s="82">
        <f>BD!E34</f>
        <v>0</v>
      </c>
      <c r="L25" s="83">
        <f>BD!F34</f>
        <v>0</v>
      </c>
      <c r="M25" s="84">
        <f>BD!G34</f>
        <v>0</v>
      </c>
      <c r="N25" s="8"/>
    </row>
    <row r="26" spans="1:14" x14ac:dyDescent="0.25">
      <c r="A26" s="89"/>
      <c r="B26" s="5"/>
      <c r="C26" s="76">
        <f>BD!A35</f>
        <v>0</v>
      </c>
      <c r="D26" s="77">
        <f>BD!B35</f>
        <v>0</v>
      </c>
      <c r="E26" s="78">
        <f>BD!C35</f>
        <v>0</v>
      </c>
      <c r="F26" s="79"/>
      <c r="G26" s="79"/>
      <c r="H26" s="80"/>
      <c r="I26" s="81"/>
      <c r="J26" s="82">
        <f>BD!D35</f>
        <v>0</v>
      </c>
      <c r="K26" s="82">
        <f>BD!E35</f>
        <v>0</v>
      </c>
      <c r="L26" s="83">
        <f>BD!F35</f>
        <v>0</v>
      </c>
      <c r="M26" s="84">
        <f>BD!G35</f>
        <v>0</v>
      </c>
      <c r="N26" s="8"/>
    </row>
    <row r="27" spans="1:14" x14ac:dyDescent="0.25">
      <c r="A27" s="89"/>
      <c r="B27" s="5"/>
      <c r="C27" s="76">
        <f>BD!A36</f>
        <v>0</v>
      </c>
      <c r="D27" s="77">
        <f>BD!B36</f>
        <v>0</v>
      </c>
      <c r="E27" s="78">
        <f>BD!C36</f>
        <v>0</v>
      </c>
      <c r="F27" s="79"/>
      <c r="G27" s="79"/>
      <c r="H27" s="80"/>
      <c r="I27" s="81"/>
      <c r="J27" s="82">
        <f>BD!D36</f>
        <v>0</v>
      </c>
      <c r="K27" s="82">
        <f>BD!E36</f>
        <v>0</v>
      </c>
      <c r="L27" s="83">
        <f>BD!F36</f>
        <v>0</v>
      </c>
      <c r="M27" s="84">
        <f>BD!G36</f>
        <v>0</v>
      </c>
      <c r="N27" s="8"/>
    </row>
    <row r="28" spans="1:14" x14ac:dyDescent="0.25">
      <c r="A28" s="89"/>
      <c r="B28" s="5"/>
      <c r="C28" s="76">
        <f>BD!A37</f>
        <v>0</v>
      </c>
      <c r="D28" s="77">
        <f>BD!B37</f>
        <v>0</v>
      </c>
      <c r="E28" s="78">
        <f>BD!C37</f>
        <v>0</v>
      </c>
      <c r="F28" s="79"/>
      <c r="G28" s="79"/>
      <c r="H28" s="80"/>
      <c r="I28" s="81"/>
      <c r="J28" s="82">
        <f>BD!D37</f>
        <v>0</v>
      </c>
      <c r="K28" s="82">
        <f>BD!E37</f>
        <v>0</v>
      </c>
      <c r="L28" s="83">
        <f>BD!F37</f>
        <v>0</v>
      </c>
      <c r="M28" s="84">
        <f>BD!G37</f>
        <v>0</v>
      </c>
      <c r="N28" s="8"/>
    </row>
    <row r="29" spans="1:14" x14ac:dyDescent="0.25">
      <c r="A29" s="89"/>
      <c r="B29" s="5"/>
      <c r="C29" s="76">
        <f>BD!A38</f>
        <v>0</v>
      </c>
      <c r="D29" s="77">
        <f>BD!B38</f>
        <v>0</v>
      </c>
      <c r="E29" s="78">
        <f>BD!C38</f>
        <v>0</v>
      </c>
      <c r="F29" s="79"/>
      <c r="G29" s="79"/>
      <c r="H29" s="80"/>
      <c r="I29" s="81"/>
      <c r="J29" s="82">
        <f>BD!D38</f>
        <v>0</v>
      </c>
      <c r="K29" s="82">
        <f>BD!E38</f>
        <v>0</v>
      </c>
      <c r="L29" s="83">
        <f>BD!F38</f>
        <v>0</v>
      </c>
      <c r="M29" s="84">
        <f>BD!G38</f>
        <v>0</v>
      </c>
      <c r="N29" s="8"/>
    </row>
    <row r="30" spans="1:14" x14ac:dyDescent="0.25">
      <c r="A30" s="89"/>
      <c r="B30" s="5"/>
      <c r="C30" s="76">
        <f>BD!A39</f>
        <v>0</v>
      </c>
      <c r="D30" s="77">
        <f>BD!B39</f>
        <v>0</v>
      </c>
      <c r="E30" s="78">
        <f>BD!C39</f>
        <v>0</v>
      </c>
      <c r="F30" s="79"/>
      <c r="G30" s="79"/>
      <c r="H30" s="80"/>
      <c r="I30" s="81"/>
      <c r="J30" s="82">
        <f>BD!D39</f>
        <v>0</v>
      </c>
      <c r="K30" s="82">
        <f>BD!E39</f>
        <v>0</v>
      </c>
      <c r="L30" s="83">
        <f>BD!F39</f>
        <v>0</v>
      </c>
      <c r="M30" s="84">
        <f>BD!G39</f>
        <v>0</v>
      </c>
      <c r="N30" s="8"/>
    </row>
    <row r="31" spans="1:14" x14ac:dyDescent="0.25">
      <c r="A31" s="89"/>
      <c r="B31" s="5"/>
      <c r="C31" s="76">
        <f>BD!A40</f>
        <v>0</v>
      </c>
      <c r="D31" s="77">
        <f>BD!B40</f>
        <v>0</v>
      </c>
      <c r="E31" s="78">
        <f>BD!C40</f>
        <v>0</v>
      </c>
      <c r="F31" s="79"/>
      <c r="G31" s="79"/>
      <c r="H31" s="80"/>
      <c r="I31" s="81"/>
      <c r="J31" s="82">
        <f>BD!D40</f>
        <v>0</v>
      </c>
      <c r="K31" s="82">
        <f>BD!E40</f>
        <v>0</v>
      </c>
      <c r="L31" s="83">
        <f>BD!F40</f>
        <v>0</v>
      </c>
      <c r="M31" s="84">
        <f>BD!G40</f>
        <v>0</v>
      </c>
      <c r="N31" s="8"/>
    </row>
    <row r="32" spans="1:14" x14ac:dyDescent="0.25">
      <c r="A32" s="89"/>
      <c r="B32" s="5"/>
      <c r="C32" s="22"/>
      <c r="D32" s="60"/>
      <c r="E32" s="69"/>
      <c r="F32" s="88"/>
      <c r="G32" s="88"/>
      <c r="H32" s="15"/>
      <c r="I32" s="71"/>
      <c r="J32" s="65"/>
      <c r="K32" s="65"/>
      <c r="L32" s="66"/>
      <c r="M32" s="74"/>
      <c r="N32" s="8"/>
    </row>
    <row r="33" spans="1:14" x14ac:dyDescent="0.25">
      <c r="A33" s="89"/>
      <c r="B33" s="5"/>
      <c r="C33" s="25"/>
      <c r="D33" s="12"/>
      <c r="E33" s="10"/>
      <c r="F33" s="10"/>
      <c r="G33" s="10"/>
      <c r="H33" s="10"/>
      <c r="I33" s="64"/>
      <c r="J33" s="12"/>
      <c r="L33" s="75" t="str">
        <f>"Total ("&amp;M19&amp;" ) :"</f>
        <v>Total (0 ) :</v>
      </c>
      <c r="M33" s="85">
        <f>SUM(M22:M32)</f>
        <v>0</v>
      </c>
      <c r="N33" s="8"/>
    </row>
    <row r="34" spans="1:14" x14ac:dyDescent="0.25">
      <c r="A34" s="89"/>
      <c r="B34" s="5"/>
      <c r="C34" s="26" t="s">
        <v>35</v>
      </c>
      <c r="D34" s="26"/>
      <c r="E34" s="26"/>
      <c r="F34" s="26"/>
      <c r="G34" s="26"/>
      <c r="H34" s="26"/>
      <c r="I34" s="26"/>
      <c r="J34" s="26"/>
      <c r="K34" s="27"/>
      <c r="L34" s="27"/>
      <c r="M34" s="28"/>
      <c r="N34" s="8"/>
    </row>
    <row r="35" spans="1:14" x14ac:dyDescent="0.25">
      <c r="A35" s="89"/>
      <c r="B35" s="5"/>
      <c r="C35" s="6"/>
      <c r="D35" s="89"/>
      <c r="E35" s="89"/>
      <c r="F35" s="89"/>
      <c r="G35" s="89"/>
      <c r="H35" s="89"/>
      <c r="I35" s="89"/>
      <c r="J35" s="89"/>
      <c r="K35" s="89"/>
      <c r="L35" s="89"/>
      <c r="M35" s="89"/>
      <c r="N35" s="8"/>
    </row>
    <row r="36" spans="1:14" x14ac:dyDescent="0.25">
      <c r="A36" s="89"/>
      <c r="B36" s="5"/>
      <c r="C36" s="89"/>
      <c r="D36" s="89"/>
      <c r="E36" s="89"/>
      <c r="F36" s="89"/>
      <c r="G36" s="89"/>
      <c r="H36" s="89"/>
      <c r="I36" s="89"/>
      <c r="J36" s="89"/>
      <c r="K36" s="6"/>
      <c r="L36" s="6"/>
      <c r="M36" s="41"/>
      <c r="N36" s="8"/>
    </row>
    <row r="37" spans="1:14" x14ac:dyDescent="0.25">
      <c r="A37" s="89"/>
      <c r="B37" s="29"/>
      <c r="C37" s="30" t="s">
        <v>36</v>
      </c>
      <c r="D37" s="26"/>
      <c r="E37" s="26"/>
      <c r="F37" s="26"/>
      <c r="G37" s="26"/>
      <c r="H37" s="26"/>
      <c r="I37" s="26"/>
      <c r="J37" s="26"/>
      <c r="K37" s="26"/>
      <c r="L37" s="26"/>
      <c r="M37" s="26"/>
      <c r="N37" s="31"/>
    </row>
    <row r="38" spans="1:14" x14ac:dyDescent="0.25">
      <c r="A38" s="89"/>
      <c r="B38" s="5"/>
      <c r="C38" s="32" t="s">
        <v>37</v>
      </c>
      <c r="D38" s="33"/>
      <c r="E38" s="33"/>
      <c r="F38" s="33"/>
      <c r="G38" s="34"/>
      <c r="H38" s="35" t="s">
        <v>38</v>
      </c>
      <c r="I38" s="33"/>
      <c r="J38" s="33"/>
      <c r="K38" s="33"/>
      <c r="L38" s="33"/>
      <c r="M38" s="34"/>
      <c r="N38" s="8"/>
    </row>
    <row r="39" spans="1:14" x14ac:dyDescent="0.25">
      <c r="A39" s="89"/>
      <c r="B39" s="5"/>
      <c r="C39" s="36" t="s">
        <v>39</v>
      </c>
      <c r="D39" s="89"/>
      <c r="E39" s="49">
        <f>BD!B19</f>
        <v>0</v>
      </c>
      <c r="F39" s="41"/>
      <c r="G39" s="37"/>
      <c r="H39" s="89" t="s">
        <v>40</v>
      </c>
      <c r="I39" s="89"/>
      <c r="J39" s="38">
        <f>BD!B23-BD!B22</f>
        <v>0</v>
      </c>
      <c r="K39" s="89" t="s">
        <v>41</v>
      </c>
      <c r="L39" s="39" t="s">
        <v>42</v>
      </c>
      <c r="M39" s="40">
        <f>BD!B22</f>
        <v>0</v>
      </c>
      <c r="N39" s="8"/>
    </row>
    <row r="40" spans="1:14" x14ac:dyDescent="0.25">
      <c r="A40" s="89"/>
      <c r="B40" s="5"/>
      <c r="C40" s="36" t="s">
        <v>43</v>
      </c>
      <c r="D40" s="89"/>
      <c r="E40" s="41">
        <f>BD!B20</f>
        <v>0</v>
      </c>
      <c r="F40" s="41"/>
      <c r="G40" s="37"/>
      <c r="H40" s="36" t="s">
        <v>43</v>
      </c>
      <c r="I40" s="89"/>
      <c r="J40" s="42">
        <f>IF(BD!B24&lt;&gt;"",BD!B24-BD!B23,0)</f>
        <v>0</v>
      </c>
      <c r="K40" s="89"/>
      <c r="L40" s="43"/>
      <c r="M40" s="40"/>
      <c r="N40" s="8"/>
    </row>
    <row r="41" spans="1:14" x14ac:dyDescent="0.25">
      <c r="A41" s="89"/>
      <c r="B41" s="5"/>
      <c r="C41" s="36" t="s">
        <v>44</v>
      </c>
      <c r="D41" s="89"/>
      <c r="E41" s="41">
        <f>M33</f>
        <v>0</v>
      </c>
      <c r="F41" s="41"/>
      <c r="G41" s="37"/>
      <c r="H41" s="36" t="s">
        <v>44</v>
      </c>
      <c r="I41" s="89"/>
      <c r="J41" s="42">
        <f>IF(BD!B25&lt;&gt;"",BD!B25-BD!B24,0)</f>
        <v>0</v>
      </c>
      <c r="K41" s="89"/>
      <c r="L41" s="43"/>
      <c r="M41" s="40"/>
      <c r="N41" s="8"/>
    </row>
    <row r="42" spans="1:14" x14ac:dyDescent="0.25">
      <c r="A42" s="89"/>
      <c r="B42" s="5"/>
      <c r="C42" s="36"/>
      <c r="D42" s="89"/>
      <c r="E42" s="41"/>
      <c r="F42" s="41"/>
      <c r="G42" s="37"/>
      <c r="H42" s="36"/>
      <c r="I42" s="89"/>
      <c r="J42" s="42"/>
      <c r="K42" s="89"/>
      <c r="L42" s="43"/>
      <c r="M42" s="40"/>
      <c r="N42" s="8"/>
    </row>
    <row r="43" spans="1:14" x14ac:dyDescent="0.25">
      <c r="A43" s="89"/>
      <c r="B43" s="5"/>
      <c r="C43" s="36"/>
      <c r="D43" s="89"/>
      <c r="E43" s="41"/>
      <c r="F43" s="41"/>
      <c r="G43" s="37"/>
      <c r="H43" s="43"/>
      <c r="I43" s="89"/>
      <c r="J43" s="42"/>
      <c r="K43" s="89"/>
      <c r="L43" s="89"/>
      <c r="M43" s="37"/>
      <c r="N43" s="8"/>
    </row>
    <row r="44" spans="1:14" x14ac:dyDescent="0.25">
      <c r="A44" s="89"/>
      <c r="B44" s="5"/>
      <c r="C44" s="44" t="s">
        <v>45</v>
      </c>
      <c r="D44" s="89"/>
      <c r="E44" s="45">
        <f>E39+E40+E41</f>
        <v>0</v>
      </c>
      <c r="F44" s="45"/>
      <c r="G44" s="46"/>
      <c r="H44" s="6" t="s">
        <v>46</v>
      </c>
      <c r="I44" s="89"/>
      <c r="J44" s="47">
        <f>J39+J40+J41</f>
        <v>0</v>
      </c>
      <c r="K44" s="89" t="s">
        <v>41</v>
      </c>
      <c r="L44" s="43" t="s">
        <v>47</v>
      </c>
      <c r="M44" s="40">
        <f>M39+J44</f>
        <v>0</v>
      </c>
      <c r="N44" s="8"/>
    </row>
    <row r="45" spans="1:14" x14ac:dyDescent="0.25">
      <c r="A45" s="89"/>
      <c r="B45" s="5"/>
      <c r="C45" s="48"/>
      <c r="D45" s="10"/>
      <c r="E45" s="49"/>
      <c r="F45" s="49"/>
      <c r="G45" s="50"/>
      <c r="H45" s="51"/>
      <c r="I45" s="10"/>
      <c r="J45" s="10"/>
      <c r="K45" s="10"/>
      <c r="L45" s="10"/>
      <c r="M45" s="50"/>
      <c r="N45" s="8"/>
    </row>
    <row r="46" spans="1:14" x14ac:dyDescent="0.25">
      <c r="A46" s="89"/>
      <c r="B46" s="16"/>
      <c r="C46" s="10"/>
      <c r="D46" s="10"/>
      <c r="E46" s="10"/>
      <c r="F46" s="10"/>
      <c r="G46" s="12"/>
      <c r="H46" s="10"/>
      <c r="I46" s="10"/>
      <c r="J46" s="10"/>
      <c r="K46" s="10"/>
      <c r="L46" s="10"/>
      <c r="M46" s="10"/>
      <c r="N46" s="17"/>
    </row>
    <row r="47" spans="1:14" x14ac:dyDescent="0.25">
      <c r="A47" s="89"/>
      <c r="B47" s="5"/>
      <c r="C47" s="52" t="s">
        <v>48</v>
      </c>
      <c r="D47" s="89"/>
      <c r="E47" s="89"/>
      <c r="F47" s="89"/>
      <c r="G47" s="89"/>
      <c r="H47" s="89"/>
      <c r="I47" s="89"/>
      <c r="J47" s="89"/>
      <c r="K47" s="89"/>
      <c r="L47" s="89"/>
      <c r="M47" s="89"/>
      <c r="N47" s="8"/>
    </row>
    <row r="48" spans="1:14" x14ac:dyDescent="0.25">
      <c r="A48" s="89"/>
      <c r="B48" s="5"/>
      <c r="C48" s="52"/>
      <c r="D48" s="89"/>
      <c r="E48" s="89"/>
      <c r="F48" s="89"/>
      <c r="G48" s="89"/>
      <c r="H48" s="89"/>
      <c r="I48" s="89"/>
      <c r="J48" s="89"/>
      <c r="K48" s="89"/>
      <c r="L48" s="89"/>
      <c r="M48" s="89"/>
      <c r="N48" s="8"/>
    </row>
    <row r="49" spans="1:14" x14ac:dyDescent="0.25">
      <c r="A49" s="89"/>
      <c r="B49" s="5"/>
      <c r="C49" s="89"/>
      <c r="D49" s="89"/>
      <c r="E49" s="89"/>
      <c r="F49" s="89"/>
      <c r="G49" s="89"/>
      <c r="H49" s="89"/>
      <c r="I49" s="89"/>
      <c r="J49" s="89"/>
      <c r="K49" s="89"/>
      <c r="L49" s="89"/>
      <c r="M49" s="89"/>
      <c r="N49" s="8"/>
    </row>
    <row r="50" spans="1:14" x14ac:dyDescent="0.25">
      <c r="A50" s="89"/>
      <c r="B50" s="16"/>
      <c r="C50" s="53"/>
      <c r="D50" s="10"/>
      <c r="E50" s="10"/>
      <c r="F50" s="10"/>
      <c r="G50" s="10"/>
      <c r="H50" s="10"/>
      <c r="I50" s="10"/>
      <c r="J50" s="10"/>
      <c r="K50" s="10"/>
      <c r="L50" s="10"/>
      <c r="M50" s="10"/>
      <c r="N50" s="17"/>
    </row>
    <row r="51" spans="1:14" x14ac:dyDescent="0.25">
      <c r="A51" s="89"/>
      <c r="B51" s="5"/>
      <c r="C51" s="6" t="s">
        <v>49</v>
      </c>
      <c r="D51" s="89"/>
      <c r="E51" s="89"/>
      <c r="F51" s="89"/>
      <c r="G51" s="89"/>
      <c r="H51" s="89"/>
      <c r="I51" s="89"/>
      <c r="J51" s="89"/>
      <c r="K51" s="89"/>
      <c r="L51" s="89"/>
      <c r="M51" s="89"/>
      <c r="N51" s="8"/>
    </row>
    <row r="52" spans="1:14" x14ac:dyDescent="0.25">
      <c r="A52" s="89"/>
      <c r="B52" s="5"/>
      <c r="C52" s="54"/>
      <c r="D52" s="89"/>
      <c r="E52" s="89"/>
      <c r="F52" s="89"/>
      <c r="G52" s="89"/>
      <c r="H52" s="89"/>
      <c r="I52" s="89"/>
      <c r="J52" s="89"/>
      <c r="K52" s="89"/>
      <c r="L52" s="89"/>
      <c r="M52" s="89"/>
      <c r="N52" s="8"/>
    </row>
    <row r="53" spans="1:14" x14ac:dyDescent="0.25">
      <c r="A53" s="89"/>
      <c r="B53" s="5"/>
      <c r="C53" s="89" t="s">
        <v>50</v>
      </c>
      <c r="D53" s="89"/>
      <c r="E53" s="55"/>
      <c r="F53" s="89"/>
      <c r="G53" s="89"/>
      <c r="H53" s="89" t="s">
        <v>51</v>
      </c>
      <c r="I53" s="89"/>
      <c r="J53" s="89"/>
      <c r="K53" s="89" t="s">
        <v>52</v>
      </c>
      <c r="L53" s="89"/>
      <c r="M53" s="89"/>
      <c r="N53" s="8"/>
    </row>
    <row r="54" spans="1:14" x14ac:dyDescent="0.25">
      <c r="A54" s="89"/>
      <c r="B54" s="5"/>
      <c r="C54" s="89" t="s">
        <v>53</v>
      </c>
      <c r="D54" s="56"/>
      <c r="E54" s="56"/>
      <c r="F54" s="10"/>
      <c r="G54" s="10"/>
      <c r="H54" s="89"/>
      <c r="I54" s="89"/>
      <c r="J54" s="89"/>
      <c r="K54" s="89"/>
      <c r="L54" s="89"/>
      <c r="M54" s="89"/>
      <c r="N54" s="8"/>
    </row>
    <row r="55" spans="1:14" x14ac:dyDescent="0.25">
      <c r="A55" s="89"/>
      <c r="B55" s="16"/>
      <c r="C55" s="10"/>
      <c r="D55" s="10"/>
      <c r="E55" s="10"/>
      <c r="F55" s="10"/>
      <c r="G55" s="10"/>
      <c r="H55" s="10"/>
      <c r="I55" s="10"/>
      <c r="J55" s="10"/>
      <c r="K55" s="56"/>
      <c r="L55" s="56"/>
      <c r="M55" s="10"/>
      <c r="N55" s="17"/>
    </row>
    <row r="56" spans="1:14" x14ac:dyDescent="0.25">
      <c r="A56" s="89"/>
      <c r="B56" s="5"/>
      <c r="C56" s="6" t="s">
        <v>54</v>
      </c>
      <c r="D56" s="89"/>
      <c r="E56" s="89"/>
      <c r="F56" s="89"/>
      <c r="G56" s="89"/>
      <c r="H56" s="89"/>
      <c r="I56" s="89"/>
      <c r="J56" s="89"/>
      <c r="K56" s="89"/>
      <c r="L56" s="89"/>
      <c r="M56" s="89"/>
      <c r="N56" s="8"/>
    </row>
    <row r="57" spans="1:14" x14ac:dyDescent="0.25">
      <c r="A57" s="89"/>
      <c r="B57" s="5"/>
      <c r="C57" s="89"/>
      <c r="D57" s="89"/>
      <c r="E57" s="89"/>
      <c r="F57" s="89"/>
      <c r="G57" s="89"/>
      <c r="H57" s="89"/>
      <c r="I57" s="89"/>
      <c r="J57" s="89"/>
      <c r="K57" s="89"/>
      <c r="L57" s="89"/>
      <c r="M57" s="89"/>
      <c r="N57" s="8"/>
    </row>
    <row r="58" spans="1:14" x14ac:dyDescent="0.25">
      <c r="A58" s="89"/>
      <c r="B58" s="5"/>
      <c r="C58" s="89"/>
      <c r="D58" s="89"/>
      <c r="E58" s="89"/>
      <c r="F58" s="89"/>
      <c r="G58" s="89"/>
      <c r="H58" s="89"/>
      <c r="I58" s="89"/>
      <c r="J58" s="89"/>
      <c r="K58" s="89"/>
      <c r="L58" s="89"/>
      <c r="M58" s="89"/>
      <c r="N58" s="8"/>
    </row>
    <row r="59" spans="1:14" x14ac:dyDescent="0.25">
      <c r="A59" s="89"/>
      <c r="B59" s="5"/>
      <c r="C59" s="236"/>
      <c r="D59" s="288"/>
      <c r="E59" s="289"/>
      <c r="F59" s="10"/>
      <c r="G59" s="10"/>
      <c r="H59" s="89"/>
      <c r="I59" s="290"/>
      <c r="J59" s="290"/>
      <c r="K59" s="289"/>
      <c r="L59" s="289"/>
      <c r="M59" s="89"/>
      <c r="N59" s="8"/>
    </row>
    <row r="60" spans="1:14" x14ac:dyDescent="0.25">
      <c r="A60" s="89"/>
      <c r="B60" s="5"/>
      <c r="C60" s="14" t="str">
        <f>"pp. "&amp;BD!B29</f>
        <v xml:space="preserve">pp. </v>
      </c>
      <c r="E60" s="279"/>
      <c r="F60" s="89"/>
      <c r="G60" s="89"/>
      <c r="H60" s="89"/>
      <c r="I60" s="291" t="str">
        <f>"pp. "&amp;BD!B29</f>
        <v xml:space="preserve">pp. </v>
      </c>
      <c r="K60" s="279"/>
      <c r="L60" s="280"/>
      <c r="M60" s="89"/>
      <c r="N60" s="8"/>
    </row>
    <row r="61" spans="1:14" x14ac:dyDescent="0.25">
      <c r="A61" s="89"/>
      <c r="B61" s="5"/>
      <c r="C61" s="89"/>
      <c r="D61" s="89"/>
      <c r="E61" s="89"/>
      <c r="F61" s="89"/>
      <c r="G61" s="89"/>
      <c r="H61" s="89"/>
      <c r="I61" s="89"/>
      <c r="J61" s="89"/>
      <c r="K61" s="89"/>
      <c r="L61" s="89"/>
      <c r="M61" s="89"/>
      <c r="N61" s="8"/>
    </row>
    <row r="62" spans="1:14" x14ac:dyDescent="0.25">
      <c r="A62" s="89"/>
      <c r="B62" s="5"/>
      <c r="C62" s="89"/>
      <c r="D62" s="89"/>
      <c r="E62" s="89"/>
      <c r="F62" s="89"/>
      <c r="G62" s="89"/>
      <c r="H62" s="89"/>
      <c r="I62" s="89"/>
      <c r="J62" s="89"/>
      <c r="K62" s="89"/>
      <c r="L62" s="89"/>
      <c r="M62" s="89"/>
      <c r="N62" s="8"/>
    </row>
    <row r="63" spans="1:14" x14ac:dyDescent="0.25">
      <c r="A63" s="89"/>
      <c r="B63" s="5"/>
      <c r="C63" s="288"/>
      <c r="D63" s="289"/>
      <c r="E63" s="289"/>
      <c r="F63" s="10"/>
      <c r="G63" s="89"/>
      <c r="H63" s="89"/>
      <c r="I63" s="294"/>
      <c r="J63" s="279"/>
      <c r="K63" s="279"/>
      <c r="L63" s="280"/>
      <c r="M63" s="280"/>
      <c r="N63" s="8"/>
    </row>
    <row r="64" spans="1:14" x14ac:dyDescent="0.25">
      <c r="A64" s="89"/>
      <c r="B64" s="5"/>
      <c r="D64" s="293">
        <f>BD!B7</f>
        <v>0</v>
      </c>
      <c r="E64" s="292"/>
      <c r="F64" s="292"/>
      <c r="I64" s="291"/>
      <c r="J64" s="279"/>
      <c r="K64" s="279"/>
      <c r="L64" s="280"/>
      <c r="M64" s="280"/>
      <c r="N64" s="8"/>
    </row>
    <row r="65" spans="1:14" ht="17.100000000000001" customHeight="1" thickBot="1" x14ac:dyDescent="0.3">
      <c r="A65" s="89"/>
      <c r="B65" s="5"/>
      <c r="C65" s="89"/>
      <c r="D65" s="89"/>
      <c r="E65" s="89"/>
      <c r="F65" s="89"/>
      <c r="G65" s="89"/>
      <c r="H65" s="89"/>
      <c r="I65" s="89"/>
      <c r="J65" s="90"/>
      <c r="K65" s="90"/>
      <c r="L65" s="90"/>
      <c r="M65" s="90"/>
      <c r="N65" s="8"/>
    </row>
    <row r="66" spans="1:14" ht="10.5" customHeight="1" x14ac:dyDescent="0.25">
      <c r="A66" s="89"/>
      <c r="B66" s="285"/>
      <c r="C66" s="286"/>
      <c r="D66" s="276"/>
      <c r="E66" s="276"/>
      <c r="F66" s="276"/>
      <c r="G66" s="276"/>
      <c r="H66" s="276"/>
      <c r="I66" s="276"/>
      <c r="J66" s="276"/>
      <c r="K66" s="276"/>
      <c r="L66" s="276"/>
      <c r="M66" s="276"/>
      <c r="N66" s="277"/>
    </row>
    <row r="67" spans="1:14" ht="53.25" customHeight="1" x14ac:dyDescent="0.25">
      <c r="A67" s="89"/>
      <c r="B67" s="278"/>
      <c r="C67" s="491" t="s">
        <v>55</v>
      </c>
      <c r="D67" s="491"/>
      <c r="E67" s="491"/>
      <c r="F67" s="491"/>
      <c r="G67" s="491"/>
      <c r="H67" s="491"/>
      <c r="I67" s="491"/>
      <c r="J67" s="491"/>
      <c r="K67" s="491"/>
      <c r="L67" s="491"/>
      <c r="M67" s="491"/>
      <c r="N67" s="281"/>
    </row>
    <row r="68" spans="1:14" ht="8.25" customHeight="1" x14ac:dyDescent="0.25">
      <c r="A68" s="89"/>
      <c r="B68" s="278"/>
      <c r="C68" s="261"/>
      <c r="D68" s="261"/>
      <c r="E68" s="261"/>
      <c r="F68" s="261"/>
      <c r="G68" s="261"/>
      <c r="H68" s="287"/>
      <c r="I68" s="261"/>
      <c r="J68" s="261"/>
      <c r="K68" s="261"/>
      <c r="L68" s="287"/>
      <c r="M68" s="287"/>
      <c r="N68" s="281"/>
    </row>
    <row r="69" spans="1:14" ht="10.5" customHeight="1" thickBot="1" x14ac:dyDescent="0.3">
      <c r="A69" s="89"/>
      <c r="B69" s="282"/>
      <c r="C69" s="283"/>
      <c r="D69" s="283"/>
      <c r="E69" s="283"/>
      <c r="F69" s="283"/>
      <c r="G69" s="283"/>
      <c r="H69" s="283"/>
      <c r="I69" s="283"/>
      <c r="J69" s="283"/>
      <c r="K69" s="283"/>
      <c r="L69" s="283"/>
      <c r="M69" s="283"/>
      <c r="N69" s="284"/>
    </row>
  </sheetData>
  <mergeCells count="4">
    <mergeCell ref="C67:M67"/>
    <mergeCell ref="E9:G9"/>
    <mergeCell ref="H9:I9"/>
    <mergeCell ref="C14:M15"/>
  </mergeCells>
  <pageMargins left="0.7" right="0.7" top="0.75" bottom="0.75" header="0.3" footer="0.3"/>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3"/>
  <sheetViews>
    <sheetView tabSelected="1" zoomScale="60" zoomScaleNormal="60" workbookViewId="0">
      <selection activeCell="P27" sqref="P27"/>
    </sheetView>
  </sheetViews>
  <sheetFormatPr baseColWidth="10" defaultRowHeight="15.75" x14ac:dyDescent="0.25"/>
  <cols>
    <col min="1" max="1" width="6.875" customWidth="1"/>
    <col min="2" max="2" width="15.5" customWidth="1"/>
    <col min="3" max="3" width="9.625" customWidth="1"/>
    <col min="5" max="5" width="19.125" customWidth="1"/>
    <col min="6" max="6" width="5.5" customWidth="1"/>
    <col min="7" max="7" width="6.25" customWidth="1"/>
    <col min="8" max="8" width="14.125" customWidth="1"/>
    <col min="9" max="9" width="12.625" customWidth="1"/>
    <col min="10" max="10" width="12.125" customWidth="1"/>
    <col min="11" max="11" width="18.125" customWidth="1"/>
    <col min="12" max="12" width="22.125" customWidth="1"/>
    <col min="13" max="13" width="6.125" customWidth="1"/>
  </cols>
  <sheetData>
    <row r="1" spans="2:12" x14ac:dyDescent="0.25">
      <c r="B1" s="358"/>
      <c r="C1" s="359"/>
      <c r="D1" s="359"/>
      <c r="E1" s="360"/>
      <c r="F1" s="360"/>
      <c r="G1" s="396"/>
      <c r="H1" s="362"/>
      <c r="I1" s="362"/>
      <c r="J1" s="363"/>
      <c r="K1" s="363"/>
      <c r="L1" s="364"/>
    </row>
    <row r="2" spans="2:12" ht="18" x14ac:dyDescent="0.25">
      <c r="B2" s="397" t="s">
        <v>127</v>
      </c>
      <c r="C2" s="297"/>
      <c r="D2" s="297"/>
      <c r="E2" s="297"/>
      <c r="F2" s="297"/>
      <c r="G2" s="297"/>
      <c r="H2" s="298"/>
      <c r="I2" s="298"/>
      <c r="J2" s="299"/>
      <c r="K2" s="481">
        <f>BD!B29</f>
        <v>0</v>
      </c>
      <c r="L2" s="367"/>
    </row>
    <row r="3" spans="2:12" ht="16.5" thickBot="1" x14ac:dyDescent="0.3">
      <c r="B3" s="398"/>
      <c r="C3" s="399"/>
      <c r="D3" s="399"/>
      <c r="E3" s="375"/>
      <c r="F3" s="375"/>
      <c r="G3" s="400"/>
      <c r="H3" s="377"/>
      <c r="I3" s="377"/>
      <c r="J3" s="378"/>
      <c r="K3" s="378"/>
      <c r="L3" s="379"/>
    </row>
    <row r="4" spans="2:12" x14ac:dyDescent="0.25">
      <c r="B4" s="358"/>
      <c r="C4" s="359"/>
      <c r="D4" s="359"/>
      <c r="E4" s="360"/>
      <c r="F4" s="360"/>
      <c r="G4" s="361"/>
      <c r="H4" s="362"/>
      <c r="I4" s="362"/>
      <c r="J4" s="363"/>
      <c r="K4" s="363"/>
      <c r="L4" s="364"/>
    </row>
    <row r="5" spans="2:12" x14ac:dyDescent="0.25">
      <c r="B5" s="365" t="s">
        <v>128</v>
      </c>
      <c r="C5" s="457">
        <f>BD!B5</f>
        <v>0</v>
      </c>
      <c r="D5" s="303"/>
      <c r="E5" s="401" t="str">
        <f>"Actualizacion "&amp;MID('Orden Cambio'!E8,5,2)</f>
        <v xml:space="preserve">Actualizacion </v>
      </c>
      <c r="F5" s="304"/>
      <c r="G5" s="305"/>
      <c r="I5" s="314" t="s">
        <v>131</v>
      </c>
      <c r="J5" s="479">
        <f>BD!B14</f>
        <v>0</v>
      </c>
      <c r="K5" s="92"/>
      <c r="L5" s="478"/>
    </row>
    <row r="6" spans="2:12" x14ac:dyDescent="0.25">
      <c r="B6" s="366" t="s">
        <v>129</v>
      </c>
      <c r="C6" s="508">
        <f ca="1">TODAY()</f>
        <v>42837</v>
      </c>
      <c r="D6" s="508"/>
      <c r="E6" s="508"/>
      <c r="F6" s="508"/>
      <c r="G6" s="299"/>
      <c r="L6" s="367"/>
    </row>
    <row r="7" spans="2:12" x14ac:dyDescent="0.25">
      <c r="B7" s="368"/>
      <c r="C7" s="300"/>
      <c r="D7" s="300"/>
      <c r="E7" s="300"/>
      <c r="F7" s="308"/>
      <c r="G7" s="307"/>
      <c r="I7" s="306"/>
      <c r="J7" s="309"/>
      <c r="K7" s="309"/>
      <c r="L7" s="367"/>
    </row>
    <row r="8" spans="2:12" x14ac:dyDescent="0.25">
      <c r="B8" s="369" t="s">
        <v>130</v>
      </c>
      <c r="C8" s="310"/>
      <c r="D8" s="311"/>
      <c r="E8" s="312"/>
      <c r="F8" s="312"/>
      <c r="G8" s="313"/>
      <c r="I8" s="476" t="s">
        <v>174</v>
      </c>
      <c r="L8" s="367"/>
    </row>
    <row r="9" spans="2:12" x14ac:dyDescent="0.25">
      <c r="B9" s="370" t="s">
        <v>65</v>
      </c>
      <c r="C9" s="458">
        <f>BD!B7</f>
        <v>0</v>
      </c>
      <c r="D9" s="310"/>
      <c r="E9" s="301"/>
      <c r="F9" s="301"/>
      <c r="G9" s="307"/>
      <c r="I9" s="477" t="s">
        <v>112</v>
      </c>
      <c r="L9" s="367"/>
    </row>
    <row r="10" spans="2:12" x14ac:dyDescent="0.25">
      <c r="B10" s="371" t="s">
        <v>67</v>
      </c>
      <c r="C10" s="316">
        <f>BD!B8</f>
        <v>0</v>
      </c>
      <c r="D10" s="316"/>
      <c r="E10" s="301"/>
      <c r="F10" s="301"/>
      <c r="G10" s="307"/>
      <c r="I10" s="337" t="s">
        <v>114</v>
      </c>
      <c r="L10" s="367"/>
    </row>
    <row r="11" spans="2:12" x14ac:dyDescent="0.25">
      <c r="B11" s="371" t="s">
        <v>133</v>
      </c>
      <c r="C11" s="458">
        <f>BD!B26</f>
        <v>0</v>
      </c>
      <c r="D11" s="316"/>
      <c r="E11" s="301"/>
      <c r="F11" s="301"/>
      <c r="G11" s="307"/>
      <c r="L11" s="367"/>
    </row>
    <row r="12" spans="2:12" x14ac:dyDescent="0.25">
      <c r="B12" s="372" t="s">
        <v>135</v>
      </c>
      <c r="C12" s="317"/>
      <c r="D12" s="316"/>
      <c r="E12" s="301"/>
      <c r="F12" s="301"/>
      <c r="G12" s="307"/>
      <c r="I12" s="296" t="s">
        <v>132</v>
      </c>
      <c r="J12" s="402" t="str">
        <f>IF(BD!B29="NUEVAUNION SPA","I","J")</f>
        <v>J</v>
      </c>
      <c r="K12" s="315"/>
      <c r="L12" s="367"/>
    </row>
    <row r="13" spans="2:12" x14ac:dyDescent="0.25">
      <c r="B13" s="371" t="s">
        <v>138</v>
      </c>
      <c r="C13" s="316"/>
      <c r="D13" s="300"/>
      <c r="E13" s="301"/>
      <c r="F13" s="301"/>
      <c r="G13" s="307"/>
      <c r="I13" s="315" t="str">
        <f ca="1">INDIRECT("BD!"&amp;$J$12&amp;"5",1)</f>
        <v>SCM El Morro</v>
      </c>
      <c r="J13" s="316"/>
      <c r="K13" s="316"/>
      <c r="L13" s="367"/>
    </row>
    <row r="14" spans="2:12" x14ac:dyDescent="0.25">
      <c r="B14" s="371" t="s">
        <v>140</v>
      </c>
      <c r="C14" s="316" t="s">
        <v>141</v>
      </c>
      <c r="D14" s="316"/>
      <c r="E14" s="301"/>
      <c r="F14" s="301"/>
      <c r="G14" s="307"/>
      <c r="I14" s="315" t="str">
        <f ca="1">INDIRECT("BD!"&amp;$J$12&amp;"6",1)</f>
        <v>RUT: 78.840.880-3</v>
      </c>
      <c r="J14" s="316"/>
      <c r="K14" s="316"/>
      <c r="L14" s="367"/>
    </row>
    <row r="15" spans="2:12" x14ac:dyDescent="0.25">
      <c r="B15" s="372" t="s">
        <v>143</v>
      </c>
      <c r="C15" s="317"/>
      <c r="D15" s="316"/>
      <c r="E15" s="301"/>
      <c r="F15" s="301"/>
      <c r="G15" s="307"/>
      <c r="I15" s="315" t="str">
        <f ca="1">INDIRECT("BD!"&amp;$J$12&amp;"7",1)</f>
        <v>Dirección: Brasil 308</v>
      </c>
      <c r="J15" s="316"/>
      <c r="K15" s="316"/>
      <c r="L15" s="367"/>
    </row>
    <row r="16" spans="2:12" x14ac:dyDescent="0.25">
      <c r="B16" s="371" t="s">
        <v>145</v>
      </c>
      <c r="C16" s="318"/>
      <c r="D16" s="316"/>
      <c r="E16" s="301"/>
      <c r="F16" s="301"/>
      <c r="G16" s="307"/>
      <c r="I16" s="315" t="str">
        <f ca="1">INDIRECT("BD!"&amp;$J$12&amp;"8",1)</f>
        <v>Vallenar</v>
      </c>
      <c r="J16" s="316"/>
      <c r="K16" s="316"/>
      <c r="L16" s="367"/>
    </row>
    <row r="17" spans="2:12" x14ac:dyDescent="0.25">
      <c r="B17" s="371" t="s">
        <v>147</v>
      </c>
      <c r="C17" s="319"/>
      <c r="D17" s="316"/>
      <c r="E17" s="316"/>
      <c r="F17" s="316"/>
      <c r="G17" s="307"/>
      <c r="I17" s="315" t="str">
        <f ca="1">INDIRECT("BD!"&amp;$J$12&amp;"9",1)</f>
        <v>Giro: Explotación de Minerales</v>
      </c>
      <c r="J17" s="316"/>
      <c r="K17" s="316"/>
      <c r="L17" s="367"/>
    </row>
    <row r="18" spans="2:12" x14ac:dyDescent="0.25">
      <c r="B18" s="371" t="s">
        <v>149</v>
      </c>
      <c r="C18" s="316"/>
      <c r="D18" s="316"/>
      <c r="E18" s="300"/>
      <c r="F18" s="300"/>
      <c r="G18" s="307"/>
      <c r="I18" s="315">
        <f ca="1">INDIRECT("BD!"&amp;$J$12&amp;"10",1)</f>
        <v>0</v>
      </c>
      <c r="J18" s="316"/>
      <c r="K18" s="316"/>
      <c r="L18" s="367"/>
    </row>
    <row r="19" spans="2:12" x14ac:dyDescent="0.25">
      <c r="B19" s="371" t="s">
        <v>150</v>
      </c>
      <c r="C19" s="320"/>
      <c r="D19" s="316"/>
      <c r="E19" s="300"/>
      <c r="F19" s="300"/>
      <c r="G19" s="307"/>
      <c r="I19" s="315" t="str">
        <f ca="1">INDIRECT("BD!"&amp;$J$12&amp;"11",1)</f>
        <v>Teléfono: 2 898 9300</v>
      </c>
      <c r="J19" s="316"/>
      <c r="K19" s="316"/>
      <c r="L19" s="367"/>
    </row>
    <row r="20" spans="2:12" x14ac:dyDescent="0.25">
      <c r="B20" s="371" t="s">
        <v>151</v>
      </c>
      <c r="C20" s="320"/>
      <c r="D20" s="316"/>
      <c r="E20" s="300"/>
      <c r="F20" s="300"/>
      <c r="G20" s="307"/>
      <c r="I20" s="315">
        <f ca="1">INDIRECT("BD!"&amp;$J$12&amp;"12",1)</f>
        <v>0</v>
      </c>
      <c r="J20" s="316"/>
      <c r="K20" s="316"/>
      <c r="L20" s="367"/>
    </row>
    <row r="21" spans="2:12" ht="8.25" customHeight="1" thickBot="1" x14ac:dyDescent="0.3">
      <c r="B21" s="373"/>
      <c r="C21" s="374"/>
      <c r="D21" s="374"/>
      <c r="E21" s="375"/>
      <c r="F21" s="375"/>
      <c r="G21" s="376"/>
      <c r="H21" s="377"/>
      <c r="I21" s="377"/>
      <c r="J21" s="378"/>
      <c r="K21" s="378"/>
      <c r="L21" s="379"/>
    </row>
    <row r="22" spans="2:12" ht="15.75" customHeight="1" x14ac:dyDescent="0.25">
      <c r="B22" s="386" t="s">
        <v>152</v>
      </c>
      <c r="C22" s="503">
        <f>BD!B6</f>
        <v>0</v>
      </c>
      <c r="D22" s="503"/>
      <c r="E22" s="503"/>
      <c r="F22" s="503"/>
      <c r="G22" s="503"/>
      <c r="H22" s="503"/>
      <c r="I22" s="503"/>
      <c r="J22" s="503"/>
      <c r="K22" s="503"/>
      <c r="L22" s="445"/>
    </row>
    <row r="23" spans="2:12" ht="28.5" customHeight="1" x14ac:dyDescent="0.25">
      <c r="B23" s="387" t="s">
        <v>153</v>
      </c>
      <c r="C23" s="504" t="str">
        <f>"Esta actualización de la Orden de Servicio, tiene como objetivo ajustar el alcance, valor y plazo de la Orden "&amp;F5&amp;" incorporando el alcance de servicio denominado "&amp;F8&amp;" "&amp;BD!B13</f>
        <v xml:space="preserve">Esta actualización de la Orden de Servicio, tiene como objetivo ajustar el alcance, valor y plazo de la Orden  incorporando el alcance de servicio denominado  </v>
      </c>
      <c r="D23" s="504"/>
      <c r="E23" s="504"/>
      <c r="F23" s="504"/>
      <c r="G23" s="504"/>
      <c r="H23" s="504"/>
      <c r="I23" s="504"/>
      <c r="J23" s="504"/>
      <c r="K23" s="504"/>
      <c r="L23" s="393"/>
    </row>
    <row r="24" spans="2:12" x14ac:dyDescent="0.25">
      <c r="B24" s="371"/>
      <c r="C24" s="316"/>
      <c r="D24" s="316"/>
      <c r="E24" s="301"/>
      <c r="F24" s="301"/>
      <c r="G24" s="302"/>
      <c r="H24" s="298"/>
      <c r="I24" s="298"/>
      <c r="J24" s="299"/>
      <c r="K24" s="419" t="s">
        <v>30</v>
      </c>
      <c r="L24" s="388">
        <f>BD!B18</f>
        <v>0</v>
      </c>
    </row>
    <row r="25" spans="2:12" ht="15.75" customHeight="1" x14ac:dyDescent="0.25">
      <c r="B25" s="389" t="s">
        <v>86</v>
      </c>
      <c r="C25" s="407" t="s">
        <v>21</v>
      </c>
      <c r="D25" s="407" t="s">
        <v>154</v>
      </c>
      <c r="E25" s="405"/>
      <c r="F25" s="405"/>
      <c r="G25" s="405"/>
      <c r="H25" s="406"/>
      <c r="I25" s="380" t="s">
        <v>23</v>
      </c>
      <c r="J25" s="381" t="s">
        <v>155</v>
      </c>
      <c r="K25" s="382" t="s">
        <v>24</v>
      </c>
      <c r="L25" s="420" t="s">
        <v>156</v>
      </c>
    </row>
    <row r="26" spans="2:12" x14ac:dyDescent="0.25">
      <c r="B26" s="390">
        <f>BD!A31</f>
        <v>0</v>
      </c>
      <c r="C26" s="403">
        <f>BD!B31</f>
        <v>0</v>
      </c>
      <c r="D26" s="403">
        <f>BD!C31</f>
        <v>0</v>
      </c>
      <c r="E26" s="404"/>
      <c r="F26" s="404"/>
      <c r="G26" s="404"/>
      <c r="H26" s="404"/>
      <c r="I26" s="383">
        <f>BD!D31</f>
        <v>0</v>
      </c>
      <c r="J26" s="384">
        <f>BD!F31</f>
        <v>0</v>
      </c>
      <c r="K26" s="385">
        <f>BD!E31</f>
        <v>0</v>
      </c>
      <c r="L26" s="448">
        <f>BD!G31</f>
        <v>0</v>
      </c>
    </row>
    <row r="27" spans="2:12" x14ac:dyDescent="0.25">
      <c r="B27" s="390">
        <f>BD!A32</f>
        <v>0</v>
      </c>
      <c r="C27" s="403">
        <f>BD!B32</f>
        <v>0</v>
      </c>
      <c r="D27" s="403">
        <f>BD!C32</f>
        <v>0</v>
      </c>
      <c r="E27" s="404"/>
      <c r="F27" s="404"/>
      <c r="G27" s="404"/>
      <c r="H27" s="404"/>
      <c r="I27" s="383">
        <f>BD!D32</f>
        <v>0</v>
      </c>
      <c r="J27" s="384">
        <f>BD!F32</f>
        <v>0</v>
      </c>
      <c r="K27" s="385">
        <f>BD!E32</f>
        <v>0</v>
      </c>
      <c r="L27" s="448">
        <f>BD!G32</f>
        <v>0</v>
      </c>
    </row>
    <row r="28" spans="2:12" x14ac:dyDescent="0.25">
      <c r="B28" s="390">
        <f>BD!A33</f>
        <v>0</v>
      </c>
      <c r="C28" s="403">
        <f>BD!B33</f>
        <v>0</v>
      </c>
      <c r="D28" s="403">
        <f>BD!C33</f>
        <v>0</v>
      </c>
      <c r="E28" s="404"/>
      <c r="F28" s="404"/>
      <c r="G28" s="404"/>
      <c r="H28" s="404"/>
      <c r="I28" s="383">
        <f>BD!D33</f>
        <v>0</v>
      </c>
      <c r="J28" s="384">
        <f>BD!F33</f>
        <v>0</v>
      </c>
      <c r="K28" s="385">
        <f>BD!E33</f>
        <v>0</v>
      </c>
      <c r="L28" s="448">
        <f>BD!G33</f>
        <v>0</v>
      </c>
    </row>
    <row r="29" spans="2:12" x14ac:dyDescent="0.25">
      <c r="B29" s="390">
        <f>BD!A34</f>
        <v>0</v>
      </c>
      <c r="C29" s="403">
        <f>BD!B34</f>
        <v>0</v>
      </c>
      <c r="D29" s="403">
        <f>BD!C34</f>
        <v>0</v>
      </c>
      <c r="E29" s="404"/>
      <c r="F29" s="404"/>
      <c r="G29" s="404"/>
      <c r="H29" s="404"/>
      <c r="I29" s="383">
        <f>BD!D34</f>
        <v>0</v>
      </c>
      <c r="J29" s="384">
        <f>BD!F34</f>
        <v>0</v>
      </c>
      <c r="K29" s="385">
        <f>BD!E34</f>
        <v>0</v>
      </c>
      <c r="L29" s="448">
        <f>BD!G34</f>
        <v>0</v>
      </c>
    </row>
    <row r="30" spans="2:12" x14ac:dyDescent="0.25">
      <c r="B30" s="390">
        <f>BD!A35</f>
        <v>0</v>
      </c>
      <c r="C30" s="403">
        <f>BD!B35</f>
        <v>0</v>
      </c>
      <c r="D30" s="403">
        <f>BD!C35</f>
        <v>0</v>
      </c>
      <c r="E30" s="404"/>
      <c r="F30" s="404"/>
      <c r="G30" s="404"/>
      <c r="H30" s="404"/>
      <c r="I30" s="383">
        <f>BD!D35</f>
        <v>0</v>
      </c>
      <c r="J30" s="384">
        <f>BD!F35</f>
        <v>0</v>
      </c>
      <c r="K30" s="385">
        <f>BD!E35</f>
        <v>0</v>
      </c>
      <c r="L30" s="448">
        <f>BD!G35</f>
        <v>0</v>
      </c>
    </row>
    <row r="31" spans="2:12" x14ac:dyDescent="0.25">
      <c r="B31" s="390">
        <f>BD!A36</f>
        <v>0</v>
      </c>
      <c r="C31" s="403">
        <f>BD!B36</f>
        <v>0</v>
      </c>
      <c r="D31" s="403">
        <f>BD!C36</f>
        <v>0</v>
      </c>
      <c r="E31" s="404"/>
      <c r="F31" s="404"/>
      <c r="G31" s="404"/>
      <c r="H31" s="404"/>
      <c r="I31" s="383">
        <f>BD!D36</f>
        <v>0</v>
      </c>
      <c r="J31" s="384">
        <f>BD!F36</f>
        <v>0</v>
      </c>
      <c r="K31" s="385">
        <f>BD!E36</f>
        <v>0</v>
      </c>
      <c r="L31" s="448">
        <f>BD!G36</f>
        <v>0</v>
      </c>
    </row>
    <row r="32" spans="2:12" x14ac:dyDescent="0.25">
      <c r="B32" s="390">
        <f>BD!A37</f>
        <v>0</v>
      </c>
      <c r="C32" s="403">
        <f>BD!B37</f>
        <v>0</v>
      </c>
      <c r="D32" s="403">
        <f>BD!C37</f>
        <v>0</v>
      </c>
      <c r="E32" s="404"/>
      <c r="F32" s="404"/>
      <c r="G32" s="404"/>
      <c r="H32" s="404"/>
      <c r="I32" s="383">
        <f>BD!D37</f>
        <v>0</v>
      </c>
      <c r="J32" s="384">
        <f>BD!F37</f>
        <v>0</v>
      </c>
      <c r="K32" s="385">
        <f>BD!E37</f>
        <v>0</v>
      </c>
      <c r="L32" s="448">
        <f>BD!G37</f>
        <v>0</v>
      </c>
    </row>
    <row r="33" spans="2:12" x14ac:dyDescent="0.25">
      <c r="B33" s="390">
        <f>BD!A38</f>
        <v>0</v>
      </c>
      <c r="C33" s="403">
        <f>BD!B38</f>
        <v>0</v>
      </c>
      <c r="D33" s="403">
        <f>BD!C38</f>
        <v>0</v>
      </c>
      <c r="E33" s="404"/>
      <c r="F33" s="404"/>
      <c r="G33" s="404"/>
      <c r="H33" s="404"/>
      <c r="I33" s="383">
        <f>BD!D38</f>
        <v>0</v>
      </c>
      <c r="J33" s="384">
        <f>BD!F38</f>
        <v>0</v>
      </c>
      <c r="K33" s="385">
        <f>BD!E38</f>
        <v>0</v>
      </c>
      <c r="L33" s="448">
        <f>BD!G38</f>
        <v>0</v>
      </c>
    </row>
    <row r="34" spans="2:12" x14ac:dyDescent="0.25">
      <c r="B34" s="390">
        <f>BD!A39</f>
        <v>0</v>
      </c>
      <c r="C34" s="403">
        <f>BD!B39</f>
        <v>0</v>
      </c>
      <c r="D34" s="403">
        <f>BD!C39</f>
        <v>0</v>
      </c>
      <c r="E34" s="404"/>
      <c r="F34" s="404"/>
      <c r="G34" s="404"/>
      <c r="H34" s="404"/>
      <c r="I34" s="383">
        <f>BD!D39</f>
        <v>0</v>
      </c>
      <c r="J34" s="384">
        <f>BD!F39</f>
        <v>0</v>
      </c>
      <c r="K34" s="385">
        <f>BD!E39</f>
        <v>0</v>
      </c>
      <c r="L34" s="448">
        <f>BD!G39</f>
        <v>0</v>
      </c>
    </row>
    <row r="35" spans="2:12" x14ac:dyDescent="0.25">
      <c r="B35" s="390">
        <f>BD!A40</f>
        <v>0</v>
      </c>
      <c r="C35" s="403">
        <f>BD!B40</f>
        <v>0</v>
      </c>
      <c r="D35" s="403">
        <f>BD!C40</f>
        <v>0</v>
      </c>
      <c r="E35" s="404"/>
      <c r="F35" s="404"/>
      <c r="G35" s="404"/>
      <c r="H35" s="404"/>
      <c r="I35" s="383">
        <f>BD!D40</f>
        <v>0</v>
      </c>
      <c r="J35" s="384">
        <f>BD!F40</f>
        <v>0</v>
      </c>
      <c r="K35" s="385">
        <f>BD!E40</f>
        <v>0</v>
      </c>
      <c r="L35" s="448">
        <f>BD!G40</f>
        <v>0</v>
      </c>
    </row>
    <row r="36" spans="2:12" x14ac:dyDescent="0.25">
      <c r="B36" s="390">
        <f>BD!A41</f>
        <v>0</v>
      </c>
      <c r="C36" s="403">
        <f>BD!B41</f>
        <v>0</v>
      </c>
      <c r="D36" s="403">
        <f>BD!C41</f>
        <v>0</v>
      </c>
      <c r="E36" s="404"/>
      <c r="F36" s="404"/>
      <c r="G36" s="404"/>
      <c r="H36" s="404"/>
      <c r="I36" s="383">
        <f>BD!D41</f>
        <v>0</v>
      </c>
      <c r="J36" s="384">
        <f>BD!F41</f>
        <v>0</v>
      </c>
      <c r="K36" s="385">
        <f>BD!E41</f>
        <v>0</v>
      </c>
      <c r="L36" s="448">
        <f>BD!G41</f>
        <v>0</v>
      </c>
    </row>
    <row r="37" spans="2:12" x14ac:dyDescent="0.25">
      <c r="B37" s="390">
        <f>BD!A42</f>
        <v>0</v>
      </c>
      <c r="C37" s="403">
        <f>BD!B42</f>
        <v>0</v>
      </c>
      <c r="D37" s="403">
        <f>BD!C42</f>
        <v>0</v>
      </c>
      <c r="E37" s="404"/>
      <c r="F37" s="404"/>
      <c r="G37" s="404"/>
      <c r="H37" s="404"/>
      <c r="I37" s="383">
        <f>BD!D42</f>
        <v>0</v>
      </c>
      <c r="J37" s="384">
        <f>BD!F42</f>
        <v>0</v>
      </c>
      <c r="K37" s="385">
        <f>BD!E42</f>
        <v>0</v>
      </c>
      <c r="L37" s="448">
        <f>BD!G42</f>
        <v>0</v>
      </c>
    </row>
    <row r="38" spans="2:12" ht="16.5" thickBot="1" x14ac:dyDescent="0.3">
      <c r="B38" s="408"/>
      <c r="C38" s="357"/>
      <c r="D38" s="357"/>
      <c r="E38" s="357"/>
      <c r="F38" s="357"/>
      <c r="G38" s="357"/>
      <c r="H38" s="357"/>
      <c r="I38" s="357"/>
      <c r="J38" s="357"/>
      <c r="K38" s="357"/>
      <c r="L38" s="449"/>
    </row>
    <row r="39" spans="2:12" x14ac:dyDescent="0.25">
      <c r="B39" s="321" t="s">
        <v>157</v>
      </c>
      <c r="C39" s="322"/>
      <c r="D39" s="322"/>
      <c r="E39" s="322"/>
      <c r="F39" s="322"/>
      <c r="G39" s="322"/>
      <c r="H39" s="323"/>
      <c r="I39" s="509" t="str">
        <f>"Valor Neto ("&amp;BD!B18&amp;" ) :"</f>
        <v>Valor Neto ( ) :</v>
      </c>
      <c r="J39" s="510"/>
      <c r="K39" s="511"/>
      <c r="L39" s="450">
        <f>SUM(L26:L37)</f>
        <v>0</v>
      </c>
    </row>
    <row r="40" spans="2:12" ht="25.5" customHeight="1" x14ac:dyDescent="0.25">
      <c r="B40" s="512" t="s">
        <v>158</v>
      </c>
      <c r="C40" s="513"/>
      <c r="D40" s="513"/>
      <c r="E40" s="513"/>
      <c r="F40" s="513"/>
      <c r="G40" s="513"/>
      <c r="H40" s="418"/>
      <c r="I40" s="509" t="s">
        <v>159</v>
      </c>
      <c r="J40" s="510"/>
      <c r="K40" s="511"/>
      <c r="L40" s="451"/>
    </row>
    <row r="41" spans="2:12" ht="26.25" customHeight="1" x14ac:dyDescent="0.25">
      <c r="B41" s="512"/>
      <c r="C41" s="513"/>
      <c r="D41" s="513"/>
      <c r="E41" s="513"/>
      <c r="F41" s="513"/>
      <c r="G41" s="513"/>
      <c r="H41" s="418"/>
      <c r="I41" s="509" t="s">
        <v>160</v>
      </c>
      <c r="J41" s="510"/>
      <c r="K41" s="511"/>
      <c r="L41" s="450">
        <v>0</v>
      </c>
    </row>
    <row r="42" spans="2:12" ht="16.5" thickBot="1" x14ac:dyDescent="0.3">
      <c r="B42" s="324" t="s">
        <v>161</v>
      </c>
      <c r="C42" s="325"/>
      <c r="D42" s="325"/>
      <c r="E42" s="325"/>
      <c r="F42" s="325"/>
      <c r="G42" s="325"/>
      <c r="H42" s="326"/>
      <c r="I42" s="421"/>
      <c r="J42" s="422"/>
      <c r="K42" s="329" t="str">
        <f>"TOTAL ACTUALIZACIÓN ("&amp;BD!B18&amp;" ) :"</f>
        <v>TOTAL ACTUALIZACIÓN ( ) :</v>
      </c>
      <c r="L42" s="452">
        <f>L38</f>
        <v>0</v>
      </c>
    </row>
    <row r="43" spans="2:12" x14ac:dyDescent="0.25">
      <c r="B43" s="473"/>
      <c r="C43" s="474"/>
      <c r="D43" s="474"/>
      <c r="E43" s="474"/>
      <c r="F43" s="474"/>
      <c r="G43" s="474"/>
      <c r="H43" s="475"/>
      <c r="I43" s="446" t="str">
        <f>"TOTAL ORDEN DE SERVICIO EN " &amp;BD!B18</f>
        <v xml:space="preserve">TOTAL ORDEN DE SERVICIO EN </v>
      </c>
      <c r="J43" s="447"/>
      <c r="K43" s="441"/>
      <c r="L43" s="453"/>
    </row>
    <row r="44" spans="2:12" x14ac:dyDescent="0.25">
      <c r="B44" s="391" t="s">
        <v>162</v>
      </c>
      <c r="C44" s="316"/>
      <c r="D44" s="210"/>
      <c r="E44" s="210"/>
      <c r="F44" s="210"/>
      <c r="G44" s="210"/>
      <c r="H44" s="328"/>
      <c r="I44" s="482"/>
      <c r="J44" s="413"/>
      <c r="K44" s="483" t="str">
        <f>"MONTO INICIAL "&amp;BD!B5&amp;" :"</f>
        <v>MONTO INICIAL  :</v>
      </c>
      <c r="L44" s="450">
        <f>BD!B19</f>
        <v>0</v>
      </c>
    </row>
    <row r="45" spans="2:12" ht="15.75" customHeight="1" x14ac:dyDescent="0.25">
      <c r="B45" s="426"/>
      <c r="C45" s="456"/>
      <c r="D45" s="327"/>
      <c r="E45" s="327"/>
      <c r="F45" s="327"/>
      <c r="G45" s="327"/>
      <c r="H45" s="306"/>
      <c r="I45" s="482"/>
      <c r="J45" s="413"/>
      <c r="K45" s="483" t="s">
        <v>200</v>
      </c>
      <c r="L45" s="450">
        <f>BD!B20</f>
        <v>0</v>
      </c>
    </row>
    <row r="46" spans="2:12" x14ac:dyDescent="0.25">
      <c r="B46" s="505" t="s">
        <v>163</v>
      </c>
      <c r="C46" s="506"/>
      <c r="D46" s="394">
        <f>BD!B22</f>
        <v>0</v>
      </c>
      <c r="E46" s="455" t="s">
        <v>164</v>
      </c>
      <c r="F46" s="507">
        <f>BD!B25</f>
        <v>0</v>
      </c>
      <c r="G46" s="507"/>
      <c r="H46" s="210"/>
      <c r="I46" s="484"/>
      <c r="J46" s="413"/>
      <c r="K46" s="483" t="s">
        <v>201</v>
      </c>
      <c r="L46" s="450">
        <f>BD!B21</f>
        <v>0</v>
      </c>
    </row>
    <row r="47" spans="2:12" ht="16.5" thickBot="1" x14ac:dyDescent="0.3">
      <c r="B47" s="426"/>
      <c r="C47" s="210"/>
      <c r="D47" s="210"/>
      <c r="E47" s="210"/>
      <c r="F47" s="210"/>
      <c r="G47" s="210"/>
      <c r="H47" s="210"/>
      <c r="I47" s="443"/>
      <c r="J47" s="415"/>
      <c r="K47" s="414" t="str">
        <f>"TOTAL ACUM NETO "&amp;BD!B5</f>
        <v xml:space="preserve">TOTAL ACUM NETO </v>
      </c>
      <c r="L47" s="452">
        <f>L44+L45+L46</f>
        <v>0</v>
      </c>
    </row>
    <row r="48" spans="2:12" ht="6" customHeight="1" x14ac:dyDescent="0.25">
      <c r="B48" s="426"/>
      <c r="C48" s="210"/>
      <c r="D48" s="210"/>
      <c r="E48" s="210"/>
      <c r="F48" s="210"/>
      <c r="G48" s="210"/>
      <c r="H48" s="210"/>
      <c r="I48" s="330"/>
      <c r="J48" s="331"/>
      <c r="K48" s="332"/>
      <c r="L48" s="392"/>
    </row>
    <row r="49" spans="2:12" ht="8.25" customHeight="1" thickBot="1" x14ac:dyDescent="0.3">
      <c r="B49" s="443"/>
      <c r="C49" s="416"/>
      <c r="D49" s="416"/>
      <c r="E49" s="416"/>
      <c r="F49" s="416"/>
      <c r="G49" s="416"/>
      <c r="H49" s="416"/>
      <c r="I49" s="416"/>
      <c r="J49" s="416"/>
      <c r="K49" s="416"/>
      <c r="L49" s="417"/>
    </row>
    <row r="50" spans="2:12" ht="15.75" customHeight="1" x14ac:dyDescent="0.25">
      <c r="B50" s="464" t="s">
        <v>165</v>
      </c>
      <c r="C50" s="465"/>
      <c r="D50" s="466"/>
      <c r="E50" s="466"/>
      <c r="F50" s="467"/>
      <c r="G50" s="500" t="s">
        <v>166</v>
      </c>
      <c r="H50" s="500"/>
      <c r="I50" s="500"/>
      <c r="J50" s="500"/>
      <c r="K50" s="500"/>
      <c r="L50" s="468"/>
    </row>
    <row r="51" spans="2:12" x14ac:dyDescent="0.25">
      <c r="B51" s="485" t="s">
        <v>167</v>
      </c>
      <c r="C51" s="395" t="s">
        <v>80</v>
      </c>
      <c r="D51" s="395">
        <v>0</v>
      </c>
      <c r="E51" s="486"/>
      <c r="F51" s="333"/>
      <c r="G51" s="501"/>
      <c r="H51" s="501"/>
      <c r="I51" s="501"/>
      <c r="J51" s="501"/>
      <c r="K51" s="501"/>
      <c r="L51" s="427"/>
    </row>
    <row r="52" spans="2:12" ht="15.75" customHeight="1" x14ac:dyDescent="0.25">
      <c r="B52" s="496" t="s">
        <v>168</v>
      </c>
      <c r="C52" s="497"/>
      <c r="D52" s="487" t="s">
        <v>169</v>
      </c>
      <c r="E52" s="488"/>
      <c r="F52" s="454"/>
      <c r="G52" s="501"/>
      <c r="H52" s="501"/>
      <c r="I52" s="501"/>
      <c r="J52" s="501"/>
      <c r="K52" s="501"/>
      <c r="L52" s="427"/>
    </row>
    <row r="53" spans="2:12" x14ac:dyDescent="0.25">
      <c r="B53" s="485" t="s">
        <v>170</v>
      </c>
      <c r="C53" s="489" t="s">
        <v>85</v>
      </c>
      <c r="D53" s="490"/>
      <c r="E53" s="490"/>
      <c r="F53" s="454"/>
      <c r="G53" s="501"/>
      <c r="H53" s="501"/>
      <c r="I53" s="501"/>
      <c r="J53" s="501"/>
      <c r="K53" s="501"/>
      <c r="L53" s="427"/>
    </row>
    <row r="54" spans="2:12" x14ac:dyDescent="0.25">
      <c r="B54" s="428" t="s">
        <v>171</v>
      </c>
      <c r="C54" s="334"/>
      <c r="D54" s="334"/>
      <c r="E54" s="335"/>
      <c r="F54" s="336"/>
      <c r="G54" s="501"/>
      <c r="H54" s="501"/>
      <c r="I54" s="501"/>
      <c r="J54" s="501"/>
      <c r="K54" s="501"/>
      <c r="L54" s="427"/>
    </row>
    <row r="55" spans="2:12" ht="15.75" customHeight="1" x14ac:dyDescent="0.25">
      <c r="B55" s="498" t="s">
        <v>172</v>
      </c>
      <c r="C55" s="499"/>
      <c r="D55" s="499"/>
      <c r="E55" s="499"/>
      <c r="F55" s="410"/>
      <c r="G55" s="501"/>
      <c r="H55" s="501"/>
      <c r="I55" s="501"/>
      <c r="J55" s="501"/>
      <c r="K55" s="501"/>
      <c r="L55" s="427"/>
    </row>
    <row r="56" spans="2:12" ht="21" customHeight="1" x14ac:dyDescent="0.25">
      <c r="B56" s="498"/>
      <c r="C56" s="499"/>
      <c r="D56" s="499"/>
      <c r="E56" s="499"/>
      <c r="F56" s="410"/>
      <c r="G56" s="501"/>
      <c r="H56" s="501"/>
      <c r="I56" s="501"/>
      <c r="J56" s="501"/>
      <c r="K56" s="501"/>
      <c r="L56" s="427"/>
    </row>
    <row r="57" spans="2:12" ht="30.75" customHeight="1" x14ac:dyDescent="0.25">
      <c r="B57" s="429"/>
      <c r="C57" s="411"/>
      <c r="D57" s="411"/>
      <c r="E57" s="411"/>
      <c r="F57" s="411"/>
      <c r="G57" s="502" t="s">
        <v>173</v>
      </c>
      <c r="H57" s="502"/>
      <c r="I57" s="502"/>
      <c r="J57" s="502"/>
      <c r="K57" s="502"/>
      <c r="L57" s="430"/>
    </row>
    <row r="58" spans="2:12" ht="6" customHeight="1" thickBot="1" x14ac:dyDescent="0.3">
      <c r="B58" s="469"/>
      <c r="C58" s="470"/>
      <c r="D58" s="470"/>
      <c r="E58" s="470"/>
      <c r="F58" s="470"/>
      <c r="G58" s="470"/>
      <c r="H58" s="471"/>
      <c r="I58" s="471"/>
      <c r="J58" s="471"/>
      <c r="K58" s="471"/>
      <c r="L58" s="472"/>
    </row>
    <row r="59" spans="2:12" ht="16.5" thickBot="1" x14ac:dyDescent="0.3">
      <c r="B59" s="444"/>
      <c r="C59" s="412"/>
      <c r="D59" s="412"/>
      <c r="E59" s="432"/>
      <c r="F59" s="431" t="str">
        <f>"Aprobaciones "&amp;BD!B29</f>
        <v xml:space="preserve">Aprobaciones </v>
      </c>
      <c r="G59" s="431"/>
      <c r="H59" s="412"/>
      <c r="I59" s="412"/>
      <c r="J59" s="412"/>
      <c r="K59" s="412"/>
      <c r="L59" s="432"/>
    </row>
    <row r="60" spans="2:12" ht="9" customHeight="1" x14ac:dyDescent="0.25">
      <c r="B60" s="459"/>
      <c r="C60" s="460"/>
      <c r="D60" s="461"/>
      <c r="E60" s="461"/>
      <c r="F60" s="462"/>
      <c r="G60" s="462"/>
      <c r="H60" s="462"/>
      <c r="I60" s="462"/>
      <c r="J60" s="462"/>
      <c r="K60" s="462"/>
      <c r="L60" s="364"/>
    </row>
    <row r="61" spans="2:12" x14ac:dyDescent="0.25">
      <c r="B61" s="426"/>
      <c r="C61" s="338" t="s">
        <v>175</v>
      </c>
      <c r="D61" s="338"/>
      <c r="E61" s="339"/>
      <c r="F61" s="339"/>
      <c r="G61" s="307"/>
      <c r="H61" s="456"/>
      <c r="I61" s="338" t="s">
        <v>175</v>
      </c>
      <c r="J61" s="340"/>
      <c r="K61" s="340"/>
      <c r="L61" s="367"/>
    </row>
    <row r="62" spans="2:12" x14ac:dyDescent="0.25">
      <c r="B62" s="426"/>
      <c r="C62" s="342" t="s">
        <v>112</v>
      </c>
      <c r="D62" s="342"/>
      <c r="E62" s="342"/>
      <c r="F62" s="342"/>
      <c r="G62" s="343"/>
      <c r="H62" s="456"/>
      <c r="I62" s="342" t="s">
        <v>176</v>
      </c>
      <c r="J62" s="344"/>
      <c r="K62" s="344"/>
      <c r="L62" s="434"/>
    </row>
    <row r="63" spans="2:12" x14ac:dyDescent="0.25">
      <c r="B63" s="426"/>
      <c r="C63" s="342" t="s">
        <v>114</v>
      </c>
      <c r="D63" s="342"/>
      <c r="E63" s="342"/>
      <c r="F63" s="342"/>
      <c r="G63" s="343"/>
      <c r="H63" s="456"/>
      <c r="I63" s="342" t="s">
        <v>177</v>
      </c>
      <c r="J63" s="345"/>
      <c r="K63" s="345"/>
      <c r="L63" s="434"/>
    </row>
    <row r="64" spans="2:12" x14ac:dyDescent="0.25">
      <c r="B64" s="426"/>
      <c r="C64" s="312"/>
      <c r="D64" s="312"/>
      <c r="E64" s="346"/>
      <c r="F64" s="346"/>
      <c r="G64" s="307"/>
      <c r="H64" s="456"/>
      <c r="I64" s="312"/>
      <c r="J64" s="340"/>
      <c r="K64" s="340"/>
      <c r="L64" s="367"/>
    </row>
    <row r="65" spans="2:12" x14ac:dyDescent="0.25">
      <c r="B65" s="426"/>
      <c r="C65" s="342" t="s">
        <v>116</v>
      </c>
      <c r="D65" s="348"/>
      <c r="E65" s="349"/>
      <c r="F65" s="345"/>
      <c r="G65" s="343"/>
      <c r="H65" s="456"/>
      <c r="I65" s="342" t="s">
        <v>116</v>
      </c>
      <c r="J65" s="350"/>
      <c r="K65" s="350"/>
      <c r="L65" s="367"/>
    </row>
    <row r="66" spans="2:12" ht="16.5" thickBot="1" x14ac:dyDescent="0.3">
      <c r="B66" s="435"/>
      <c r="C66" s="346"/>
      <c r="D66" s="346"/>
      <c r="E66" s="351"/>
      <c r="F66" s="351"/>
      <c r="G66" s="307"/>
      <c r="H66" s="346"/>
      <c r="I66" s="346"/>
      <c r="J66" s="340"/>
      <c r="K66" s="340"/>
      <c r="L66" s="367"/>
    </row>
    <row r="67" spans="2:12" ht="16.5" thickBot="1" x14ac:dyDescent="0.3">
      <c r="B67" s="444"/>
      <c r="C67" s="424"/>
      <c r="D67" s="424"/>
      <c r="E67" s="424"/>
      <c r="F67" s="423" t="str">
        <f>"Aceptación de la Actualización "&amp;MID('Orden Cambio'!E8,5,2)&amp;" "&amp;C5&amp; " por "&amp;BD!B7</f>
        <v xml:space="preserve">Aceptación de la Actualización  0 por </v>
      </c>
      <c r="G67" s="424"/>
      <c r="H67" s="424"/>
      <c r="I67" s="424"/>
      <c r="J67" s="424"/>
      <c r="K67" s="424"/>
      <c r="L67" s="425"/>
    </row>
    <row r="68" spans="2:12" ht="6" customHeight="1" x14ac:dyDescent="0.25">
      <c r="B68" s="433"/>
      <c r="C68" s="352"/>
      <c r="D68" s="347"/>
      <c r="E68" s="338"/>
      <c r="F68" s="339"/>
      <c r="G68" s="339"/>
      <c r="H68" s="341"/>
      <c r="I68" s="341"/>
      <c r="J68" s="341"/>
      <c r="K68" s="341"/>
      <c r="L68" s="367"/>
    </row>
    <row r="69" spans="2:12" x14ac:dyDescent="0.25">
      <c r="B69" s="433" t="s">
        <v>179</v>
      </c>
      <c r="C69" s="356"/>
      <c r="D69" s="353"/>
      <c r="E69" s="346"/>
      <c r="F69" s="346"/>
      <c r="G69" s="346"/>
      <c r="H69" s="341"/>
      <c r="I69" s="341"/>
      <c r="J69" s="341"/>
      <c r="K69" s="341"/>
      <c r="L69" s="367"/>
    </row>
    <row r="70" spans="2:12" x14ac:dyDescent="0.25">
      <c r="B70" s="433" t="s">
        <v>180</v>
      </c>
      <c r="C70" s="356"/>
      <c r="D70" s="353"/>
      <c r="E70" s="346"/>
      <c r="F70" s="346"/>
      <c r="G70" s="346"/>
      <c r="H70" s="341"/>
      <c r="I70" s="341"/>
      <c r="J70" s="341"/>
      <c r="K70" s="341"/>
      <c r="L70" s="367"/>
    </row>
    <row r="71" spans="2:12" x14ac:dyDescent="0.25">
      <c r="B71" s="435" t="s">
        <v>116</v>
      </c>
      <c r="C71" s="153"/>
      <c r="D71" s="135"/>
      <c r="E71" s="354"/>
      <c r="F71" s="354"/>
      <c r="G71" s="354"/>
      <c r="H71" s="355"/>
      <c r="I71" s="341"/>
      <c r="J71" s="341"/>
      <c r="K71" s="341"/>
      <c r="L71" s="367"/>
    </row>
    <row r="72" spans="2:12" x14ac:dyDescent="0.25">
      <c r="B72" s="436"/>
      <c r="D72" s="442"/>
      <c r="E72" s="442" t="s">
        <v>181</v>
      </c>
      <c r="F72" s="442"/>
      <c r="G72" s="442"/>
      <c r="H72" s="442"/>
      <c r="I72" s="442"/>
      <c r="J72" s="340"/>
      <c r="K72" s="340"/>
      <c r="L72" s="367"/>
    </row>
    <row r="73" spans="2:12" ht="16.5" thickBot="1" x14ac:dyDescent="0.3">
      <c r="B73" s="463" t="s">
        <v>178</v>
      </c>
      <c r="C73" s="437"/>
      <c r="D73" s="437"/>
      <c r="E73" s="438"/>
      <c r="F73" s="438"/>
      <c r="G73" s="438"/>
      <c r="H73" s="439"/>
      <c r="I73" s="439"/>
      <c r="J73" s="440"/>
      <c r="K73" s="440"/>
      <c r="L73" s="379"/>
    </row>
  </sheetData>
  <mergeCells count="13">
    <mergeCell ref="C6:F6"/>
    <mergeCell ref="I39:K39"/>
    <mergeCell ref="I40:K40"/>
    <mergeCell ref="I41:K41"/>
    <mergeCell ref="B40:G41"/>
    <mergeCell ref="B52:C52"/>
    <mergeCell ref="B55:E56"/>
    <mergeCell ref="G50:K56"/>
    <mergeCell ref="G57:K57"/>
    <mergeCell ref="C22:K22"/>
    <mergeCell ref="C23:K23"/>
    <mergeCell ref="B46:C46"/>
    <mergeCell ref="F46:G46"/>
  </mergeCells>
  <pageMargins left="0.7" right="0.7" top="0.75" bottom="0.75" header="0.3" footer="0.3"/>
  <pageSetup scale="5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Q68"/>
  <sheetViews>
    <sheetView topLeftCell="A14" zoomScale="60" zoomScaleNormal="60" zoomScalePageLayoutView="60" workbookViewId="0">
      <selection activeCell="R19" sqref="R19"/>
    </sheetView>
  </sheetViews>
  <sheetFormatPr baseColWidth="10" defaultRowHeight="15.75" x14ac:dyDescent="0.25"/>
  <cols>
    <col min="15" max="15" width="14.5" customWidth="1"/>
    <col min="16" max="16" width="18.875" customWidth="1"/>
    <col min="17" max="17" width="5.625" customWidth="1"/>
  </cols>
  <sheetData>
    <row r="2" spans="2:17" x14ac:dyDescent="0.25">
      <c r="B2" s="218"/>
      <c r="C2" s="219"/>
      <c r="D2" s="219"/>
      <c r="E2" s="219"/>
      <c r="F2" s="219"/>
      <c r="G2" s="219"/>
      <c r="H2" s="220"/>
      <c r="I2" s="221"/>
      <c r="J2" s="158"/>
      <c r="K2" s="158"/>
      <c r="L2" s="158"/>
      <c r="M2" s="219"/>
      <c r="N2" s="169"/>
      <c r="O2" s="169"/>
      <c r="P2" s="169" t="s">
        <v>56</v>
      </c>
      <c r="Q2" s="222"/>
    </row>
    <row r="3" spans="2:17" ht="18" customHeight="1" x14ac:dyDescent="0.25">
      <c r="B3" s="106"/>
      <c r="C3" s="181"/>
      <c r="D3" s="181"/>
      <c r="E3" s="181" t="s">
        <v>57</v>
      </c>
      <c r="F3" s="181"/>
      <c r="G3" s="181"/>
      <c r="H3" s="188"/>
      <c r="I3" s="189"/>
      <c r="J3" s="178"/>
      <c r="K3" s="178"/>
      <c r="L3" s="178"/>
      <c r="M3" s="181"/>
      <c r="N3" s="170"/>
      <c r="O3" s="170"/>
      <c r="P3" s="96" t="s">
        <v>58</v>
      </c>
      <c r="Q3" s="165"/>
    </row>
    <row r="4" spans="2:17" ht="18" x14ac:dyDescent="0.25">
      <c r="B4" s="106"/>
      <c r="C4" s="181"/>
      <c r="D4" s="181"/>
      <c r="E4" s="181"/>
      <c r="F4" s="181"/>
      <c r="G4" s="181"/>
      <c r="H4" s="188"/>
      <c r="I4" s="189"/>
      <c r="J4" s="178"/>
      <c r="K4" s="178"/>
      <c r="L4" s="178"/>
      <c r="M4" s="181"/>
      <c r="N4" s="518" t="str">
        <f>"CA-"&amp;C9</f>
        <v>CA--</v>
      </c>
      <c r="O4" s="515"/>
      <c r="P4" s="515"/>
      <c r="Q4" s="97"/>
    </row>
    <row r="5" spans="2:17" x14ac:dyDescent="0.25">
      <c r="B5" s="106"/>
      <c r="C5" s="181"/>
      <c r="D5" s="181"/>
      <c r="E5" s="181"/>
      <c r="F5" s="181"/>
      <c r="G5" s="181"/>
      <c r="H5" s="188"/>
      <c r="I5" s="189"/>
      <c r="J5" s="178"/>
      <c r="K5" s="178"/>
      <c r="L5" s="178"/>
      <c r="M5" s="181"/>
      <c r="N5" s="170"/>
      <c r="O5" s="170"/>
      <c r="P5" s="170"/>
      <c r="Q5" s="98"/>
    </row>
    <row r="6" spans="2:17" x14ac:dyDescent="0.25">
      <c r="B6" s="106"/>
      <c r="C6" s="181"/>
      <c r="D6" s="181"/>
      <c r="E6" s="181"/>
      <c r="F6" s="181"/>
      <c r="G6" s="181"/>
      <c r="H6" s="188"/>
      <c r="I6" s="189"/>
      <c r="J6" s="178"/>
      <c r="K6" s="178"/>
      <c r="L6" s="178"/>
      <c r="M6" s="181"/>
      <c r="N6" s="175"/>
      <c r="O6" s="175"/>
      <c r="P6" s="175"/>
      <c r="Q6" s="99"/>
    </row>
    <row r="7" spans="2:17" x14ac:dyDescent="0.25">
      <c r="B7" s="223" t="s">
        <v>59</v>
      </c>
      <c r="C7" s="181"/>
      <c r="D7" s="181"/>
      <c r="E7" s="181"/>
      <c r="F7" s="181"/>
      <c r="G7" s="181"/>
      <c r="H7" s="188"/>
      <c r="I7" s="189"/>
      <c r="J7" s="178"/>
      <c r="K7" s="178"/>
      <c r="L7" s="178"/>
      <c r="M7" s="181"/>
      <c r="N7" s="178"/>
      <c r="O7" s="178"/>
      <c r="P7" s="179"/>
      <c r="Q7" s="101"/>
    </row>
    <row r="8" spans="2:17" ht="16.5" thickBot="1" x14ac:dyDescent="0.3">
      <c r="B8" s="106"/>
      <c r="C8" s="181"/>
      <c r="D8" s="181"/>
      <c r="E8" s="181"/>
      <c r="F8" s="181"/>
      <c r="G8" s="181"/>
      <c r="H8" s="188"/>
      <c r="I8" s="189"/>
      <c r="J8" s="178"/>
      <c r="K8" s="178"/>
      <c r="L8" s="178"/>
      <c r="M8" s="181"/>
      <c r="N8" s="178"/>
      <c r="O8" s="178"/>
      <c r="P8" s="178"/>
      <c r="Q8" s="101"/>
    </row>
    <row r="9" spans="2:17" ht="16.5" thickBot="1" x14ac:dyDescent="0.3">
      <c r="B9" s="223" t="s">
        <v>60</v>
      </c>
      <c r="C9" s="190" t="str">
        <f>BD!B5&amp;"-"&amp;BD!B9</f>
        <v>-</v>
      </c>
      <c r="E9" s="181"/>
      <c r="F9" s="181"/>
      <c r="G9" s="181"/>
      <c r="H9" s="188"/>
      <c r="I9" s="189"/>
      <c r="J9" s="178"/>
      <c r="K9" s="178"/>
      <c r="L9" s="178"/>
      <c r="M9" s="190" t="s">
        <v>61</v>
      </c>
      <c r="N9" s="183"/>
      <c r="O9" s="104" t="s">
        <v>62</v>
      </c>
      <c r="P9" s="183"/>
      <c r="Q9" s="105"/>
    </row>
    <row r="10" spans="2:17" ht="15.75" customHeight="1" x14ac:dyDescent="0.25">
      <c r="B10" s="223" t="s">
        <v>63</v>
      </c>
      <c r="C10" s="190">
        <f>BD!B6</f>
        <v>0</v>
      </c>
      <c r="E10" s="181"/>
      <c r="F10" s="181"/>
      <c r="G10" s="181"/>
      <c r="H10" s="188"/>
      <c r="I10" s="189"/>
      <c r="J10" s="178"/>
      <c r="K10" s="178"/>
      <c r="L10" s="178"/>
      <c r="M10" s="190" t="s">
        <v>64</v>
      </c>
      <c r="N10" s="184"/>
      <c r="O10" s="185">
        <f>'Orden Cambio'!M39</f>
        <v>0</v>
      </c>
      <c r="P10" s="186"/>
      <c r="Q10" s="105"/>
    </row>
    <row r="11" spans="2:17" x14ac:dyDescent="0.25">
      <c r="B11" s="274" t="s">
        <v>65</v>
      </c>
      <c r="C11" s="187">
        <f>BD!B7</f>
        <v>0</v>
      </c>
      <c r="E11" s="180"/>
      <c r="F11" s="180"/>
      <c r="G11" s="180"/>
      <c r="H11" s="188"/>
      <c r="I11" s="189"/>
      <c r="J11" s="182"/>
      <c r="K11" s="519"/>
      <c r="L11" s="515"/>
      <c r="M11" s="190" t="s">
        <v>66</v>
      </c>
      <c r="N11" s="184"/>
      <c r="O11" s="185">
        <f>'Orden Cambio'!M44</f>
        <v>0</v>
      </c>
      <c r="P11" s="186"/>
      <c r="Q11" s="105"/>
    </row>
    <row r="12" spans="2:17" x14ac:dyDescent="0.25">
      <c r="B12" s="223" t="s">
        <v>67</v>
      </c>
      <c r="C12" s="190">
        <f>BD!B8</f>
        <v>0</v>
      </c>
      <c r="E12" s="180"/>
      <c r="F12" s="181"/>
      <c r="G12" s="181"/>
      <c r="H12" s="188"/>
      <c r="I12" s="189"/>
      <c r="J12" s="182"/>
      <c r="K12" s="191"/>
      <c r="L12" s="178"/>
      <c r="M12" s="190" t="s">
        <v>68</v>
      </c>
      <c r="N12" s="224"/>
      <c r="O12" s="198"/>
      <c r="P12" s="193">
        <f>F35</f>
        <v>0</v>
      </c>
      <c r="Q12" s="105"/>
    </row>
    <row r="13" spans="2:17" x14ac:dyDescent="0.25">
      <c r="B13" s="106"/>
      <c r="C13" s="181"/>
      <c r="D13" s="181"/>
      <c r="E13" s="181"/>
      <c r="F13" s="181"/>
      <c r="G13" s="181"/>
      <c r="H13" s="188"/>
      <c r="I13" s="189"/>
      <c r="J13" s="182"/>
      <c r="K13" s="191"/>
      <c r="L13" s="178"/>
      <c r="M13" s="190" t="s">
        <v>69</v>
      </c>
      <c r="N13" s="520">
        <f>BD!B14</f>
        <v>0</v>
      </c>
      <c r="O13" s="515"/>
      <c r="P13" s="515"/>
      <c r="Q13" s="105"/>
    </row>
    <row r="14" spans="2:17" x14ac:dyDescent="0.25">
      <c r="B14" s="106"/>
      <c r="C14" s="181"/>
      <c r="D14" s="181"/>
      <c r="E14" s="181"/>
      <c r="F14" s="181"/>
      <c r="G14" s="181"/>
      <c r="H14" s="188"/>
      <c r="I14" s="189"/>
      <c r="J14" s="178"/>
      <c r="K14" s="178"/>
      <c r="L14" s="178"/>
      <c r="M14" s="181"/>
      <c r="N14" s="515"/>
      <c r="O14" s="515"/>
      <c r="P14" s="515"/>
      <c r="Q14" s="105"/>
    </row>
    <row r="15" spans="2:17" ht="15.75" customHeight="1" x14ac:dyDescent="0.25">
      <c r="B15" s="106"/>
      <c r="C15" s="181"/>
      <c r="D15" s="181"/>
      <c r="E15" s="181"/>
      <c r="F15" s="181"/>
      <c r="G15" s="181"/>
      <c r="H15" s="181"/>
      <c r="I15" s="189"/>
      <c r="J15" s="183"/>
      <c r="K15" s="514" t="s">
        <v>70</v>
      </c>
      <c r="L15" s="515"/>
      <c r="M15" s="515"/>
      <c r="N15" s="516">
        <f>BD!B15</f>
        <v>0</v>
      </c>
      <c r="O15" s="517"/>
      <c r="P15" s="517"/>
      <c r="Q15" s="105"/>
    </row>
    <row r="16" spans="2:17" x14ac:dyDescent="0.25">
      <c r="B16" s="108" t="s">
        <v>71</v>
      </c>
      <c r="C16" s="180"/>
      <c r="D16" s="180"/>
      <c r="E16" s="180"/>
      <c r="F16" s="181"/>
      <c r="G16" s="181"/>
      <c r="H16" s="180"/>
      <c r="I16" s="183"/>
      <c r="J16" s="183"/>
      <c r="K16" s="191"/>
      <c r="L16" s="178"/>
      <c r="M16" s="178"/>
      <c r="N16" s="178"/>
      <c r="O16" s="178"/>
      <c r="P16" s="178"/>
      <c r="Q16" s="105"/>
    </row>
    <row r="17" spans="2:17" ht="15.75" customHeight="1" x14ac:dyDescent="0.25">
      <c r="B17" s="109"/>
      <c r="C17" s="180"/>
      <c r="D17" s="522" t="str">
        <f>"Descripción en Orden de Servicio N°"&amp;C9&amp;" "&amp;C10</f>
        <v>Descripción en Orden de Servicio N°- 0</v>
      </c>
      <c r="E17" s="522"/>
      <c r="F17" s="522"/>
      <c r="G17" s="522"/>
      <c r="H17" s="522"/>
      <c r="I17" s="522"/>
      <c r="J17" s="522"/>
      <c r="K17" s="522"/>
      <c r="L17" s="522"/>
      <c r="M17" s="522"/>
      <c r="N17" s="522"/>
      <c r="O17" s="522"/>
      <c r="P17" s="522"/>
      <c r="Q17" s="105"/>
    </row>
    <row r="18" spans="2:17" ht="34.5" customHeight="1" x14ac:dyDescent="0.25">
      <c r="B18" s="110"/>
      <c r="C18" s="194"/>
      <c r="D18" s="523" t="str">
        <f>"Esta orden de cambio de contrato, tiene como objetivo ajustar el alcance, valor y plazo del Contrato "&amp;BD!B5&amp;" incorporando el alcance de servicio denominado "&amp;BD!B9&amp;" "&amp;BD!B13</f>
        <v xml:space="preserve">Esta orden de cambio de contrato, tiene como objetivo ajustar el alcance, valor y plazo del Contrato  incorporando el alcance de servicio denominado  </v>
      </c>
      <c r="E18" s="515"/>
      <c r="F18" s="515"/>
      <c r="G18" s="515"/>
      <c r="H18" s="515"/>
      <c r="I18" s="515"/>
      <c r="J18" s="515"/>
      <c r="K18" s="515"/>
      <c r="L18" s="515"/>
      <c r="M18" s="515"/>
      <c r="N18" s="515"/>
      <c r="O18" s="515"/>
      <c r="P18" s="515"/>
      <c r="Q18" s="105"/>
    </row>
    <row r="19" spans="2:17" x14ac:dyDescent="0.25">
      <c r="B19" s="109"/>
      <c r="C19" s="194"/>
      <c r="D19" s="195"/>
      <c r="E19" s="195"/>
      <c r="F19" s="195"/>
      <c r="G19" s="195"/>
      <c r="H19" s="195"/>
      <c r="I19" s="195"/>
      <c r="J19" s="195"/>
      <c r="K19" s="195"/>
      <c r="L19" s="195"/>
      <c r="M19" s="195"/>
      <c r="N19" s="195"/>
      <c r="O19" s="195"/>
      <c r="P19" s="195"/>
      <c r="Q19" s="105"/>
    </row>
    <row r="20" spans="2:17" x14ac:dyDescent="0.25">
      <c r="B20" s="111" t="s">
        <v>72</v>
      </c>
      <c r="C20" s="194"/>
      <c r="D20" s="194"/>
      <c r="E20" s="194"/>
      <c r="F20" s="194"/>
      <c r="G20" s="194"/>
      <c r="H20" s="194"/>
      <c r="I20" s="172"/>
      <c r="J20" s="172"/>
      <c r="K20" s="177"/>
      <c r="L20" s="177"/>
      <c r="M20" s="177"/>
      <c r="N20" s="177"/>
      <c r="O20" s="177"/>
      <c r="P20" s="177"/>
      <c r="Q20" s="105"/>
    </row>
    <row r="21" spans="2:17" x14ac:dyDescent="0.25">
      <c r="B21" s="114"/>
      <c r="C21" s="225"/>
      <c r="D21" s="194"/>
      <c r="E21" s="196"/>
      <c r="F21" s="194"/>
      <c r="G21" s="194"/>
      <c r="H21" s="194"/>
      <c r="I21" s="172"/>
      <c r="J21" s="172"/>
      <c r="K21" s="177"/>
      <c r="L21" s="177"/>
      <c r="M21" s="177"/>
      <c r="N21" s="177"/>
      <c r="O21" s="177"/>
      <c r="P21" s="177"/>
      <c r="Q21" s="105"/>
    </row>
    <row r="22" spans="2:17" x14ac:dyDescent="0.25">
      <c r="B22" s="114"/>
      <c r="C22" s="225"/>
      <c r="D22" s="192" t="s">
        <v>73</v>
      </c>
      <c r="E22" s="194"/>
      <c r="F22" s="194"/>
      <c r="G22" s="172"/>
      <c r="H22" s="172"/>
      <c r="I22" s="197" t="s">
        <v>74</v>
      </c>
      <c r="J22" s="176"/>
      <c r="K22" s="176"/>
      <c r="L22" s="176"/>
      <c r="M22" s="198" t="s">
        <v>75</v>
      </c>
      <c r="N22" s="177"/>
      <c r="O22" s="176" t="s">
        <v>76</v>
      </c>
      <c r="P22" s="183"/>
      <c r="Q22" s="165"/>
    </row>
    <row r="23" spans="2:17" x14ac:dyDescent="0.25">
      <c r="B23" s="114"/>
      <c r="C23" s="225"/>
      <c r="D23" s="183"/>
      <c r="E23" s="183"/>
      <c r="F23" s="183"/>
      <c r="G23" s="183"/>
      <c r="H23" s="183"/>
      <c r="I23" s="172"/>
      <c r="J23" s="177"/>
      <c r="K23" s="177"/>
      <c r="L23" s="177"/>
      <c r="M23" s="177"/>
      <c r="N23" s="183"/>
      <c r="O23" s="177"/>
      <c r="P23" s="177"/>
      <c r="Q23" s="165"/>
    </row>
    <row r="24" spans="2:17" x14ac:dyDescent="0.25">
      <c r="B24" s="114"/>
      <c r="C24" s="225"/>
      <c r="D24" s="226" t="s">
        <v>77</v>
      </c>
      <c r="E24" s="227"/>
      <c r="F24" s="228"/>
      <c r="G24" s="183"/>
      <c r="H24" s="183"/>
      <c r="I24" s="173" t="s">
        <v>78</v>
      </c>
      <c r="J24" s="199"/>
      <c r="K24" s="178"/>
      <c r="L24" s="200" t="s">
        <v>79</v>
      </c>
      <c r="M24" s="201" t="s">
        <v>80</v>
      </c>
      <c r="N24" s="183"/>
      <c r="O24" s="229" t="s">
        <v>57</v>
      </c>
      <c r="P24" s="230"/>
      <c r="Q24" s="165"/>
    </row>
    <row r="25" spans="2:17" x14ac:dyDescent="0.25">
      <c r="B25" s="114"/>
      <c r="C25" s="225"/>
      <c r="D25" s="194"/>
      <c r="E25" s="202"/>
      <c r="F25" s="183"/>
      <c r="G25" s="183"/>
      <c r="H25" s="183"/>
      <c r="I25" s="178"/>
      <c r="J25" s="183"/>
      <c r="K25" s="183"/>
      <c r="L25" s="178"/>
      <c r="M25" s="174"/>
      <c r="N25" s="174"/>
      <c r="O25" s="231"/>
      <c r="P25" s="232"/>
      <c r="Q25" s="165"/>
    </row>
    <row r="26" spans="2:17" x14ac:dyDescent="0.25">
      <c r="B26" s="114"/>
      <c r="C26" s="225"/>
      <c r="D26" s="203" t="s">
        <v>81</v>
      </c>
      <c r="E26" s="204" t="s">
        <v>82</v>
      </c>
      <c r="F26" s="172"/>
      <c r="G26" s="183"/>
      <c r="H26" s="183"/>
      <c r="I26" s="200" t="s">
        <v>83</v>
      </c>
      <c r="J26" s="205">
        <v>1</v>
      </c>
      <c r="K26" s="180"/>
      <c r="L26" s="183"/>
      <c r="M26" s="183"/>
      <c r="N26" s="183"/>
      <c r="O26" s="233"/>
      <c r="P26" s="234"/>
      <c r="Q26" s="165"/>
    </row>
    <row r="27" spans="2:17" x14ac:dyDescent="0.25">
      <c r="B27" s="114"/>
      <c r="C27" s="225"/>
      <c r="D27" s="183"/>
      <c r="E27" s="183"/>
      <c r="F27" s="171"/>
      <c r="G27" s="194"/>
      <c r="H27" s="172"/>
      <c r="I27" s="183"/>
      <c r="J27" s="183"/>
      <c r="K27" s="183"/>
      <c r="L27" s="183"/>
      <c r="M27" s="183"/>
      <c r="N27" s="183"/>
      <c r="O27" s="178"/>
      <c r="P27" s="177"/>
      <c r="Q27" s="165"/>
    </row>
    <row r="28" spans="2:17" x14ac:dyDescent="0.25">
      <c r="B28" s="111" t="s">
        <v>84</v>
      </c>
      <c r="C28" s="192"/>
      <c r="D28" s="192"/>
      <c r="E28" s="194"/>
      <c r="F28" s="183"/>
      <c r="G28" s="183"/>
      <c r="H28" s="194"/>
      <c r="I28" s="171"/>
      <c r="J28" s="171"/>
      <c r="K28" s="177"/>
      <c r="L28" s="177"/>
      <c r="M28" s="177"/>
      <c r="N28" s="174"/>
      <c r="O28" s="174"/>
      <c r="P28" s="174"/>
      <c r="Q28" s="112"/>
    </row>
    <row r="29" spans="2:17" x14ac:dyDescent="0.25">
      <c r="B29" s="114"/>
      <c r="C29" s="225"/>
      <c r="D29" s="177"/>
      <c r="E29" s="177"/>
      <c r="F29" s="177"/>
      <c r="G29" s="177"/>
      <c r="H29" s="177"/>
      <c r="I29" s="174"/>
      <c r="J29" s="174"/>
      <c r="K29" s="206"/>
      <c r="L29" s="175"/>
      <c r="M29" s="175"/>
      <c r="N29" s="175"/>
      <c r="O29" s="207" t="s">
        <v>30</v>
      </c>
      <c r="P29" s="207" t="s">
        <v>85</v>
      </c>
      <c r="Q29" s="113"/>
    </row>
    <row r="30" spans="2:17" x14ac:dyDescent="0.25">
      <c r="B30" s="114"/>
      <c r="D30" s="235" t="s">
        <v>86</v>
      </c>
      <c r="E30" s="155" t="s">
        <v>32</v>
      </c>
      <c r="F30" s="155"/>
      <c r="G30" s="155"/>
      <c r="H30" s="155"/>
      <c r="I30" s="155"/>
      <c r="J30" s="155"/>
      <c r="K30" s="155"/>
      <c r="L30" s="155"/>
      <c r="M30" s="155" t="s">
        <v>87</v>
      </c>
      <c r="N30" s="160" t="s">
        <v>24</v>
      </c>
      <c r="O30" s="161" t="s">
        <v>88</v>
      </c>
      <c r="P30" s="162" t="s">
        <v>89</v>
      </c>
      <c r="Q30" s="113"/>
    </row>
    <row r="31" spans="2:17" ht="16.5" customHeight="1" x14ac:dyDescent="0.25">
      <c r="B31" s="114"/>
      <c r="D31" s="156">
        <v>1</v>
      </c>
      <c r="E31" s="272">
        <f>BD!B13</f>
        <v>0</v>
      </c>
      <c r="F31" s="241"/>
      <c r="G31" s="241"/>
      <c r="H31" s="241"/>
      <c r="I31" s="241"/>
      <c r="J31" s="241"/>
      <c r="K31" s="241"/>
      <c r="L31" s="241"/>
      <c r="M31" s="236" t="s">
        <v>90</v>
      </c>
      <c r="N31" s="157">
        <v>1</v>
      </c>
      <c r="O31" s="157">
        <f>'Orden Cambio'!M33</f>
        <v>0</v>
      </c>
      <c r="P31" s="237">
        <f>N31*O31</f>
        <v>0</v>
      </c>
      <c r="Q31" s="115"/>
    </row>
    <row r="32" spans="2:17" x14ac:dyDescent="0.25">
      <c r="B32" s="114"/>
      <c r="C32" s="225"/>
      <c r="D32" s="208"/>
      <c r="E32" s="208"/>
      <c r="F32" s="208"/>
      <c r="G32" s="208"/>
      <c r="H32" s="208"/>
      <c r="I32" s="208"/>
      <c r="J32" s="208"/>
      <c r="K32" s="208"/>
      <c r="M32" s="95"/>
      <c r="N32" s="95"/>
      <c r="O32" s="273" t="s">
        <v>91</v>
      </c>
      <c r="P32" s="238">
        <v>0</v>
      </c>
      <c r="Q32" s="113"/>
    </row>
    <row r="33" spans="2:17" x14ac:dyDescent="0.25">
      <c r="B33" s="114"/>
      <c r="C33" s="225"/>
      <c r="E33" s="271" t="s">
        <v>92</v>
      </c>
      <c r="F33" s="521">
        <f>BD!C19</f>
        <v>0</v>
      </c>
      <c r="G33" s="521"/>
      <c r="H33" s="209"/>
      <c r="I33" s="209"/>
      <c r="J33" s="209"/>
      <c r="K33" s="210"/>
      <c r="M33" s="95"/>
      <c r="N33" s="95"/>
      <c r="O33" s="273" t="s">
        <v>93</v>
      </c>
      <c r="P33" s="238">
        <f>P31+P32</f>
        <v>0</v>
      </c>
      <c r="Q33" s="113"/>
    </row>
    <row r="34" spans="2:17" x14ac:dyDescent="0.25">
      <c r="B34" s="114"/>
      <c r="C34" s="225"/>
      <c r="E34" s="271" t="s">
        <v>94</v>
      </c>
      <c r="F34" s="521">
        <f>BD!C20</f>
        <v>0</v>
      </c>
      <c r="G34" s="515"/>
      <c r="H34" s="211"/>
      <c r="I34" s="211"/>
      <c r="J34" s="211"/>
      <c r="K34" s="210"/>
      <c r="M34" s="95"/>
      <c r="N34" s="95"/>
      <c r="O34" s="273" t="s">
        <v>95</v>
      </c>
      <c r="P34" s="239">
        <f>F35</f>
        <v>0</v>
      </c>
      <c r="Q34" s="113"/>
    </row>
    <row r="35" spans="2:17" x14ac:dyDescent="0.25">
      <c r="B35" s="114"/>
      <c r="C35" s="225"/>
      <c r="E35" s="271" t="s">
        <v>96</v>
      </c>
      <c r="F35" s="521">
        <f>BD!C21</f>
        <v>0</v>
      </c>
      <c r="G35" s="515"/>
      <c r="H35" s="209"/>
      <c r="I35" s="209"/>
      <c r="J35" s="209"/>
      <c r="K35" s="210"/>
      <c r="L35" s="212" t="s">
        <v>97</v>
      </c>
      <c r="M35" s="213">
        <v>680</v>
      </c>
      <c r="N35" s="214"/>
      <c r="O35" s="215"/>
      <c r="P35" s="215"/>
      <c r="Q35" s="113"/>
    </row>
    <row r="36" spans="2:17" x14ac:dyDescent="0.25">
      <c r="B36" s="114"/>
      <c r="C36" s="225"/>
      <c r="E36" s="271" t="s">
        <v>98</v>
      </c>
      <c r="F36" s="521">
        <f>F33+F34+F35</f>
        <v>0</v>
      </c>
      <c r="G36" s="515"/>
      <c r="H36" s="211"/>
      <c r="I36" s="211"/>
      <c r="J36" s="211"/>
      <c r="K36" s="210"/>
      <c r="L36" s="216"/>
      <c r="M36" s="216"/>
      <c r="N36" s="216"/>
      <c r="O36" s="216"/>
      <c r="P36" s="216"/>
      <c r="Q36" s="105"/>
    </row>
    <row r="37" spans="2:17" x14ac:dyDescent="0.25">
      <c r="B37" s="240"/>
      <c r="C37" s="241"/>
      <c r="D37" s="241"/>
      <c r="E37" s="241"/>
      <c r="F37" s="241"/>
      <c r="G37" s="241"/>
      <c r="H37" s="241"/>
      <c r="I37" s="241"/>
      <c r="J37" s="241"/>
      <c r="K37" s="241"/>
      <c r="L37" s="241"/>
      <c r="M37" s="241"/>
      <c r="N37" s="241"/>
      <c r="O37" s="241"/>
      <c r="P37" s="241"/>
      <c r="Q37" s="242"/>
    </row>
    <row r="38" spans="2:17" x14ac:dyDescent="0.25">
      <c r="B38" s="243"/>
      <c r="C38" s="244"/>
      <c r="D38" s="244"/>
      <c r="E38" s="245"/>
      <c r="F38" s="244"/>
      <c r="G38" s="244"/>
      <c r="H38" s="244"/>
      <c r="I38" s="244"/>
      <c r="J38" s="246"/>
      <c r="K38" s="247"/>
      <c r="L38" s="248"/>
      <c r="M38" s="248"/>
      <c r="N38" s="248"/>
      <c r="O38" s="248"/>
      <c r="P38" s="248"/>
      <c r="Q38" s="249"/>
    </row>
    <row r="39" spans="2:17" x14ac:dyDescent="0.25">
      <c r="B39" s="524" t="s">
        <v>99</v>
      </c>
      <c r="C39" s="525"/>
      <c r="D39" s="525"/>
      <c r="E39" s="525"/>
      <c r="F39" s="525"/>
      <c r="G39" s="525"/>
      <c r="H39" s="525"/>
      <c r="I39" s="525"/>
      <c r="J39" s="525"/>
      <c r="K39" s="525"/>
      <c r="L39" s="525"/>
      <c r="M39" s="525"/>
      <c r="N39" s="525"/>
      <c r="O39" s="525"/>
      <c r="P39" s="525"/>
      <c r="Q39" s="526"/>
    </row>
    <row r="40" spans="2:17" x14ac:dyDescent="0.25">
      <c r="B40" s="117"/>
      <c r="C40" s="250"/>
      <c r="D40" s="251"/>
      <c r="E40" s="250"/>
      <c r="F40" s="252"/>
      <c r="G40" s="252"/>
      <c r="H40" s="252"/>
      <c r="I40" s="252"/>
      <c r="J40" s="252"/>
      <c r="K40" s="252"/>
      <c r="L40" s="252"/>
      <c r="M40" s="253"/>
      <c r="N40" s="253"/>
      <c r="O40" s="253"/>
      <c r="P40" s="253"/>
      <c r="Q40" s="118"/>
    </row>
    <row r="41" spans="2:17" x14ac:dyDescent="0.25">
      <c r="B41" s="119"/>
      <c r="C41" s="180"/>
      <c r="D41" s="254" t="s">
        <v>100</v>
      </c>
      <c r="E41" s="255" t="s">
        <v>101</v>
      </c>
      <c r="F41" s="252"/>
      <c r="G41" s="252"/>
      <c r="H41" s="252"/>
      <c r="I41" s="252"/>
      <c r="J41" s="252"/>
      <c r="K41" s="252"/>
      <c r="L41" s="252"/>
      <c r="M41" s="253"/>
      <c r="N41" s="253"/>
      <c r="O41" s="253"/>
      <c r="P41" s="253"/>
      <c r="Q41" s="120"/>
    </row>
    <row r="42" spans="2:17" x14ac:dyDescent="0.25">
      <c r="B42" s="119"/>
      <c r="C42" s="250"/>
      <c r="D42" s="251"/>
      <c r="E42" s="250"/>
      <c r="F42" s="252"/>
      <c r="G42" s="252"/>
      <c r="H42" s="252"/>
      <c r="I42" s="252"/>
      <c r="J42" s="252"/>
      <c r="K42" s="252"/>
      <c r="L42" s="252"/>
      <c r="M42" s="253"/>
      <c r="N42" s="253"/>
      <c r="O42" s="253"/>
      <c r="P42" s="253"/>
      <c r="Q42" s="120"/>
    </row>
    <row r="43" spans="2:17" ht="15.75" customHeight="1" x14ac:dyDescent="0.25">
      <c r="B43" s="119"/>
      <c r="C43" s="180"/>
      <c r="D43" s="254" t="s">
        <v>102</v>
      </c>
      <c r="E43" s="256" t="s">
        <v>103</v>
      </c>
      <c r="F43" s="257"/>
      <c r="G43" s="257"/>
      <c r="H43" s="257"/>
      <c r="I43" s="257"/>
      <c r="J43" s="257"/>
      <c r="K43" s="257"/>
      <c r="L43" s="257"/>
      <c r="M43" s="257"/>
      <c r="N43" s="257"/>
      <c r="O43" s="257"/>
      <c r="P43" s="258"/>
      <c r="Q43" s="118"/>
    </row>
    <row r="44" spans="2:17" x14ac:dyDescent="0.25">
      <c r="B44" s="119"/>
      <c r="C44" s="180"/>
      <c r="D44" s="250"/>
      <c r="E44" s="259"/>
      <c r="F44" s="250"/>
      <c r="G44" s="252"/>
      <c r="H44" s="252"/>
      <c r="I44" s="252"/>
      <c r="J44" s="252"/>
      <c r="K44" s="252"/>
      <c r="L44" s="252"/>
      <c r="M44" s="252"/>
      <c r="N44" s="253"/>
      <c r="O44" s="253"/>
      <c r="P44" s="253"/>
      <c r="Q44" s="118"/>
    </row>
    <row r="45" spans="2:17" ht="15.75" customHeight="1" x14ac:dyDescent="0.25">
      <c r="B45" s="119"/>
      <c r="C45" s="180"/>
      <c r="D45" s="166" t="s">
        <v>104</v>
      </c>
      <c r="E45" s="260" t="s">
        <v>105</v>
      </c>
      <c r="F45" s="257"/>
      <c r="G45" s="257"/>
      <c r="H45" s="257"/>
      <c r="I45" s="257"/>
      <c r="J45" s="257"/>
      <c r="K45" s="257"/>
      <c r="L45" s="257"/>
      <c r="M45" s="257"/>
      <c r="N45" s="257"/>
      <c r="O45" s="257"/>
      <c r="P45" s="258"/>
      <c r="Q45" s="120"/>
    </row>
    <row r="46" spans="2:17" x14ac:dyDescent="0.25">
      <c r="B46" s="119"/>
      <c r="C46" s="180"/>
      <c r="D46" s="180"/>
      <c r="E46" s="261"/>
      <c r="F46" s="261"/>
      <c r="G46" s="261"/>
      <c r="H46" s="261"/>
      <c r="I46" s="261"/>
      <c r="J46" s="261"/>
      <c r="K46" s="261"/>
      <c r="L46" s="261"/>
      <c r="M46" s="261"/>
      <c r="N46" s="261"/>
      <c r="O46" s="261"/>
      <c r="P46" s="261"/>
      <c r="Q46" s="120"/>
    </row>
    <row r="47" spans="2:17" x14ac:dyDescent="0.25">
      <c r="B47" s="164"/>
      <c r="C47" s="180"/>
      <c r="D47" s="262"/>
      <c r="E47" s="263"/>
      <c r="F47" s="263"/>
      <c r="G47" s="263"/>
      <c r="H47" s="263"/>
      <c r="I47" s="263"/>
      <c r="J47" s="263"/>
      <c r="K47" s="263"/>
      <c r="L47" s="263"/>
      <c r="M47" s="263"/>
      <c r="N47" s="263"/>
      <c r="O47" s="263"/>
      <c r="P47" s="263"/>
      <c r="Q47" s="120"/>
    </row>
    <row r="48" spans="2:17" x14ac:dyDescent="0.25">
      <c r="B48" s="164"/>
      <c r="C48" s="180"/>
      <c r="D48" s="264" t="s">
        <v>106</v>
      </c>
      <c r="E48" s="217" t="s">
        <v>107</v>
      </c>
      <c r="F48" s="251"/>
      <c r="G48" s="250" t="s">
        <v>108</v>
      </c>
      <c r="H48" s="265">
        <v>0</v>
      </c>
      <c r="I48" s="261"/>
      <c r="J48" s="261"/>
      <c r="K48" s="261"/>
      <c r="L48" s="261"/>
      <c r="M48" s="261"/>
      <c r="N48" s="261"/>
      <c r="O48" s="261"/>
      <c r="P48" s="261"/>
      <c r="Q48" s="120"/>
    </row>
    <row r="49" spans="2:17" x14ac:dyDescent="0.25">
      <c r="B49" s="266"/>
      <c r="C49" s="267"/>
      <c r="D49" s="267"/>
      <c r="E49" s="268"/>
      <c r="F49" s="268"/>
      <c r="G49" s="268"/>
      <c r="H49" s="268"/>
      <c r="I49" s="268"/>
      <c r="J49" s="268"/>
      <c r="K49" s="267"/>
      <c r="L49" s="267"/>
      <c r="M49" s="267"/>
      <c r="N49" s="267"/>
      <c r="O49" s="267"/>
      <c r="P49" s="267"/>
      <c r="Q49" s="269"/>
    </row>
    <row r="50" spans="2:17" x14ac:dyDescent="0.25">
      <c r="B50" s="243"/>
      <c r="C50" s="244"/>
      <c r="D50" s="244"/>
      <c r="E50" s="245"/>
      <c r="F50" s="244"/>
      <c r="G50" s="244"/>
      <c r="H50" s="244"/>
      <c r="I50" s="244"/>
      <c r="J50" s="246"/>
      <c r="K50" s="247"/>
      <c r="L50" s="248"/>
      <c r="M50" s="248"/>
      <c r="N50" s="248"/>
      <c r="O50" s="248"/>
      <c r="P50" s="248"/>
      <c r="Q50" s="249"/>
    </row>
    <row r="51" spans="2:17" x14ac:dyDescent="0.25">
      <c r="B51" s="270" t="s">
        <v>109</v>
      </c>
      <c r="C51" s="121"/>
      <c r="D51" s="121"/>
      <c r="E51" s="121"/>
      <c r="F51" s="122"/>
      <c r="G51" s="122"/>
      <c r="H51" s="122"/>
      <c r="I51" s="122"/>
      <c r="J51" s="123"/>
      <c r="K51" s="123"/>
      <c r="L51" s="124"/>
      <c r="M51" s="124"/>
      <c r="N51" s="124"/>
      <c r="O51" s="124"/>
      <c r="P51" s="103"/>
      <c r="Q51" s="125"/>
    </row>
    <row r="52" spans="2:17" x14ac:dyDescent="0.25">
      <c r="B52" s="126"/>
      <c r="C52" s="127"/>
      <c r="D52" s="127"/>
      <c r="E52" s="121"/>
      <c r="F52" s="122"/>
      <c r="G52" s="122"/>
      <c r="H52" s="122"/>
      <c r="I52" s="122"/>
      <c r="J52" s="123"/>
      <c r="K52" s="123"/>
      <c r="L52" s="124"/>
      <c r="M52" s="124"/>
      <c r="N52" s="124"/>
      <c r="O52" s="124"/>
      <c r="P52" s="124"/>
      <c r="Q52" s="125"/>
    </row>
    <row r="53" spans="2:17" x14ac:dyDescent="0.25">
      <c r="B53" s="128" t="s">
        <v>110</v>
      </c>
      <c r="C53" s="103"/>
      <c r="D53" s="103"/>
      <c r="E53" s="103"/>
      <c r="F53" s="103"/>
      <c r="G53" s="103"/>
      <c r="H53" s="103"/>
      <c r="I53" s="103"/>
      <c r="J53" s="103"/>
      <c r="K53" s="129" t="s">
        <v>111</v>
      </c>
      <c r="L53" s="129"/>
      <c r="M53" s="100"/>
      <c r="N53" s="100"/>
      <c r="O53" s="100"/>
      <c r="P53" s="100"/>
      <c r="Q53" s="130"/>
    </row>
    <row r="54" spans="2:17" x14ac:dyDescent="0.25">
      <c r="B54" s="131" t="s">
        <v>112</v>
      </c>
      <c r="C54" s="103"/>
      <c r="D54" s="132"/>
      <c r="E54" s="103"/>
      <c r="F54" s="103"/>
      <c r="G54" s="103"/>
      <c r="H54" s="103"/>
      <c r="I54" s="103"/>
      <c r="J54" s="103"/>
      <c r="K54" s="116" t="s">
        <v>112</v>
      </c>
      <c r="L54" s="116" t="s">
        <v>113</v>
      </c>
      <c r="M54" s="100"/>
      <c r="N54" s="100"/>
      <c r="O54" s="100"/>
      <c r="P54" s="100"/>
      <c r="Q54" s="133"/>
    </row>
    <row r="55" spans="2:17" x14ac:dyDescent="0.25">
      <c r="B55" s="131" t="s">
        <v>114</v>
      </c>
      <c r="C55" s="103"/>
      <c r="D55" s="134"/>
      <c r="E55" s="103"/>
      <c r="F55" s="103"/>
      <c r="G55" s="103"/>
      <c r="H55" s="103"/>
      <c r="I55" s="103"/>
      <c r="J55" s="103"/>
      <c r="K55" s="116" t="s">
        <v>114</v>
      </c>
      <c r="L55" s="116" t="s">
        <v>115</v>
      </c>
      <c r="M55" s="100"/>
      <c r="N55" s="100"/>
      <c r="O55" s="100"/>
      <c r="P55" s="100"/>
      <c r="Q55" s="133"/>
    </row>
    <row r="56" spans="2:17" x14ac:dyDescent="0.25">
      <c r="B56" s="131"/>
      <c r="C56" s="103"/>
      <c r="D56" s="132"/>
      <c r="E56" s="103"/>
      <c r="F56" s="103"/>
      <c r="G56" s="103"/>
      <c r="H56" s="103"/>
      <c r="I56" s="103"/>
      <c r="J56" s="103"/>
      <c r="K56" s="116"/>
      <c r="L56" s="116"/>
      <c r="M56" s="100"/>
      <c r="N56" s="100"/>
      <c r="O56" s="100"/>
      <c r="P56" s="100"/>
      <c r="Q56" s="133"/>
    </row>
    <row r="57" spans="2:17" x14ac:dyDescent="0.25">
      <c r="B57" s="131" t="s">
        <v>116</v>
      </c>
      <c r="C57" s="103"/>
      <c r="D57" s="135"/>
      <c r="E57" s="163"/>
      <c r="F57" s="103"/>
      <c r="G57" s="103"/>
      <c r="H57" s="103"/>
      <c r="I57" s="103"/>
      <c r="J57" s="103"/>
      <c r="K57" s="116" t="s">
        <v>116</v>
      </c>
      <c r="L57" s="159"/>
      <c r="M57" s="168"/>
      <c r="N57" s="136"/>
      <c r="O57" s="100"/>
      <c r="P57" s="100"/>
      <c r="Q57" s="133"/>
    </row>
    <row r="58" spans="2:17" x14ac:dyDescent="0.25">
      <c r="B58" s="109"/>
      <c r="C58" s="116"/>
      <c r="D58" s="103"/>
      <c r="E58" s="116"/>
      <c r="F58" s="116"/>
      <c r="G58" s="103"/>
      <c r="H58" s="116"/>
      <c r="I58" s="116"/>
      <c r="J58" s="116"/>
      <c r="K58" s="100"/>
      <c r="L58" s="100"/>
      <c r="M58" s="100"/>
      <c r="N58" s="100"/>
      <c r="O58" s="100"/>
      <c r="P58" s="100"/>
      <c r="Q58" s="133"/>
    </row>
    <row r="59" spans="2:17" x14ac:dyDescent="0.25">
      <c r="B59" s="108" t="s">
        <v>117</v>
      </c>
      <c r="C59" s="121"/>
      <c r="D59" s="121"/>
      <c r="E59" s="137"/>
      <c r="F59" s="116"/>
      <c r="G59" s="116"/>
      <c r="H59" s="116"/>
      <c r="I59" s="103"/>
      <c r="J59" s="116"/>
      <c r="K59" s="116"/>
      <c r="L59" s="103"/>
      <c r="M59" s="116"/>
      <c r="N59" s="116"/>
      <c r="O59" s="116"/>
      <c r="P59" s="100"/>
      <c r="Q59" s="133"/>
    </row>
    <row r="60" spans="2:17" x14ac:dyDescent="0.25">
      <c r="B60" s="138"/>
      <c r="C60" s="121"/>
      <c r="D60" s="121"/>
      <c r="E60" s="137"/>
      <c r="F60" s="116"/>
      <c r="G60" s="116"/>
      <c r="H60" s="116"/>
      <c r="I60" s="103"/>
      <c r="J60" s="107"/>
      <c r="K60" s="116"/>
      <c r="L60" s="103"/>
      <c r="M60" s="116"/>
      <c r="N60" s="100"/>
      <c r="O60" s="100"/>
      <c r="P60" s="100"/>
      <c r="Q60" s="99"/>
    </row>
    <row r="61" spans="2:17" x14ac:dyDescent="0.25">
      <c r="B61" s="139" t="s">
        <v>118</v>
      </c>
      <c r="C61" s="103"/>
      <c r="D61" s="129"/>
      <c r="E61" s="129"/>
      <c r="F61" s="103"/>
      <c r="G61" s="95"/>
      <c r="H61" s="95"/>
      <c r="I61" s="140" t="s">
        <v>119</v>
      </c>
      <c r="J61" s="141"/>
      <c r="K61" s="107"/>
      <c r="L61" s="103"/>
      <c r="M61" s="100"/>
      <c r="N61" s="142" t="s">
        <v>120</v>
      </c>
      <c r="O61" s="100"/>
      <c r="P61" s="103"/>
      <c r="Q61" s="143"/>
    </row>
    <row r="62" spans="2:17" x14ac:dyDescent="0.25">
      <c r="B62" s="144" t="s">
        <v>112</v>
      </c>
      <c r="C62" s="103"/>
      <c r="D62" s="116" t="s">
        <v>121</v>
      </c>
      <c r="E62" s="116"/>
      <c r="F62" s="103"/>
      <c r="G62" s="95"/>
      <c r="H62" s="146"/>
      <c r="I62" s="145" t="s">
        <v>112</v>
      </c>
      <c r="J62" s="480">
        <f>BD!B15</f>
        <v>0</v>
      </c>
      <c r="K62" s="107"/>
      <c r="L62" s="103"/>
      <c r="M62" s="100"/>
      <c r="N62" s="142" t="s">
        <v>122</v>
      </c>
      <c r="O62" s="100"/>
      <c r="P62" s="100"/>
      <c r="Q62" s="143"/>
    </row>
    <row r="63" spans="2:17" x14ac:dyDescent="0.25">
      <c r="B63" s="144" t="s">
        <v>114</v>
      </c>
      <c r="C63" s="103"/>
      <c r="D63" s="116" t="s">
        <v>123</v>
      </c>
      <c r="E63" s="116"/>
      <c r="F63" s="103"/>
      <c r="G63" s="95"/>
      <c r="H63" s="146"/>
      <c r="I63" s="145" t="s">
        <v>114</v>
      </c>
      <c r="J63" s="480">
        <f>BD!B16</f>
        <v>0</v>
      </c>
      <c r="K63" s="107"/>
      <c r="L63" s="103"/>
      <c r="M63" s="100"/>
      <c r="N63" s="142"/>
      <c r="O63" s="100"/>
      <c r="P63" s="100"/>
      <c r="Q63" s="147"/>
    </row>
    <row r="64" spans="2:17" x14ac:dyDescent="0.25">
      <c r="B64" s="144"/>
      <c r="C64" s="103"/>
      <c r="D64" s="116"/>
      <c r="E64" s="116"/>
      <c r="F64" s="103"/>
      <c r="G64" s="95"/>
      <c r="H64" s="145"/>
      <c r="I64" s="145"/>
      <c r="J64" s="107"/>
      <c r="K64" s="107"/>
      <c r="L64" s="103"/>
      <c r="M64" s="100"/>
      <c r="N64" s="142"/>
      <c r="O64" s="100"/>
      <c r="P64" s="100"/>
      <c r="Q64" s="143"/>
    </row>
    <row r="65" spans="2:17" x14ac:dyDescent="0.25">
      <c r="B65" s="144" t="s">
        <v>116</v>
      </c>
      <c r="C65" s="103"/>
      <c r="D65" s="159"/>
      <c r="E65" s="159"/>
      <c r="F65" s="159"/>
      <c r="G65" s="95"/>
      <c r="H65" s="145"/>
      <c r="I65" s="145" t="s">
        <v>116</v>
      </c>
      <c r="J65" s="149"/>
      <c r="K65" s="167"/>
      <c r="L65" s="163"/>
      <c r="M65" s="100"/>
      <c r="N65" s="142" t="s">
        <v>124</v>
      </c>
      <c r="O65" s="168"/>
      <c r="P65" s="168"/>
      <c r="Q65" s="143"/>
    </row>
    <row r="66" spans="2:17" x14ac:dyDescent="0.25">
      <c r="B66" s="150"/>
      <c r="C66" s="132"/>
      <c r="D66" s="132"/>
      <c r="E66" s="132"/>
      <c r="F66" s="132"/>
      <c r="G66" s="132"/>
      <c r="H66" s="132"/>
      <c r="I66" s="145"/>
      <c r="J66" s="103"/>
      <c r="K66" s="107"/>
      <c r="L66" s="100"/>
      <c r="M66" s="100"/>
      <c r="N66" s="103"/>
      <c r="O66" s="107"/>
      <c r="P66" s="100"/>
      <c r="Q66" s="143"/>
    </row>
    <row r="67" spans="2:17" x14ac:dyDescent="0.25">
      <c r="B67" s="109"/>
      <c r="C67" s="102"/>
      <c r="D67" s="102"/>
      <c r="E67" s="102"/>
      <c r="F67" s="102"/>
      <c r="G67" s="102"/>
      <c r="H67" s="102"/>
      <c r="I67" s="103"/>
      <c r="J67" s="103"/>
      <c r="K67" s="107"/>
      <c r="L67" s="100"/>
      <c r="M67" s="151"/>
      <c r="N67" s="151" t="s">
        <v>125</v>
      </c>
      <c r="O67" s="100"/>
      <c r="P67" s="151"/>
      <c r="Q67" s="99"/>
    </row>
    <row r="68" spans="2:17" x14ac:dyDescent="0.25">
      <c r="B68" s="152"/>
      <c r="C68" s="153"/>
      <c r="D68" s="153"/>
      <c r="E68" s="153"/>
      <c r="F68" s="153"/>
      <c r="G68" s="153"/>
      <c r="H68" s="153"/>
      <c r="I68" s="148"/>
      <c r="J68" s="163"/>
      <c r="K68" s="167"/>
      <c r="L68" s="168"/>
      <c r="M68" s="168"/>
      <c r="N68" s="168"/>
      <c r="O68" s="163"/>
      <c r="P68" s="167"/>
      <c r="Q68" s="154"/>
    </row>
  </sheetData>
  <mergeCells count="12">
    <mergeCell ref="F33:G33"/>
    <mergeCell ref="D17:P17"/>
    <mergeCell ref="D18:P18"/>
    <mergeCell ref="B39:Q39"/>
    <mergeCell ref="F34:G34"/>
    <mergeCell ref="F35:G35"/>
    <mergeCell ref="F36:G36"/>
    <mergeCell ref="K15:M15"/>
    <mergeCell ref="N15:P15"/>
    <mergeCell ref="N4:P4"/>
    <mergeCell ref="K11:L11"/>
    <mergeCell ref="N13:P14"/>
  </mergeCells>
  <pageMargins left="0.7" right="0.7" top="0.75" bottom="0.75" header="0.3" footer="0.3"/>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BD</vt:lpstr>
      <vt:lpstr>Orden Cambio</vt:lpstr>
      <vt:lpstr>Act Orden de Servicio</vt:lpstr>
      <vt:lpstr>Commitment</vt:lpstr>
      <vt:lpstr>'Act Orden de Servicio'!Área_de_impresión</vt:lpstr>
      <vt:lpstr>Commitment!Área_de_impresión</vt:lpstr>
      <vt:lpstr>'Orden Cambio'!Área_de_impresión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Leyton</dc:creator>
  <cp:keywords/>
  <dc:description/>
  <cp:lastModifiedBy>Michael Leyton</cp:lastModifiedBy>
  <cp:revision/>
  <cp:lastPrinted>2017-04-10T21:00:31Z</cp:lastPrinted>
  <dcterms:created xsi:type="dcterms:W3CDTF">2017-04-07T02:11:37Z</dcterms:created>
  <dcterms:modified xsi:type="dcterms:W3CDTF">2017-04-12T17:45:01Z</dcterms:modified>
  <cp:category/>
  <dc:identifier/>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e0095ca9-6c4f-47a7-a249-822bb1715a28</vt:lpwstr>
  </property>
</Properties>
</file>