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mc:AlternateContent xmlns:mc="http://schemas.openxmlformats.org/markup-compatibility/2006">
    <mc:Choice Requires="x15">
      <x15ac:absPath xmlns:x15ac="http://schemas.microsoft.com/office/spreadsheetml/2010/11/ac" url="C:\Users\michael.leyton\MiDjango_\tutorial_P3_4\"/>
    </mc:Choice>
  </mc:AlternateContent>
  <bookViews>
    <workbookView xWindow="31680" yWindow="4935" windowWidth="21900" windowHeight="26265" activeTab="1"/>
  </bookViews>
  <sheets>
    <sheet name="BD" sheetId="1" r:id="rId1"/>
    <sheet name="Orden de Servicio" sheetId="4" r:id="rId2"/>
    <sheet name="Commitment" sheetId="3" r:id="rId3"/>
    <sheet name="Borrar-&gt;" sheetId="5" r:id="rId4"/>
  </sheets>
  <definedNames>
    <definedName name="_xlnm.Print_Area" localSheetId="2">Commitment!$B$2:$Q$68</definedName>
    <definedName name="_xlnm.Print_Area" localSheetId="1">'Orden de Servicio'!$B$1:$O$74</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2" i="4" l="1"/>
  <c r="P12" i="3" l="1"/>
  <c r="O11" i="3" l="1"/>
  <c r="O10" i="3"/>
  <c r="P34" i="3"/>
  <c r="P30" i="3"/>
  <c r="P29" i="3"/>
  <c r="O31" i="3"/>
  <c r="N25" i="4" l="1"/>
  <c r="G68" i="4" l="1"/>
  <c r="G41" i="4"/>
  <c r="D23" i="4"/>
  <c r="D22" i="4"/>
  <c r="H60" i="4"/>
  <c r="N24" i="4"/>
  <c r="D54" i="4"/>
  <c r="M39" i="4"/>
  <c r="E41" i="4"/>
  <c r="L2" i="4"/>
  <c r="J63" i="3"/>
  <c r="J62" i="3"/>
  <c r="D11" i="4"/>
  <c r="D5" i="4"/>
  <c r="N26" i="4"/>
  <c r="N39" i="4" s="1"/>
  <c r="N27" i="4"/>
  <c r="N28" i="4"/>
  <c r="N29" i="4"/>
  <c r="N30" i="4"/>
  <c r="N31" i="4"/>
  <c r="N32" i="4"/>
  <c r="N33" i="4"/>
  <c r="N34" i="4"/>
  <c r="N35" i="4"/>
  <c r="N36" i="4"/>
  <c r="N37" i="4"/>
  <c r="C28" i="4"/>
  <c r="D28" i="4"/>
  <c r="E28" i="4"/>
  <c r="K28" i="4"/>
  <c r="L28" i="4"/>
  <c r="M28" i="4"/>
  <c r="C29" i="4"/>
  <c r="D29" i="4"/>
  <c r="E29" i="4"/>
  <c r="K29" i="4"/>
  <c r="L29" i="4"/>
  <c r="M29" i="4"/>
  <c r="C30" i="4"/>
  <c r="D30" i="4"/>
  <c r="E30" i="4"/>
  <c r="K30" i="4"/>
  <c r="L30" i="4"/>
  <c r="M30" i="4"/>
  <c r="C31" i="4"/>
  <c r="D31" i="4"/>
  <c r="E31" i="4"/>
  <c r="K31" i="4"/>
  <c r="L31" i="4"/>
  <c r="M31" i="4"/>
  <c r="C32" i="4"/>
  <c r="D32" i="4"/>
  <c r="E32" i="4"/>
  <c r="K32" i="4"/>
  <c r="L32" i="4"/>
  <c r="M32" i="4"/>
  <c r="C33" i="4"/>
  <c r="D33" i="4"/>
  <c r="E33" i="4"/>
  <c r="K33" i="4"/>
  <c r="L33" i="4"/>
  <c r="M33" i="4"/>
  <c r="C34" i="4"/>
  <c r="D34" i="4"/>
  <c r="E34" i="4"/>
  <c r="K34" i="4"/>
  <c r="L34" i="4"/>
  <c r="M34" i="4"/>
  <c r="C35" i="4"/>
  <c r="D35" i="4"/>
  <c r="E35" i="4"/>
  <c r="K35" i="4"/>
  <c r="L35" i="4"/>
  <c r="M35" i="4"/>
  <c r="C36" i="4"/>
  <c r="D36" i="4"/>
  <c r="E36" i="4"/>
  <c r="K36" i="4"/>
  <c r="L36" i="4"/>
  <c r="M36" i="4"/>
  <c r="C37" i="4"/>
  <c r="D37" i="4"/>
  <c r="E37" i="4"/>
  <c r="K37" i="4"/>
  <c r="L37" i="4"/>
  <c r="M37" i="4"/>
  <c r="C27" i="4"/>
  <c r="D27" i="4"/>
  <c r="E27" i="4"/>
  <c r="K27" i="4"/>
  <c r="L27" i="4"/>
  <c r="M27" i="4"/>
  <c r="M26" i="4"/>
  <c r="L26" i="4"/>
  <c r="K26" i="4"/>
  <c r="E26" i="4"/>
  <c r="D26" i="4"/>
  <c r="C26" i="4"/>
  <c r="K12" i="4"/>
  <c r="D10" i="4"/>
  <c r="D9" i="4"/>
  <c r="K5" i="4"/>
  <c r="D6" i="4"/>
  <c r="F33" i="3"/>
  <c r="F36" i="3" s="1"/>
  <c r="P31" i="3"/>
  <c r="P33" i="3" s="1"/>
  <c r="E31" i="3"/>
  <c r="D18" i="3"/>
  <c r="C9" i="3"/>
  <c r="D17" i="3" s="1"/>
  <c r="C10" i="3"/>
  <c r="N15" i="3"/>
  <c r="N13" i="3"/>
  <c r="C12" i="3"/>
  <c r="C11" i="3"/>
  <c r="J18" i="4"/>
  <c r="J14" i="4"/>
  <c r="J17" i="4"/>
  <c r="N4" i="3" l="1"/>
  <c r="J16" i="4"/>
  <c r="J19" i="4"/>
  <c r="J20" i="4"/>
  <c r="J13" i="4"/>
  <c r="J15" i="4"/>
</calcChain>
</file>

<file path=xl/sharedStrings.xml><?xml version="1.0" encoding="utf-8"?>
<sst xmlns="http://schemas.openxmlformats.org/spreadsheetml/2006/main" count="197" uniqueCount="166">
  <si>
    <t>N° de Contrato</t>
  </si>
  <si>
    <t>Nombre del Contrato</t>
  </si>
  <si>
    <t>Contratista</t>
  </si>
  <si>
    <t>RUT</t>
  </si>
  <si>
    <t>Solicitado por</t>
  </si>
  <si>
    <t>Solicitado Cargo:</t>
  </si>
  <si>
    <t>Dueño Ccostos</t>
  </si>
  <si>
    <t>Moneda Original</t>
  </si>
  <si>
    <t>Valor Original</t>
  </si>
  <si>
    <t>Fecha Inicio Ctto</t>
  </si>
  <si>
    <t>Fecha Término Ctto</t>
  </si>
  <si>
    <t>id</t>
  </si>
  <si>
    <t>Cuenta</t>
  </si>
  <si>
    <t xml:space="preserve">Descripción </t>
  </si>
  <si>
    <t>Unidad</t>
  </si>
  <si>
    <t>Cantidad</t>
  </si>
  <si>
    <t>Pu</t>
  </si>
  <si>
    <t>Total</t>
  </si>
  <si>
    <t>Moneda</t>
  </si>
  <si>
    <t>Descripción</t>
  </si>
  <si>
    <t>REV 3.0</t>
  </si>
  <si>
    <t/>
  </si>
  <si>
    <t xml:space="preserve"> Autorización de Commitment</t>
  </si>
  <si>
    <t>RESUMEN GENERAL</t>
  </si>
  <si>
    <t>Código:</t>
  </si>
  <si>
    <t>Gasto Rechazado</t>
  </si>
  <si>
    <t>No</t>
  </si>
  <si>
    <t>Servicio</t>
  </si>
  <si>
    <t>Fecha de Inicio</t>
  </si>
  <si>
    <t xml:space="preserve">Empresa: </t>
  </si>
  <si>
    <t>Fecha de Término</t>
  </si>
  <si>
    <t xml:space="preserve">RUT: </t>
  </si>
  <si>
    <t>Commitment a Aprobar (USD):</t>
  </si>
  <si>
    <t>C.Costo</t>
  </si>
  <si>
    <t>Dueño Centro de Costo</t>
  </si>
  <si>
    <t>BREVE DESCRIPCIÓN DEL SERVICIO</t>
  </si>
  <si>
    <t>MODALIDAD DE ADJUDICACIÓN</t>
  </si>
  <si>
    <t>Documentos Requeridos</t>
  </si>
  <si>
    <t>Antecedentes Entregado por Usuario</t>
  </si>
  <si>
    <t>Anticipo</t>
  </si>
  <si>
    <t>Justificación Anticipo:</t>
  </si>
  <si>
    <t>Oferta Contratista :</t>
  </si>
  <si>
    <t>Anticipo % :</t>
  </si>
  <si>
    <t>NO</t>
  </si>
  <si>
    <t>Si</t>
  </si>
  <si>
    <t>Servicio en Budget</t>
  </si>
  <si>
    <t xml:space="preserve">Cotizaciones:  </t>
  </si>
  <si>
    <t>VALOR COMMITMENT</t>
  </si>
  <si>
    <t>Ítems</t>
  </si>
  <si>
    <t xml:space="preserve">Unidad </t>
  </si>
  <si>
    <t>Precio Unidad</t>
  </si>
  <si>
    <t>GL</t>
  </si>
  <si>
    <t>Gastos Rechazados (35%) :</t>
  </si>
  <si>
    <t>Commitment Original (USD):</t>
  </si>
  <si>
    <t>Valor Neto Total</t>
  </si>
  <si>
    <t>Commitment Adicionales Previos (USD) :</t>
  </si>
  <si>
    <t xml:space="preserve">Valor Neto Total   USD$ </t>
  </si>
  <si>
    <t>Actual Commitment (USD)</t>
  </si>
  <si>
    <t>USD (Proyecto) :</t>
  </si>
  <si>
    <t>Total Commitment  (USD):</t>
  </si>
  <si>
    <t>SOLE SOURCE</t>
  </si>
  <si>
    <t>Adjudicación Directa</t>
  </si>
  <si>
    <t>Si, Justificar</t>
  </si>
  <si>
    <t>Motivo Sole Source:</t>
  </si>
  <si>
    <t>Justificación asignación directa :</t>
  </si>
  <si>
    <t>Proveedor Local :</t>
  </si>
  <si>
    <t>Justificación :</t>
  </si>
  <si>
    <t>Firma Revisión</t>
  </si>
  <si>
    <t>Solicitante</t>
  </si>
  <si>
    <t>Revisión Contratos</t>
  </si>
  <si>
    <t>Nombre:</t>
  </si>
  <si>
    <t>Michael Leyton</t>
  </si>
  <si>
    <t>Cargo:</t>
  </si>
  <si>
    <t>Administrador Contratos</t>
  </si>
  <si>
    <t>Firma:</t>
  </si>
  <si>
    <t>ESTRATEGIA DE APROBACIÓN DE ACUERDO A DFA</t>
  </si>
  <si>
    <t>Revisión Project Control</t>
  </si>
  <si>
    <t>Dueño del Centro de Costo</t>
  </si>
  <si>
    <t>Director del Proyecto</t>
  </si>
  <si>
    <t>Antonio Marambio</t>
  </si>
  <si>
    <t>Mike Hubbard</t>
  </si>
  <si>
    <t>Gerente Servicios</t>
  </si>
  <si>
    <t xml:space="preserve">Firma: </t>
  </si>
  <si>
    <t>(Solo si corresponde Según DFA)</t>
  </si>
  <si>
    <t>Valores en USD</t>
  </si>
  <si>
    <t xml:space="preserve">O.S. N° : </t>
  </si>
  <si>
    <t xml:space="preserve">O. S. Fecha: </t>
  </si>
  <si>
    <t>Solicitado a:</t>
  </si>
  <si>
    <t>Ccosto:</t>
  </si>
  <si>
    <t>Facturar a:</t>
  </si>
  <si>
    <t xml:space="preserve">Dirección: </t>
  </si>
  <si>
    <t>RUT: 99.589.930-2</t>
  </si>
  <si>
    <t xml:space="preserve">Comuna: </t>
  </si>
  <si>
    <t>Vallenar</t>
  </si>
  <si>
    <t>Dirección: Isidora Goyenechea 2800 of. 802</t>
  </si>
  <si>
    <t xml:space="preserve">Ciudad: </t>
  </si>
  <si>
    <t>Las Condes - Santiago</t>
  </si>
  <si>
    <t xml:space="preserve">País: </t>
  </si>
  <si>
    <t>Chile</t>
  </si>
  <si>
    <t xml:space="preserve">Giro: Exploración, Explotación, Compra y Arriendo de  </t>
  </si>
  <si>
    <t xml:space="preserve">Giro: </t>
  </si>
  <si>
    <t>Concesiones Mineras.</t>
  </si>
  <si>
    <t xml:space="preserve">Email: </t>
  </si>
  <si>
    <t>Teléfono: 2 464 57 00</t>
  </si>
  <si>
    <t xml:space="preserve">Teléfono: </t>
  </si>
  <si>
    <t>Fax: 2 464 57 35</t>
  </si>
  <si>
    <t xml:space="preserve">Contacto: </t>
  </si>
  <si>
    <t xml:space="preserve">Cuenta Corriente : </t>
  </si>
  <si>
    <t>Banco :</t>
  </si>
  <si>
    <t xml:space="preserve">Descripción: </t>
  </si>
  <si>
    <t xml:space="preserve">Alcance: </t>
  </si>
  <si>
    <t>Descripción - Servicios a Precios Unitarios</t>
  </si>
  <si>
    <t>Valor Unitario</t>
  </si>
  <si>
    <t>Afecto a Honorarios (10%):</t>
  </si>
  <si>
    <t>No Afecto a Iva :</t>
  </si>
  <si>
    <t xml:space="preserve">Términos  y Notas de la O.S.: </t>
  </si>
  <si>
    <t>Fecha de Inicio del Servicio:</t>
  </si>
  <si>
    <t xml:space="preserve"> Fecha de Término :</t>
  </si>
  <si>
    <t>Términos Comerciales</t>
  </si>
  <si>
    <t>6.- La Empresa debe presentar el Estado de Pago (EDP) al Propietario formalmente para su revisión y aprobación, para ello cuenta con un plazo de 15 días corridos. Una vez aprobado se autoriza mediante comunicado formal, la emisión de la factura.Los EDP deben presentarse en los formatos establecidos por el Propietario.  En cada EDP debe presentar el "Formulario de Notificaciones Pendientes" firmado por el Representante Legal de la Empresa.</t>
  </si>
  <si>
    <t xml:space="preserve">1.- Anticipo: </t>
  </si>
  <si>
    <t>2.- Modalidad Contratación:</t>
  </si>
  <si>
    <t>Precio Unitario</t>
  </si>
  <si>
    <t xml:space="preserve">3.- Moneda: </t>
  </si>
  <si>
    <t>4.- Pago de facturas: 30 días corridos una vez emitida la factura Previamente Aprobada.</t>
  </si>
  <si>
    <t>5.-Para el cierre contractual y junto con la factura del Estado de Pago Final  la Empresa debe remitir la carta "Aviso de Término del Servicio", firmada por el Representante Legal.</t>
  </si>
  <si>
    <t>7,- El proveedor debe entregar la Orden de Servicio firmada dentro de 5 días hábiles, de lo contrario o si entrega el servicio, se entederá por aceptadas las condiciones del presente.</t>
  </si>
  <si>
    <t xml:space="preserve">Solicitado por :  </t>
  </si>
  <si>
    <t>Firma Representante Legal</t>
  </si>
  <si>
    <t>Nombre :</t>
  </si>
  <si>
    <t>Cargo :</t>
  </si>
  <si>
    <t>Commitment Autorización en Adjunto</t>
  </si>
  <si>
    <t xml:space="preserve">Nombre: </t>
  </si>
  <si>
    <t xml:space="preserve">Cargo: </t>
  </si>
  <si>
    <t>Representante Legal.</t>
  </si>
  <si>
    <t>Mandante</t>
  </si>
  <si>
    <t>Dirección</t>
  </si>
  <si>
    <t>Dirección Ctta</t>
  </si>
  <si>
    <t>Teléfono Contacto Ctta</t>
  </si>
  <si>
    <t>Correo Contacto Ctta</t>
  </si>
  <si>
    <t>Datos Facturación</t>
  </si>
  <si>
    <t>SCM El Morro</t>
  </si>
  <si>
    <t>Rut</t>
  </si>
  <si>
    <t>Giro</t>
  </si>
  <si>
    <t>Teléfono</t>
  </si>
  <si>
    <t>Fax</t>
  </si>
  <si>
    <t>Comuna</t>
  </si>
  <si>
    <t>RUT: 78.840.880-3</t>
  </si>
  <si>
    <t>Dirección: Brasil 308</t>
  </si>
  <si>
    <t>Giro: Explotación de Minerales</t>
  </si>
  <si>
    <t>Teléfono: 2 898 9300</t>
  </si>
  <si>
    <t>NUEVAUNION SPA</t>
  </si>
  <si>
    <t>Giro (cont)</t>
  </si>
  <si>
    <t xml:space="preserve">Falta solicitante, </t>
  </si>
  <si>
    <t>Cargo Dueño Ccostos</t>
  </si>
  <si>
    <t>ORDEN DE SERVICIO</t>
  </si>
  <si>
    <t>La Compensación Total de los Servicios, por los trabajos que se establecen y describen en el Alcance del Servicio, por el cumplimiento de todos los términos y condiciones de esta Orden de Servicio, y por el pago efectuado por el Contratista de todas las obligaciones incurridas en, o aplicables a la ejecución del Trabajo, es el "Valor Neto Total " estampado en el presente documento.</t>
  </si>
  <si>
    <t>En ningún caso, el Propietario tendrá responsabilidad ni obligación alguna de carácter laboral, previsional o de cualquier otra naturaleza con relación al personal del Contratista. El Contratista deberá cumplir oportuna y plenamente con todas las obligaciones contractuales y legales que tenga respecto de los trabajadores que contrate con el objeto de la prestación del Servicio objeto de este Contrato y deberá exhibir los comprobantes y pagos que correspondan cuando le sean requeridos.</t>
  </si>
  <si>
    <t>El Contratista se obliga en este acto a mantener al Propietario libre e indemne, en todo tiempo, de cualquier tipo de responsabilidades u obligaciones existentes o subsecuentes en relación al personal del Contratista, a subcontratos o terceros, que se relacionen con la prestación del Servicio aquí contratado.</t>
  </si>
  <si>
    <t>Acuerdo de Confidencialidad, documento debe estar firmado por el Representante Legal de Contratista previo al inicio de los servicios.</t>
  </si>
  <si>
    <t>VALOR TOTAL () :</t>
  </si>
  <si>
    <t>CentroCosto Ctto</t>
  </si>
  <si>
    <t>Alcance Ctto</t>
  </si>
  <si>
    <t>Proveedor con experiencia y reconocido en mercado nacional</t>
  </si>
  <si>
    <t>Tiene la experiencia en dsarrollar servicios similares con otras empresas mineras</t>
  </si>
  <si>
    <t>3 COTIZACIONES OJUSTIFICACIÓN POR SOLE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</si>
</sst>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_-* #,##0.00_-;\-* #,##0.00_-;_-* &quot;-&quot;??_-;_-@_-"/>
    <numFmt numFmtId="165" formatCode="_-* #,##0_-;\-* #,##0_-;_-* &quot;-&quot;??_-;_-@_-"/>
    <numFmt numFmtId="166" formatCode="yyyy\-mm\-dd"/>
    <numFmt numFmtId="167" formatCode="_(* #,##0_);_(* \(#,##0\);_(* &quot;&quot;??_);_(@_)"/>
    <numFmt numFmtId="168" formatCode="_-&quot;$&quot;\ * #,##0.00_-;\-&quot;$&quot;\ * #,##0.00_-;_-&quot;$&quot;\ * &quot;-&quot;??_-;_-@_-"/>
    <numFmt numFmtId="169" formatCode="#,##0.0"/>
    <numFmt numFmtId="170" formatCode="_(* #,##0_);_(* \(#,##0\);_(* &quot;&quot;?_);_(@_)"/>
    <numFmt numFmtId="171" formatCode="_-[$USD]\ * #,##0.00_-;\-[$USD]\ * #,##0.00_-;_-[$USD]\ * &quot;-&quot;??_-;_-@_-"/>
    <numFmt numFmtId="172" formatCode="_-* #,##0.0_-;\-* #,##0.0_-;_-* &quot;-&quot;??_-;_-@_-"/>
  </numFmts>
  <fonts count="43"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color rgb="FF000000"/>
      <name val="Arial"/>
      <family val="2"/>
    </font>
    <font>
      <sz val="11"/>
      <color indexed="8"/>
      <name val="Calibri"/>
      <family val="2"/>
    </font>
    <font>
      <b/>
      <sz val="10"/>
      <color rgb="FF000000"/>
      <name val="Arial"/>
      <family val="2"/>
    </font>
    <font>
      <sz val="11"/>
      <color indexed="62"/>
      <name val="Calibri"/>
      <family val="2"/>
    </font>
    <font>
      <sz val="10"/>
      <name val="Arial"/>
      <family val="2"/>
    </font>
    <font>
      <b/>
      <sz val="14"/>
      <name val="Arial"/>
      <family val="2"/>
    </font>
    <font>
      <b/>
      <sz val="11"/>
      <name val="Arial"/>
      <family val="2"/>
    </font>
    <font>
      <b/>
      <sz val="10"/>
      <name val="Arial"/>
      <family val="2"/>
    </font>
    <font>
      <b/>
      <sz val="10"/>
      <color indexed="8"/>
      <name val="Arial"/>
      <family val="2"/>
    </font>
    <font>
      <sz val="12"/>
      <name val="Arial"/>
      <family val="2"/>
    </font>
    <font>
      <sz val="11"/>
      <name val="Arial"/>
      <family val="2"/>
    </font>
    <font>
      <sz val="11"/>
      <name val="Calibri"/>
      <family val="2"/>
    </font>
    <font>
      <b/>
      <sz val="12"/>
      <color theme="1"/>
      <name val="Calibri"/>
      <family val="2"/>
      <scheme val="minor"/>
    </font>
    <font>
      <sz val="10"/>
      <color theme="10"/>
      <name val="Arial"/>
      <family val="2"/>
    </font>
    <font>
      <sz val="9"/>
      <name val="Arial"/>
      <family val="2"/>
    </font>
    <font>
      <sz val="10"/>
      <name val="Times New Roman"/>
      <family val="1"/>
    </font>
    <font>
      <sz val="11"/>
      <name val="Times New Roman"/>
      <family val="1"/>
    </font>
    <font>
      <b/>
      <sz val="9"/>
      <name val="Arial"/>
      <family val="2"/>
    </font>
    <font>
      <sz val="10"/>
      <color theme="0"/>
      <name val="Arial"/>
      <family val="2"/>
    </font>
    <font>
      <sz val="8"/>
      <name val="Arial"/>
      <family val="2"/>
    </font>
    <font>
      <sz val="8"/>
      <color rgb="FF000000"/>
      <name val="Arial"/>
      <family val="2"/>
    </font>
    <font>
      <b/>
      <sz val="8"/>
      <color rgb="FF000000"/>
      <name val="Arial"/>
      <family val="2"/>
    </font>
    <font>
      <b/>
      <sz val="10"/>
      <color theme="1"/>
      <name val="Calibri"/>
      <family val="2"/>
      <scheme val="minor"/>
    </font>
    <font>
      <sz val="10"/>
      <color theme="1"/>
      <name val="Calibri"/>
      <family val="2"/>
      <scheme val="minor"/>
    </font>
    <font>
      <b/>
      <sz val="8"/>
      <color indexed="8"/>
      <name val="Arial"/>
      <family val="2"/>
    </font>
    <font>
      <sz val="8"/>
      <color indexed="8"/>
      <name val="Arial"/>
      <family val="2"/>
    </font>
    <font>
      <b/>
      <sz val="7.5"/>
      <name val="Arial"/>
      <family val="2"/>
    </font>
    <font>
      <sz val="7.5"/>
      <name val="Arial"/>
      <family val="2"/>
    </font>
    <font>
      <b/>
      <sz val="12"/>
      <name val="Arial"/>
      <family val="2"/>
    </font>
    <font>
      <sz val="10"/>
      <color indexed="8"/>
      <name val="Arial"/>
      <family val="2"/>
    </font>
    <font>
      <u/>
      <sz val="11"/>
      <name val="Arial"/>
      <family val="2"/>
    </font>
    <font>
      <sz val="9"/>
      <color theme="1"/>
      <name val="Calibri"/>
      <family val="2"/>
      <scheme val="minor"/>
    </font>
    <font>
      <u/>
      <sz val="12"/>
      <name val="Arial"/>
      <family val="2"/>
    </font>
    <font>
      <b/>
      <u/>
      <sz val="12"/>
      <name val="Arial"/>
      <family val="2"/>
    </font>
    <font>
      <sz val="10"/>
      <color theme="0" tint="-0.14999847407452621"/>
      <name val="Arial"/>
      <family val="2"/>
    </font>
    <font>
      <sz val="9"/>
      <color indexed="8"/>
      <name val="Arial"/>
      <family val="2"/>
    </font>
    <font>
      <sz val="11"/>
      <color theme="1"/>
      <name val="Arial"/>
    </font>
    <font>
      <b/>
      <sz val="11"/>
      <color indexed="8"/>
      <name val="Arial"/>
      <family val="2"/>
    </font>
    <font>
      <sz val="11"/>
      <color indexed="8"/>
      <name val="Arial"/>
      <family val="2"/>
    </font>
  </fonts>
  <fills count="1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7"/>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59999389629810485"/>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hair">
        <color auto="1"/>
      </bottom>
      <diagonal/>
    </border>
    <border>
      <left/>
      <right/>
      <top style="thin">
        <color auto="1"/>
      </top>
      <bottom/>
      <diagonal/>
    </border>
    <border>
      <left/>
      <right/>
      <top style="thin">
        <color auto="1"/>
      </top>
      <bottom style="hair">
        <color auto="1"/>
      </bottom>
      <diagonal/>
    </border>
    <border>
      <left style="thin">
        <color auto="1"/>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hair">
        <color auto="1"/>
      </left>
      <right style="thin">
        <color auto="1"/>
      </right>
      <top style="hair">
        <color auto="1"/>
      </top>
      <bottom style="thin">
        <color auto="1"/>
      </bottom>
      <diagonal/>
    </border>
    <border>
      <left/>
      <right/>
      <top style="thin">
        <color auto="1"/>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hair">
        <color auto="1"/>
      </bottom>
      <diagonal/>
    </border>
    <border>
      <left style="hair">
        <color auto="1"/>
      </left>
      <right style="medium">
        <color auto="1"/>
      </right>
      <top/>
      <bottom style="medium">
        <color auto="1"/>
      </bottom>
      <diagonal/>
    </border>
    <border>
      <left style="hair">
        <color auto="1"/>
      </left>
      <right style="medium">
        <color auto="1"/>
      </right>
      <top/>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hair">
        <color auto="1"/>
      </bottom>
      <diagonal/>
    </border>
  </borders>
  <cellStyleXfs count="16">
    <xf numFmtId="0" fontId="0" fillId="0" borderId="0"/>
    <xf numFmtId="0" fontId="3" fillId="0" borderId="0"/>
    <xf numFmtId="0" fontId="7" fillId="4" borderId="11"/>
    <xf numFmtId="0" fontId="5" fillId="0" borderId="0"/>
    <xf numFmtId="0" fontId="3" fillId="0" borderId="0"/>
    <xf numFmtId="0" fontId="4" fillId="0" borderId="0"/>
    <xf numFmtId="0" fontId="2" fillId="0" borderId="0"/>
    <xf numFmtId="0" fontId="8" fillId="0" borderId="0"/>
    <xf numFmtId="0" fontId="8" fillId="0" borderId="0"/>
    <xf numFmtId="168" fontId="1" fillId="0" borderId="0"/>
    <xf numFmtId="0" fontId="17" fillId="0" borderId="0"/>
    <xf numFmtId="0" fontId="1" fillId="0" borderId="0"/>
    <xf numFmtId="43" fontId="8" fillId="0" borderId="0"/>
    <xf numFmtId="164" fontId="1" fillId="0" borderId="0"/>
    <xf numFmtId="0" fontId="1" fillId="0" borderId="0"/>
    <xf numFmtId="43" fontId="2" fillId="0" borderId="0" applyFont="0" applyFill="0" applyBorder="0" applyAlignment="0" applyProtection="0"/>
  </cellStyleXfs>
  <cellXfs count="425">
    <xf numFmtId="0" fontId="0" fillId="0" borderId="0" xfId="0"/>
    <xf numFmtId="0" fontId="0" fillId="0" borderId="0" xfId="5" applyFont="1"/>
    <xf numFmtId="0" fontId="0" fillId="5" borderId="0" xfId="0" applyFill="1"/>
    <xf numFmtId="166" fontId="0" fillId="5" borderId="0" xfId="4" applyNumberFormat="1" applyFont="1" applyFill="1"/>
    <xf numFmtId="0" fontId="0" fillId="5" borderId="0" xfId="5" applyFont="1" applyFill="1"/>
    <xf numFmtId="0" fontId="0" fillId="0" borderId="0" xfId="0"/>
    <xf numFmtId="0" fontId="9" fillId="2" borderId="4" xfId="7" applyFont="1" applyFill="1" applyBorder="1" applyAlignment="1">
      <alignment horizontal="right" indent="1"/>
    </xf>
    <xf numFmtId="0" fontId="9" fillId="2" borderId="7" xfId="7" applyFont="1" applyFill="1" applyBorder="1" applyAlignment="1">
      <alignment horizontal="right" indent="1"/>
    </xf>
    <xf numFmtId="2" fontId="8" fillId="2" borderId="7" xfId="7" applyNumberFormat="1" applyFill="1" applyBorder="1"/>
    <xf numFmtId="2" fontId="8" fillId="0" borderId="7" xfId="7" applyNumberFormat="1" applyBorder="1"/>
    <xf numFmtId="2" fontId="8" fillId="0" borderId="0" xfId="7" applyNumberFormat="1" applyAlignment="1">
      <alignment horizontal="center"/>
    </xf>
    <xf numFmtId="2" fontId="8" fillId="2" borderId="7" xfId="8" applyNumberFormat="1" applyFill="1" applyBorder="1" applyAlignment="1">
      <alignment horizontal="left"/>
    </xf>
    <xf numFmtId="0" fontId="8" fillId="0" borderId="0" xfId="7" applyAlignment="1">
      <alignment horizontal="center"/>
    </xf>
    <xf numFmtId="0" fontId="8" fillId="0" borderId="0" xfId="7"/>
    <xf numFmtId="0" fontId="10" fillId="0" borderId="15" xfId="7" applyFont="1" applyBorder="1" applyAlignment="1">
      <alignment horizontal="center" vertical="center"/>
    </xf>
    <xf numFmtId="0" fontId="8" fillId="2" borderId="7" xfId="8" applyFill="1" applyBorder="1" applyAlignment="1">
      <alignment horizontal="left"/>
    </xf>
    <xf numFmtId="0" fontId="8" fillId="0" borderId="8" xfId="7" applyBorder="1" applyAlignment="1">
      <alignment horizontal="left"/>
    </xf>
    <xf numFmtId="0" fontId="8" fillId="0" borderId="0" xfId="7" applyAlignment="1">
      <alignment horizontal="right"/>
    </xf>
    <xf numFmtId="0" fontId="12" fillId="0" borderId="8" xfId="8" applyFont="1" applyBorder="1"/>
    <xf numFmtId="0" fontId="8" fillId="0" borderId="8" xfId="7" applyBorder="1" applyAlignment="1">
      <alignment horizontal="center"/>
    </xf>
    <xf numFmtId="0" fontId="8" fillId="2" borderId="8" xfId="7" applyFill="1" applyBorder="1" applyAlignment="1">
      <alignment horizontal="left"/>
    </xf>
    <xf numFmtId="0" fontId="11" fillId="2" borderId="8" xfId="7" applyFont="1" applyFill="1" applyBorder="1" applyAlignment="1">
      <alignment horizontal="left"/>
    </xf>
    <xf numFmtId="0" fontId="8" fillId="2" borderId="7" xfId="8" applyFill="1" applyBorder="1"/>
    <xf numFmtId="2" fontId="8" fillId="2" borderId="7" xfId="8" applyNumberFormat="1" applyFill="1" applyBorder="1"/>
    <xf numFmtId="0" fontId="8" fillId="0" borderId="8" xfId="7" applyBorder="1" applyAlignment="1">
      <alignment horizontal="center" vertical="center"/>
    </xf>
    <xf numFmtId="2" fontId="8" fillId="2" borderId="7" xfId="8" applyNumberFormat="1" applyFill="1" applyBorder="1" applyAlignment="1">
      <alignment vertical="center"/>
    </xf>
    <xf numFmtId="0" fontId="8" fillId="0" borderId="0" xfId="8"/>
    <xf numFmtId="0" fontId="4" fillId="0" borderId="8" xfId="8" applyFont="1" applyBorder="1"/>
    <xf numFmtId="0" fontId="1" fillId="0" borderId="7" xfId="14" applyBorder="1"/>
    <xf numFmtId="0" fontId="1" fillId="0" borderId="8" xfId="14" applyBorder="1"/>
    <xf numFmtId="2" fontId="8" fillId="0" borderId="7" xfId="7" applyNumberFormat="1" applyBorder="1" applyAlignment="1">
      <alignment horizontal="center"/>
    </xf>
    <xf numFmtId="0" fontId="28" fillId="0" borderId="0" xfId="8" applyFont="1"/>
    <xf numFmtId="0" fontId="29" fillId="0" borderId="0" xfId="8" applyFont="1"/>
    <xf numFmtId="0" fontId="29" fillId="0" borderId="0" xfId="8" applyFont="1" applyAlignment="1">
      <alignment horizontal="left"/>
    </xf>
    <xf numFmtId="0" fontId="23" fillId="0" borderId="0" xfId="8" applyFont="1" applyAlignment="1">
      <alignment vertical="justify"/>
    </xf>
    <xf numFmtId="0" fontId="23" fillId="0" borderId="7" xfId="8" applyFont="1" applyBorder="1" applyAlignment="1">
      <alignment vertical="justify"/>
    </xf>
    <xf numFmtId="0" fontId="11" fillId="0" borderId="8" xfId="8" applyFont="1" applyBorder="1" applyAlignment="1">
      <alignment vertical="center"/>
    </xf>
    <xf numFmtId="0" fontId="11" fillId="0" borderId="0" xfId="8" applyFont="1" applyAlignment="1">
      <alignment vertical="center"/>
    </xf>
    <xf numFmtId="0" fontId="11" fillId="0" borderId="8" xfId="8" applyFont="1" applyBorder="1" applyAlignment="1">
      <alignment horizontal="left" vertical="center"/>
    </xf>
    <xf numFmtId="0" fontId="11" fillId="0" borderId="0" xfId="8" applyFont="1"/>
    <xf numFmtId="0" fontId="11" fillId="0" borderId="7" xfId="8" applyFont="1" applyBorder="1"/>
    <xf numFmtId="0" fontId="8" fillId="0" borderId="8" xfId="8" applyBorder="1" applyAlignment="1">
      <alignment horizontal="center" vertical="center"/>
    </xf>
    <xf numFmtId="0" fontId="8" fillId="0" borderId="0" xfId="8" applyAlignment="1">
      <alignment vertical="center"/>
    </xf>
    <xf numFmtId="0" fontId="8" fillId="0" borderId="7" xfId="8" applyBorder="1"/>
    <xf numFmtId="14" fontId="8" fillId="0" borderId="0" xfId="8" applyNumberFormat="1" applyAlignment="1">
      <alignment vertical="center"/>
    </xf>
    <xf numFmtId="0" fontId="8" fillId="0" borderId="6" xfId="8" applyBorder="1" applyAlignment="1">
      <alignment vertical="center"/>
    </xf>
    <xf numFmtId="2" fontId="8" fillId="0" borderId="6" xfId="8" applyNumberFormat="1" applyBorder="1" applyAlignment="1">
      <alignment horizontal="center" vertical="center"/>
    </xf>
    <xf numFmtId="0" fontId="8" fillId="0" borderId="0" xfId="8" applyAlignment="1">
      <alignment horizontal="center"/>
    </xf>
    <xf numFmtId="0" fontId="28" fillId="0" borderId="8" xfId="8" applyFont="1" applyBorder="1"/>
    <xf numFmtId="0" fontId="11" fillId="0" borderId="8" xfId="8" applyFont="1" applyBorder="1"/>
    <xf numFmtId="0" fontId="11" fillId="0" borderId="0" xfId="8" applyFont="1" applyAlignment="1">
      <alignment horizontal="right" vertical="center"/>
    </xf>
    <xf numFmtId="2" fontId="8" fillId="0" borderId="0" xfId="8" applyNumberFormat="1" applyAlignment="1">
      <alignment horizontal="right" vertical="center"/>
    </xf>
    <xf numFmtId="2" fontId="11" fillId="0" borderId="0" xfId="7" applyNumberFormat="1" applyFont="1" applyAlignment="1">
      <alignment horizontal="left"/>
    </xf>
    <xf numFmtId="2" fontId="8" fillId="0" borderId="7" xfId="8" applyNumberFormat="1" applyBorder="1" applyAlignment="1">
      <alignment horizontal="center" vertical="center"/>
    </xf>
    <xf numFmtId="0" fontId="8" fillId="0" borderId="8" xfId="8" applyBorder="1"/>
    <xf numFmtId="0" fontId="8" fillId="0" borderId="0" xfId="8" applyAlignment="1">
      <alignment horizontal="right" vertical="center"/>
    </xf>
    <xf numFmtId="0" fontId="8" fillId="0" borderId="0" xfId="8" applyAlignment="1">
      <alignment horizontal="left" vertical="center"/>
    </xf>
    <xf numFmtId="0" fontId="13" fillId="0" borderId="7" xfId="8" applyFont="1" applyBorder="1" applyAlignment="1">
      <alignment vertical="center"/>
    </xf>
    <xf numFmtId="0" fontId="8" fillId="0" borderId="6" xfId="8" applyBorder="1" applyAlignment="1">
      <alignment horizontal="right" vertical="center"/>
    </xf>
    <xf numFmtId="2" fontId="8" fillId="0" borderId="6" xfId="8" applyNumberFormat="1" applyBorder="1" applyAlignment="1">
      <alignment horizontal="right" vertical="center"/>
    </xf>
    <xf numFmtId="0" fontId="8" fillId="0" borderId="8" xfId="8" applyBorder="1" applyAlignment="1">
      <alignment vertical="center"/>
    </xf>
    <xf numFmtId="2" fontId="8" fillId="0" borderId="0" xfId="7" applyNumberFormat="1"/>
    <xf numFmtId="0" fontId="8" fillId="0" borderId="9" xfId="8" applyBorder="1" applyAlignment="1">
      <alignment horizontal="center" vertical="center"/>
    </xf>
    <xf numFmtId="0" fontId="8" fillId="0" borderId="6" xfId="8" applyBorder="1" applyAlignment="1">
      <alignment horizontal="center" vertical="center"/>
    </xf>
    <xf numFmtId="2" fontId="8" fillId="0" borderId="10" xfId="7" applyNumberFormat="1" applyBorder="1"/>
    <xf numFmtId="0" fontId="11" fillId="8" borderId="18" xfId="7" applyFont="1" applyFill="1" applyBorder="1" applyAlignment="1">
      <alignment horizontal="left" vertical="center"/>
    </xf>
    <xf numFmtId="0" fontId="8" fillId="2" borderId="19" xfId="8" applyFill="1" applyBorder="1" applyAlignment="1">
      <alignment horizontal="center" vertical="center"/>
    </xf>
    <xf numFmtId="164" fontId="19" fillId="0" borderId="21" xfId="7" applyNumberFormat="1" applyFont="1" applyBorder="1" applyAlignment="1">
      <alignment horizontal="center" vertical="center" wrapText="1"/>
    </xf>
    <xf numFmtId="2" fontId="8" fillId="0" borderId="17" xfId="7" applyNumberFormat="1" applyBorder="1" applyAlignment="1">
      <alignment horizontal="center"/>
    </xf>
    <xf numFmtId="0" fontId="8" fillId="0" borderId="6" xfId="8" applyBorder="1"/>
    <xf numFmtId="0" fontId="11" fillId="8" borderId="18" xfId="7" applyFont="1" applyFill="1" applyBorder="1" applyAlignment="1">
      <alignment horizontal="center" vertical="center" wrapText="1"/>
    </xf>
    <xf numFmtId="0" fontId="11" fillId="8" borderId="18" xfId="7" applyFont="1" applyFill="1" applyBorder="1" applyAlignment="1">
      <alignment horizontal="center" vertical="center"/>
    </xf>
    <xf numFmtId="2" fontId="11" fillId="8" borderId="18" xfId="7" applyNumberFormat="1" applyFont="1" applyFill="1" applyBorder="1" applyAlignment="1">
      <alignment horizontal="center" vertical="center"/>
    </xf>
    <xf numFmtId="0" fontId="8" fillId="0" borderId="6" xfId="7" applyBorder="1"/>
    <xf numFmtId="0" fontId="8" fillId="0" borderId="8" xfId="7" applyBorder="1"/>
    <xf numFmtId="0" fontId="8" fillId="0" borderId="7" xfId="7" applyBorder="1"/>
    <xf numFmtId="0" fontId="26" fillId="0" borderId="0" xfId="14" applyFont="1" applyBorder="1" applyAlignment="1">
      <alignment horizontal="right" vertical="top"/>
    </xf>
    <xf numFmtId="0" fontId="8" fillId="0" borderId="6" xfId="7" applyBorder="1" applyAlignment="1">
      <alignment horizontal="right"/>
    </xf>
    <xf numFmtId="2" fontId="8" fillId="0" borderId="6" xfId="7" applyNumberFormat="1" applyBorder="1" applyAlignment="1">
      <alignment horizontal="center"/>
    </xf>
    <xf numFmtId="2" fontId="8" fillId="2" borderId="17" xfId="7" applyNumberFormat="1" applyFill="1" applyBorder="1" applyAlignment="1">
      <alignment horizontal="center"/>
    </xf>
    <xf numFmtId="2" fontId="8" fillId="2" borderId="0" xfId="7" applyNumberFormat="1" applyFill="1" applyBorder="1" applyAlignment="1">
      <alignment horizontal="center"/>
    </xf>
    <xf numFmtId="0" fontId="8" fillId="2" borderId="0" xfId="7" applyFill="1" applyBorder="1" applyAlignment="1">
      <alignment horizontal="center"/>
    </xf>
    <xf numFmtId="0" fontId="8" fillId="2" borderId="0" xfId="7" applyFill="1" applyBorder="1"/>
    <xf numFmtId="0" fontId="8" fillId="2" borderId="0" xfId="7" applyFill="1" applyBorder="1" applyAlignment="1">
      <alignment horizontal="right"/>
    </xf>
    <xf numFmtId="0" fontId="8" fillId="2" borderId="0" xfId="8" applyFill="1" applyBorder="1"/>
    <xf numFmtId="2" fontId="8" fillId="2" borderId="0" xfId="8" applyNumberFormat="1" applyFill="1" applyBorder="1" applyAlignment="1">
      <alignment horizontal="center"/>
    </xf>
    <xf numFmtId="0" fontId="11" fillId="2" borderId="0" xfId="8" applyFont="1" applyFill="1" applyBorder="1" applyAlignment="1">
      <alignment horizontal="left"/>
    </xf>
    <xf numFmtId="0" fontId="8" fillId="2" borderId="0" xfId="8" applyFill="1" applyBorder="1" applyAlignment="1">
      <alignment horizontal="left"/>
    </xf>
    <xf numFmtId="2" fontId="8" fillId="0" borderId="0" xfId="7" applyNumberFormat="1" applyBorder="1" applyAlignment="1">
      <alignment horizontal="center"/>
    </xf>
    <xf numFmtId="14" fontId="13" fillId="0" borderId="0" xfId="7" applyNumberFormat="1" applyFont="1" applyBorder="1" applyAlignment="1">
      <alignment horizontal="right"/>
    </xf>
    <xf numFmtId="0" fontId="8" fillId="0" borderId="0" xfId="7" applyBorder="1" applyAlignment="1">
      <alignment horizontal="center"/>
    </xf>
    <xf numFmtId="0" fontId="8" fillId="0" borderId="0" xfId="7" applyBorder="1" applyAlignment="1">
      <alignment horizontal="left"/>
    </xf>
    <xf numFmtId="0" fontId="8" fillId="0" borderId="0" xfId="8" applyBorder="1" applyAlignment="1">
      <alignment horizontal="left"/>
    </xf>
    <xf numFmtId="0" fontId="8" fillId="0" borderId="0" xfId="7" applyBorder="1"/>
    <xf numFmtId="0" fontId="14" fillId="0" borderId="0" xfId="7" applyFont="1" applyBorder="1"/>
    <xf numFmtId="14" fontId="14" fillId="0" borderId="0" xfId="7" applyNumberFormat="1" applyFont="1" applyBorder="1" applyAlignment="1">
      <alignment horizontal="right"/>
    </xf>
    <xf numFmtId="14" fontId="8" fillId="0" borderId="0" xfId="7" applyNumberFormat="1" applyBorder="1" applyAlignment="1">
      <alignment horizontal="right"/>
    </xf>
    <xf numFmtId="167" fontId="11" fillId="0" borderId="0" xfId="7" applyNumberFormat="1" applyFont="1" applyBorder="1" applyAlignment="1">
      <alignment horizontal="center" vertical="center"/>
    </xf>
    <xf numFmtId="0" fontId="15" fillId="0" borderId="0" xfId="7" applyFont="1" applyBorder="1" applyAlignment="1">
      <alignment horizontal="left" indent="1"/>
    </xf>
    <xf numFmtId="0" fontId="11" fillId="0" borderId="0" xfId="7" applyFont="1" applyBorder="1" applyAlignment="1">
      <alignment horizontal="left"/>
    </xf>
    <xf numFmtId="0" fontId="8" fillId="0" borderId="0" xfId="7" applyBorder="1" applyAlignment="1">
      <alignment horizontal="right"/>
    </xf>
    <xf numFmtId="0" fontId="11" fillId="2" borderId="0" xfId="7" applyFont="1" applyFill="1" applyBorder="1" applyAlignment="1">
      <alignment horizontal="left"/>
    </xf>
    <xf numFmtId="168" fontId="11" fillId="8" borderId="0" xfId="9" applyFont="1" applyFill="1" applyBorder="1" applyAlignment="1">
      <alignment horizontal="right"/>
    </xf>
    <xf numFmtId="0" fontId="8" fillId="2" borderId="0" xfId="7" applyFill="1" applyBorder="1" applyAlignment="1">
      <alignment horizontal="left"/>
    </xf>
    <xf numFmtId="0" fontId="13" fillId="2" borderId="0" xfId="7" applyFont="1" applyFill="1" applyBorder="1" applyAlignment="1">
      <alignment vertical="top" wrapText="1"/>
    </xf>
    <xf numFmtId="0" fontId="8" fillId="0" borderId="0" xfId="10" applyFont="1" applyBorder="1"/>
    <xf numFmtId="0" fontId="11" fillId="2" borderId="0" xfId="7" applyFont="1" applyFill="1" applyBorder="1" applyAlignment="1">
      <alignment horizontal="center"/>
    </xf>
    <xf numFmtId="0" fontId="11" fillId="2" borderId="0" xfId="7" applyFont="1" applyFill="1" applyBorder="1" applyAlignment="1">
      <alignment horizontal="right"/>
    </xf>
    <xf numFmtId="2" fontId="8" fillId="9" borderId="22" xfId="7" applyNumberFormat="1" applyFill="1" applyBorder="1" applyAlignment="1">
      <alignment horizontal="center"/>
    </xf>
    <xf numFmtId="2" fontId="8" fillId="0" borderId="0" xfId="7" applyNumberFormat="1" applyBorder="1" applyAlignment="1">
      <alignment horizontal="right"/>
    </xf>
    <xf numFmtId="9" fontId="8" fillId="9" borderId="22" xfId="11" applyNumberFormat="1" applyFont="1" applyFill="1" applyBorder="1" applyAlignment="1">
      <alignment horizontal="center"/>
    </xf>
    <xf numFmtId="0" fontId="8" fillId="2" borderId="0" xfId="7" applyFill="1" applyBorder="1" applyAlignment="1">
      <alignment horizontal="left" indent="1"/>
    </xf>
    <xf numFmtId="2" fontId="8" fillId="0" borderId="22" xfId="7" applyNumberFormat="1" applyBorder="1" applyAlignment="1">
      <alignment horizontal="center"/>
    </xf>
    <xf numFmtId="2" fontId="8" fillId="0" borderId="0" xfId="7" applyNumberFormat="1" applyBorder="1" applyAlignment="1">
      <alignment horizontal="left" indent="1"/>
    </xf>
    <xf numFmtId="0" fontId="8" fillId="9" borderId="22" xfId="7" applyFill="1" applyBorder="1" applyAlignment="1">
      <alignment horizontal="center"/>
    </xf>
    <xf numFmtId="0" fontId="8" fillId="2" borderId="0" xfId="8" applyFill="1" applyBorder="1" applyAlignment="1">
      <alignment horizontal="right"/>
    </xf>
    <xf numFmtId="2" fontId="8" fillId="2" borderId="0" xfId="8" applyNumberFormat="1" applyFill="1" applyBorder="1" applyAlignment="1">
      <alignment horizontal="center" vertical="center"/>
    </xf>
    <xf numFmtId="0" fontId="8" fillId="0" borderId="0" xfId="7" applyBorder="1" applyAlignment="1">
      <alignment horizontal="left" vertical="center" wrapText="1"/>
    </xf>
    <xf numFmtId="0" fontId="18" fillId="0" borderId="0" xfId="8" applyFont="1" applyBorder="1" applyAlignment="1">
      <alignment horizontal="left"/>
    </xf>
    <xf numFmtId="0" fontId="8" fillId="0" borderId="0" xfId="8" applyBorder="1"/>
    <xf numFmtId="0" fontId="18" fillId="0" borderId="0" xfId="8" applyFont="1" applyBorder="1" applyAlignment="1">
      <alignment vertical="justify" wrapText="1"/>
    </xf>
    <xf numFmtId="0" fontId="22" fillId="0" borderId="0" xfId="8" applyFont="1" applyBorder="1" applyAlignment="1">
      <alignment horizontal="right"/>
    </xf>
    <xf numFmtId="4" fontId="22" fillId="0" borderId="0" xfId="8" applyNumberFormat="1" applyFont="1" applyBorder="1" applyAlignment="1">
      <alignment horizontal="left"/>
    </xf>
    <xf numFmtId="14" fontId="22" fillId="0" borderId="0" xfId="8" applyNumberFormat="1" applyFont="1" applyBorder="1" applyAlignment="1">
      <alignment horizontal="left"/>
    </xf>
    <xf numFmtId="14" fontId="23" fillId="0" borderId="0" xfId="8" applyNumberFormat="1" applyFont="1" applyBorder="1" applyAlignment="1">
      <alignment horizontal="left"/>
    </xf>
    <xf numFmtId="0" fontId="21" fillId="0" borderId="0" xfId="8" applyFont="1" applyBorder="1" applyAlignment="1">
      <alignment vertical="justify" wrapText="1"/>
    </xf>
    <xf numFmtId="14" fontId="26" fillId="11" borderId="22" xfId="14" quotePrefix="1" applyNumberFormat="1" applyFont="1" applyFill="1" applyBorder="1" applyAlignment="1" applyProtection="1">
      <alignment horizontal="center"/>
      <protection locked="0"/>
    </xf>
    <xf numFmtId="0" fontId="8" fillId="0" borderId="23" xfId="7" applyBorder="1" applyAlignment="1">
      <alignment horizontal="left"/>
    </xf>
    <xf numFmtId="0" fontId="8" fillId="0" borderId="17" xfId="7" applyBorder="1" applyAlignment="1">
      <alignment horizontal="left"/>
    </xf>
    <xf numFmtId="167" fontId="11" fillId="0" borderId="17" xfId="7" applyNumberFormat="1" applyFont="1" applyBorder="1" applyAlignment="1">
      <alignment horizontal="center" vertical="center"/>
    </xf>
    <xf numFmtId="0" fontId="15" fillId="0" borderId="17" xfId="7" applyFont="1" applyBorder="1" applyAlignment="1">
      <alignment horizontal="left" indent="1"/>
    </xf>
    <xf numFmtId="2" fontId="8" fillId="2" borderId="27" xfId="7" applyNumberFormat="1" applyFill="1" applyBorder="1"/>
    <xf numFmtId="0" fontId="11" fillId="0" borderId="8" xfId="7" applyFont="1" applyBorder="1" applyAlignment="1">
      <alignment horizontal="left"/>
    </xf>
    <xf numFmtId="2" fontId="8" fillId="0" borderId="0" xfId="7" applyNumberFormat="1" applyFont="1" applyBorder="1" applyAlignment="1">
      <alignment horizontal="right"/>
    </xf>
    <xf numFmtId="0" fontId="0" fillId="0" borderId="0" xfId="0" applyBorder="1"/>
    <xf numFmtId="0" fontId="18" fillId="9" borderId="24" xfId="7" applyFont="1" applyFill="1" applyBorder="1" applyAlignment="1"/>
    <xf numFmtId="0" fontId="0" fillId="9" borderId="25" xfId="0" applyFill="1" applyBorder="1" applyAlignment="1"/>
    <xf numFmtId="0" fontId="0" fillId="9" borderId="26" xfId="0" applyFill="1" applyBorder="1" applyAlignment="1"/>
    <xf numFmtId="2" fontId="8" fillId="9" borderId="23" xfId="7" applyNumberFormat="1" applyFill="1" applyBorder="1" applyAlignment="1">
      <alignment vertical="top" wrapText="1"/>
    </xf>
    <xf numFmtId="0" fontId="0" fillId="9" borderId="27" xfId="0" applyFill="1" applyBorder="1" applyAlignment="1"/>
    <xf numFmtId="0" fontId="0" fillId="9" borderId="8" xfId="0" applyFill="1" applyBorder="1" applyAlignment="1"/>
    <xf numFmtId="0" fontId="0" fillId="9" borderId="7" xfId="0" applyFill="1" applyBorder="1" applyAlignment="1"/>
    <xf numFmtId="0" fontId="0" fillId="9" borderId="9" xfId="0" applyFill="1" applyBorder="1" applyAlignment="1"/>
    <xf numFmtId="0" fontId="0" fillId="9" borderId="10" xfId="0" applyFill="1" applyBorder="1" applyAlignment="1"/>
    <xf numFmtId="0" fontId="11" fillId="8" borderId="16" xfId="7" applyFont="1" applyFill="1" applyBorder="1" applyAlignment="1">
      <alignment vertical="center"/>
    </xf>
    <xf numFmtId="0" fontId="0" fillId="0" borderId="6" xfId="0" applyBorder="1"/>
    <xf numFmtId="169" fontId="20" fillId="0" borderId="28" xfId="12" applyNumberFormat="1" applyFont="1" applyBorder="1" applyAlignment="1">
      <alignment vertical="center" wrapText="1"/>
    </xf>
    <xf numFmtId="169" fontId="14" fillId="2" borderId="22" xfId="8" applyNumberFormat="1" applyFont="1" applyFill="1" applyBorder="1" applyAlignment="1"/>
    <xf numFmtId="4" fontId="11" fillId="8" borderId="22" xfId="7" applyNumberFormat="1" applyFont="1" applyFill="1" applyBorder="1" applyAlignment="1"/>
    <xf numFmtId="0" fontId="18" fillId="7" borderId="9" xfId="8" quotePrefix="1" applyFont="1" applyFill="1" applyBorder="1" applyAlignment="1">
      <alignment vertical="justify" wrapText="1"/>
    </xf>
    <xf numFmtId="0" fontId="0" fillId="0" borderId="6" xfId="0" applyBorder="1" applyAlignment="1"/>
    <xf numFmtId="0" fontId="0" fillId="0" borderId="10" xfId="0" applyBorder="1" applyAlignment="1"/>
    <xf numFmtId="0" fontId="24" fillId="3" borderId="24" xfId="8" applyFont="1" applyFill="1" applyBorder="1"/>
    <xf numFmtId="0" fontId="24" fillId="3" borderId="25" xfId="8" applyFont="1" applyFill="1" applyBorder="1"/>
    <xf numFmtId="0" fontId="25" fillId="3" borderId="25" xfId="8" applyFont="1" applyFill="1" applyBorder="1"/>
    <xf numFmtId="0" fontId="24" fillId="3" borderId="25" xfId="8" applyFont="1" applyFill="1" applyBorder="1" applyAlignment="1">
      <alignment horizontal="left"/>
    </xf>
    <xf numFmtId="0" fontId="23" fillId="3" borderId="25" xfId="8" applyFont="1" applyFill="1" applyBorder="1" applyAlignment="1">
      <alignment horizontal="right"/>
    </xf>
    <xf numFmtId="2" fontId="23" fillId="3" borderId="25" xfId="8" applyNumberFormat="1" applyFont="1" applyFill="1" applyBorder="1" applyAlignment="1">
      <alignment horizontal="center"/>
    </xf>
    <xf numFmtId="2" fontId="23" fillId="3" borderId="26" xfId="8" applyNumberFormat="1" applyFont="1" applyFill="1" applyBorder="1"/>
    <xf numFmtId="0" fontId="1" fillId="0" borderId="0" xfId="14" applyBorder="1" applyAlignment="1">
      <alignment horizontal="right"/>
    </xf>
    <xf numFmtId="14" fontId="26" fillId="0" borderId="0" xfId="14" quotePrefix="1" applyNumberFormat="1" applyFont="1" applyBorder="1" applyProtection="1">
      <protection locked="0"/>
    </xf>
    <xf numFmtId="0" fontId="1" fillId="0" borderId="0" xfId="14" applyBorder="1" applyAlignment="1" applyProtection="1">
      <alignment horizontal="left"/>
      <protection locked="0"/>
    </xf>
    <xf numFmtId="0" fontId="1" fillId="0" borderId="0" xfId="14" applyBorder="1"/>
    <xf numFmtId="0" fontId="26" fillId="0" borderId="0" xfId="14" applyFont="1" applyBorder="1" applyAlignment="1">
      <alignment horizontal="right"/>
    </xf>
    <xf numFmtId="14" fontId="27" fillId="11" borderId="22" xfId="14" quotePrefix="1" applyNumberFormat="1" applyFont="1" applyFill="1" applyBorder="1" applyProtection="1">
      <protection locked="0"/>
    </xf>
    <xf numFmtId="0" fontId="0" fillId="12" borderId="25" xfId="0" applyFill="1" applyBorder="1" applyAlignment="1"/>
    <xf numFmtId="0" fontId="0" fillId="12" borderId="26" xfId="0" applyFill="1" applyBorder="1" applyAlignment="1"/>
    <xf numFmtId="14" fontId="27" fillId="0" borderId="0" xfId="14" quotePrefix="1" applyNumberFormat="1" applyFont="1" applyBorder="1" applyProtection="1">
      <protection locked="0"/>
    </xf>
    <xf numFmtId="0" fontId="0" fillId="0" borderId="0" xfId="0" applyBorder="1" applyAlignment="1"/>
    <xf numFmtId="0" fontId="26" fillId="0" borderId="0" xfId="14" applyFont="1" applyBorder="1" applyAlignment="1">
      <alignment horizontal="right" vertical="top" wrapText="1"/>
    </xf>
    <xf numFmtId="0" fontId="27" fillId="0" borderId="0" xfId="14" quotePrefix="1" applyFont="1" applyBorder="1" applyAlignment="1" applyProtection="1">
      <alignment horizontal="left" vertical="top" wrapText="1"/>
      <protection locked="0"/>
    </xf>
    <xf numFmtId="0" fontId="16" fillId="0" borderId="0" xfId="14" applyFont="1" applyBorder="1" applyAlignment="1">
      <alignment horizontal="right"/>
    </xf>
    <xf numFmtId="0" fontId="1" fillId="0" borderId="9" xfId="14" applyBorder="1"/>
    <xf numFmtId="0" fontId="1" fillId="0" borderId="6" xfId="14" applyBorder="1"/>
    <xf numFmtId="0" fontId="1" fillId="0" borderId="6" xfId="14" applyBorder="1" applyAlignment="1">
      <alignment horizontal="center"/>
    </xf>
    <xf numFmtId="0" fontId="1" fillId="0" borderId="10" xfId="14" applyBorder="1"/>
    <xf numFmtId="0" fontId="12" fillId="0" borderId="23" xfId="8" applyFont="1" applyBorder="1"/>
    <xf numFmtId="0" fontId="0" fillId="0" borderId="0" xfId="0" applyAlignment="1">
      <alignment horizontal="right"/>
    </xf>
    <xf numFmtId="0" fontId="11" fillId="0" borderId="20" xfId="7" applyFont="1" applyBorder="1" applyAlignment="1">
      <alignment vertical="center"/>
    </xf>
    <xf numFmtId="0" fontId="0" fillId="0" borderId="0" xfId="0" applyBorder="1" applyAlignment="1">
      <alignment horizontal="right"/>
    </xf>
    <xf numFmtId="0" fontId="6" fillId="0" borderId="8" xfId="7" applyFont="1" applyBorder="1"/>
    <xf numFmtId="0" fontId="0" fillId="13" borderId="0" xfId="0" applyFill="1"/>
    <xf numFmtId="0" fontId="0" fillId="0" borderId="0" xfId="0"/>
    <xf numFmtId="0" fontId="9" fillId="0" borderId="0" xfId="8" applyFont="1" applyFill="1" applyBorder="1" applyAlignment="1"/>
    <xf numFmtId="2" fontId="8" fillId="0" borderId="0" xfId="8" applyNumberFormat="1" applyFill="1" applyBorder="1" applyAlignment="1">
      <alignment horizontal="center"/>
    </xf>
    <xf numFmtId="2" fontId="8" fillId="0" borderId="0" xfId="8" applyNumberFormat="1" applyFill="1" applyBorder="1"/>
    <xf numFmtId="0" fontId="8" fillId="0" borderId="0" xfId="8" applyFill="1" applyBorder="1" applyAlignment="1">
      <alignment horizontal="center"/>
    </xf>
    <xf numFmtId="0" fontId="8" fillId="0" borderId="0" xfId="8" applyFill="1" applyBorder="1"/>
    <xf numFmtId="0" fontId="8" fillId="0" borderId="0" xfId="8" applyFill="1" applyBorder="1" applyAlignment="1">
      <alignment horizontal="right"/>
    </xf>
    <xf numFmtId="0" fontId="10" fillId="0" borderId="0" xfId="8" applyFont="1" applyBorder="1"/>
    <xf numFmtId="2" fontId="10" fillId="0" borderId="0" xfId="8" applyNumberFormat="1" applyFont="1" applyFill="1" applyBorder="1"/>
    <xf numFmtId="2" fontId="8" fillId="0" borderId="0" xfId="8" applyNumberFormat="1" applyBorder="1" applyAlignment="1">
      <alignment horizontal="center"/>
    </xf>
    <xf numFmtId="0" fontId="8" fillId="0" borderId="0" xfId="8" applyBorder="1" applyAlignment="1">
      <alignment horizontal="right"/>
    </xf>
    <xf numFmtId="0" fontId="32" fillId="0" borderId="0" xfId="8" applyFont="1" applyFill="1" applyBorder="1" applyAlignment="1">
      <alignment horizontal="center"/>
    </xf>
    <xf numFmtId="2" fontId="8" fillId="0" borderId="0" xfId="8" applyNumberFormat="1" applyFont="1" applyFill="1" applyBorder="1"/>
    <xf numFmtId="0" fontId="33" fillId="0" borderId="0" xfId="8" applyFont="1" applyFill="1" applyBorder="1"/>
    <xf numFmtId="0" fontId="12" fillId="0" borderId="0" xfId="8" applyFont="1" applyFill="1" applyBorder="1"/>
    <xf numFmtId="0" fontId="8" fillId="0" borderId="0" xfId="8" applyFill="1" applyBorder="1" applyAlignment="1">
      <alignment vertical="center"/>
    </xf>
    <xf numFmtId="0" fontId="11" fillId="0" borderId="0" xfId="8" applyFont="1" applyBorder="1" applyAlignment="1">
      <alignment horizontal="right"/>
    </xf>
    <xf numFmtId="2" fontId="8" fillId="0" borderId="0" xfId="8" applyNumberFormat="1" applyBorder="1" applyAlignment="1">
      <alignment horizontal="right" vertical="center"/>
    </xf>
    <xf numFmtId="0" fontId="8" fillId="0" borderId="0" xfId="8" applyFont="1" applyBorder="1" applyAlignment="1">
      <alignment horizontal="left"/>
    </xf>
    <xf numFmtId="0" fontId="8" fillId="0" borderId="0" xfId="8" applyFont="1" applyFill="1" applyBorder="1" applyAlignment="1">
      <alignment horizontal="left"/>
    </xf>
    <xf numFmtId="0" fontId="8" fillId="0" borderId="0" xfId="8" applyFill="1" applyBorder="1" applyAlignment="1">
      <alignment horizontal="left"/>
    </xf>
    <xf numFmtId="0" fontId="17" fillId="0" borderId="0" xfId="10" applyFill="1" applyBorder="1" applyAlignment="1" applyProtection="1"/>
    <xf numFmtId="0" fontId="8" fillId="0" borderId="0" xfId="8" applyNumberFormat="1" applyFont="1" applyFill="1" applyBorder="1" applyAlignment="1">
      <alignment horizontal="left"/>
    </xf>
    <xf numFmtId="49" fontId="8" fillId="0" borderId="0" xfId="8" applyNumberFormat="1" applyFont="1" applyFill="1" applyBorder="1" applyAlignment="1">
      <alignment horizontal="left"/>
    </xf>
    <xf numFmtId="0" fontId="34" fillId="7" borderId="1" xfId="8" applyFont="1" applyFill="1" applyBorder="1" applyAlignment="1">
      <alignment vertical="top" wrapText="1"/>
    </xf>
    <xf numFmtId="0" fontId="8" fillId="0" borderId="12" xfId="8" applyBorder="1"/>
    <xf numFmtId="0" fontId="18" fillId="0" borderId="0" xfId="8" applyFont="1" applyFill="1" applyBorder="1" applyAlignment="1">
      <alignment vertical="justify" wrapText="1"/>
    </xf>
    <xf numFmtId="2" fontId="14" fillId="0" borderId="0" xfId="8" applyNumberFormat="1" applyFont="1" applyBorder="1" applyAlignment="1">
      <alignment horizontal="center"/>
    </xf>
    <xf numFmtId="171" fontId="10" fillId="7" borderId="0" xfId="8" applyNumberFormat="1" applyFont="1" applyFill="1" applyBorder="1" applyAlignment="1"/>
    <xf numFmtId="171" fontId="10" fillId="7" borderId="0" xfId="8" applyNumberFormat="1" applyFont="1" applyFill="1" applyBorder="1" applyAlignment="1">
      <alignment horizontal="right"/>
    </xf>
    <xf numFmtId="0" fontId="28" fillId="3" borderId="0" xfId="8" applyFont="1" applyFill="1" applyBorder="1" applyAlignment="1">
      <alignment vertical="center"/>
    </xf>
    <xf numFmtId="0" fontId="8" fillId="0" borderId="0" xfId="8" applyFill="1" applyBorder="1" applyAlignment="1"/>
    <xf numFmtId="0" fontId="11" fillId="0" borderId="0" xfId="8" applyFont="1" applyFill="1" applyBorder="1" applyAlignment="1">
      <alignment vertical="center"/>
    </xf>
    <xf numFmtId="0" fontId="36" fillId="0" borderId="0" xfId="8" applyFont="1" applyFill="1" applyBorder="1" applyAlignment="1">
      <alignment vertical="center"/>
    </xf>
    <xf numFmtId="2" fontId="8" fillId="0" borderId="0" xfId="8" applyNumberFormat="1" applyBorder="1" applyAlignment="1">
      <alignment horizontal="center" vertical="center"/>
    </xf>
    <xf numFmtId="2" fontId="8" fillId="0" borderId="0" xfId="8" applyNumberFormat="1" applyBorder="1" applyAlignment="1">
      <alignment vertical="center"/>
    </xf>
    <xf numFmtId="0" fontId="32" fillId="0" borderId="0" xfId="8" applyFont="1" applyFill="1" applyBorder="1" applyAlignment="1">
      <alignment vertical="center"/>
    </xf>
    <xf numFmtId="0" fontId="32" fillId="0" borderId="0" xfId="8" applyFont="1" applyBorder="1" applyAlignment="1">
      <alignment horizontal="right"/>
    </xf>
    <xf numFmtId="2" fontId="32" fillId="0" borderId="0" xfId="8" applyNumberFormat="1" applyFont="1" applyBorder="1" applyAlignment="1">
      <alignment horizontal="center" vertical="center"/>
    </xf>
    <xf numFmtId="0" fontId="37" fillId="0" borderId="0" xfId="8" applyFont="1" applyFill="1" applyBorder="1" applyAlignment="1">
      <alignment vertical="center"/>
    </xf>
    <xf numFmtId="0" fontId="8" fillId="0" borderId="0" xfId="8" applyFont="1" applyFill="1" applyBorder="1" applyAlignment="1">
      <alignment vertical="center"/>
    </xf>
    <xf numFmtId="0" fontId="8" fillId="0" borderId="0" xfId="8" applyBorder="1" applyAlignment="1">
      <alignment vertical="center"/>
    </xf>
    <xf numFmtId="0" fontId="32" fillId="0" borderId="6" xfId="8" applyFont="1" applyFill="1" applyBorder="1" applyAlignment="1">
      <alignment vertical="center"/>
    </xf>
    <xf numFmtId="0" fontId="37" fillId="0" borderId="6" xfId="8" applyFont="1" applyFill="1" applyBorder="1" applyAlignment="1">
      <alignment vertical="center"/>
    </xf>
    <xf numFmtId="2" fontId="32" fillId="0" borderId="6" xfId="8" applyNumberFormat="1" applyFont="1" applyBorder="1" applyAlignment="1">
      <alignment horizontal="center" vertical="center"/>
    </xf>
    <xf numFmtId="0" fontId="13" fillId="0" borderId="0" xfId="8" applyFont="1" applyFill="1" applyBorder="1" applyAlignment="1">
      <alignment vertical="center"/>
    </xf>
    <xf numFmtId="0" fontId="8" fillId="0" borderId="0" xfId="8" applyBorder="1" applyAlignment="1">
      <alignment horizontal="center" vertical="center"/>
    </xf>
    <xf numFmtId="0" fontId="11" fillId="0" borderId="0" xfId="8" applyFont="1" applyBorder="1" applyAlignment="1">
      <alignment vertical="center"/>
    </xf>
    <xf numFmtId="0" fontId="8" fillId="0" borderId="6" xfId="8" applyFont="1" applyFill="1" applyBorder="1" applyAlignment="1">
      <alignment vertical="center"/>
    </xf>
    <xf numFmtId="0" fontId="8" fillId="0" borderId="6" xfId="8" applyFill="1" applyBorder="1" applyAlignment="1">
      <alignment vertical="center"/>
    </xf>
    <xf numFmtId="0" fontId="8" fillId="0" borderId="33" xfId="8" applyFont="1" applyFill="1" applyBorder="1" applyAlignment="1">
      <alignment horizontal="center" vertical="center"/>
    </xf>
    <xf numFmtId="0" fontId="8" fillId="0" borderId="1" xfId="8" applyFill="1" applyBorder="1" applyAlignment="1">
      <alignment horizontal="center"/>
    </xf>
    <xf numFmtId="0" fontId="8" fillId="0" borderId="2" xfId="8" applyFill="1" applyBorder="1" applyAlignment="1">
      <alignment horizontal="center"/>
    </xf>
    <xf numFmtId="0" fontId="8" fillId="0" borderId="2" xfId="8" applyFill="1" applyBorder="1"/>
    <xf numFmtId="0" fontId="8" fillId="0" borderId="2" xfId="8" applyFill="1" applyBorder="1" applyAlignment="1">
      <alignment horizontal="right"/>
    </xf>
    <xf numFmtId="2" fontId="8" fillId="0" borderId="2" xfId="8" applyNumberFormat="1" applyFill="1" applyBorder="1" applyAlignment="1">
      <alignment horizontal="center"/>
    </xf>
    <xf numFmtId="2" fontId="8" fillId="0" borderId="2" xfId="8" applyNumberFormat="1" applyFill="1" applyBorder="1"/>
    <xf numFmtId="0" fontId="8" fillId="0" borderId="3" xfId="8" applyBorder="1"/>
    <xf numFmtId="2" fontId="10" fillId="0" borderId="4" xfId="8" applyNumberFormat="1" applyFont="1" applyFill="1" applyBorder="1" applyAlignment="1">
      <alignment horizontal="left"/>
    </xf>
    <xf numFmtId="2" fontId="8" fillId="0" borderId="4" xfId="8" applyNumberFormat="1" applyFont="1" applyFill="1" applyBorder="1" applyAlignment="1">
      <alignment horizontal="left"/>
    </xf>
    <xf numFmtId="0" fontId="8" fillId="0" borderId="5" xfId="8" applyBorder="1"/>
    <xf numFmtId="0" fontId="8" fillId="0" borderId="4" xfId="8" applyFill="1" applyBorder="1" applyAlignment="1">
      <alignment horizontal="center"/>
    </xf>
    <xf numFmtId="0" fontId="12" fillId="0" borderId="4" xfId="8" applyFont="1" applyBorder="1"/>
    <xf numFmtId="0" fontId="33" fillId="0" borderId="4" xfId="8" applyFont="1" applyBorder="1"/>
    <xf numFmtId="0" fontId="8" fillId="0" borderId="4" xfId="8" applyFont="1" applyFill="1" applyBorder="1" applyAlignment="1">
      <alignment horizontal="left"/>
    </xf>
    <xf numFmtId="0" fontId="8" fillId="0" borderId="4" xfId="8" applyFont="1" applyBorder="1" applyAlignment="1">
      <alignment horizontal="left"/>
    </xf>
    <xf numFmtId="0" fontId="8" fillId="0" borderId="12" xfId="8" applyFont="1" applyFill="1" applyBorder="1" applyAlignment="1">
      <alignment horizontal="left"/>
    </xf>
    <xf numFmtId="0" fontId="8" fillId="0" borderId="13" xfId="8" applyFont="1" applyFill="1" applyBorder="1" applyAlignment="1">
      <alignment horizontal="left"/>
    </xf>
    <xf numFmtId="0" fontId="8" fillId="0" borderId="13" xfId="8" applyFill="1" applyBorder="1"/>
    <xf numFmtId="0" fontId="8" fillId="0" borderId="13" xfId="8" applyFill="1" applyBorder="1" applyAlignment="1">
      <alignment horizontal="right"/>
    </xf>
    <xf numFmtId="2" fontId="8" fillId="0" borderId="13" xfId="8" applyNumberFormat="1" applyFill="1" applyBorder="1" applyAlignment="1">
      <alignment horizontal="center"/>
    </xf>
    <xf numFmtId="2" fontId="8" fillId="0" borderId="13" xfId="8" applyNumberFormat="1" applyFill="1" applyBorder="1"/>
    <xf numFmtId="0" fontId="8" fillId="0" borderId="14" xfId="8" applyBorder="1"/>
    <xf numFmtId="170" fontId="8" fillId="5" borderId="32" xfId="8" applyNumberFormat="1" applyFont="1" applyFill="1" applyBorder="1" applyAlignment="1">
      <alignment horizontal="right" vertical="center"/>
    </xf>
    <xf numFmtId="165" fontId="8" fillId="5" borderId="32" xfId="15" applyNumberFormat="1" applyFont="1" applyFill="1" applyBorder="1" applyAlignment="1">
      <alignment horizontal="right" vertical="center"/>
    </xf>
    <xf numFmtId="164" fontId="8" fillId="5" borderId="32" xfId="15" applyNumberFormat="1" applyFont="1" applyFill="1" applyBorder="1" applyAlignment="1">
      <alignment horizontal="right" vertical="center"/>
    </xf>
    <xf numFmtId="0" fontId="11" fillId="0" borderId="1" xfId="8" applyFont="1" applyFill="1" applyBorder="1" applyAlignment="1">
      <alignment horizontal="left" vertical="center"/>
    </xf>
    <xf numFmtId="0" fontId="11" fillId="0" borderId="4" xfId="8" applyFont="1" applyFill="1" applyBorder="1" applyAlignment="1">
      <alignment horizontal="left" vertical="top"/>
    </xf>
    <xf numFmtId="43" fontId="10" fillId="7" borderId="5" xfId="15" applyFont="1" applyFill="1" applyBorder="1" applyAlignment="1">
      <alignment horizontal="center" vertical="center"/>
    </xf>
    <xf numFmtId="0" fontId="8" fillId="0" borderId="5" xfId="8" applyFont="1" applyFill="1" applyBorder="1" applyAlignment="1">
      <alignment horizontal="left" vertical="top" wrapText="1"/>
    </xf>
    <xf numFmtId="0" fontId="30" fillId="0" borderId="2" xfId="8" applyFont="1" applyBorder="1"/>
    <xf numFmtId="0" fontId="8" fillId="0" borderId="12" xfId="8" applyFill="1" applyBorder="1" applyAlignment="1">
      <alignment horizontal="center"/>
    </xf>
    <xf numFmtId="0" fontId="8" fillId="0" borderId="13" xfId="8" applyFill="1" applyBorder="1" applyAlignment="1">
      <alignment horizontal="center"/>
    </xf>
    <xf numFmtId="0" fontId="31" fillId="0" borderId="13" xfId="8" applyFont="1" applyBorder="1"/>
    <xf numFmtId="0" fontId="38" fillId="0" borderId="0" xfId="8" applyFont="1" applyBorder="1" applyAlignment="1">
      <alignment horizontal="left"/>
    </xf>
    <xf numFmtId="170" fontId="8" fillId="5" borderId="30" xfId="8" quotePrefix="1" applyNumberFormat="1" applyFont="1" applyFill="1" applyBorder="1" applyAlignment="1">
      <alignment horizontal="left" vertical="center"/>
    </xf>
    <xf numFmtId="170" fontId="8" fillId="5" borderId="31" xfId="8" quotePrefix="1" applyNumberFormat="1" applyFont="1" applyFill="1" applyBorder="1" applyAlignment="1">
      <alignment horizontal="left" vertical="center"/>
    </xf>
    <xf numFmtId="0" fontId="8" fillId="0" borderId="4" xfId="8" applyFont="1" applyFill="1" applyBorder="1" applyAlignment="1">
      <alignment horizontal="center" vertical="center"/>
    </xf>
    <xf numFmtId="0" fontId="0" fillId="15" borderId="0" xfId="0" applyFill="1"/>
    <xf numFmtId="0" fontId="0" fillId="3" borderId="0" xfId="0" applyFill="1" applyBorder="1" applyAlignment="1">
      <alignment vertical="justify" wrapText="1"/>
    </xf>
    <xf numFmtId="0" fontId="23" fillId="3" borderId="0" xfId="8" applyFont="1" applyFill="1" applyBorder="1" applyAlignment="1">
      <alignment horizontal="justify" vertical="top" wrapText="1"/>
    </xf>
    <xf numFmtId="0" fontId="32" fillId="0" borderId="38" xfId="8" applyFont="1" applyFill="1" applyBorder="1" applyAlignment="1">
      <alignment horizontal="center"/>
    </xf>
    <xf numFmtId="171" fontId="10" fillId="7" borderId="37" xfId="8" applyNumberFormat="1" applyFont="1" applyFill="1" applyBorder="1" applyAlignment="1">
      <alignment horizontal="right"/>
    </xf>
    <xf numFmtId="0" fontId="21" fillId="0" borderId="13" xfId="8" applyFont="1" applyFill="1" applyBorder="1" applyAlignment="1">
      <alignment horizontal="left" vertical="justify" wrapText="1"/>
    </xf>
    <xf numFmtId="0" fontId="21" fillId="0" borderId="14" xfId="8" applyFont="1" applyFill="1" applyBorder="1" applyAlignment="1">
      <alignment horizontal="left" vertical="justify" wrapText="1"/>
    </xf>
    <xf numFmtId="2" fontId="8" fillId="2" borderId="0" xfId="8" applyNumberFormat="1" applyFill="1" applyBorder="1" applyAlignment="1">
      <alignment horizontal="right" vertical="center"/>
    </xf>
    <xf numFmtId="2" fontId="14" fillId="0" borderId="36" xfId="8" applyNumberFormat="1" applyFont="1" applyBorder="1" applyAlignment="1">
      <alignment horizontal="center"/>
    </xf>
    <xf numFmtId="171" fontId="10" fillId="7" borderId="37" xfId="8" applyNumberFormat="1" applyFont="1" applyFill="1" applyBorder="1" applyAlignment="1"/>
    <xf numFmtId="0" fontId="11" fillId="0" borderId="38" xfId="8" applyFont="1" applyFill="1" applyBorder="1" applyAlignment="1">
      <alignment horizontal="center" vertical="center"/>
    </xf>
    <xf numFmtId="0" fontId="11" fillId="0" borderId="40" xfId="8" applyFont="1" applyFill="1" applyBorder="1" applyAlignment="1">
      <alignment horizontal="center" vertical="center"/>
    </xf>
    <xf numFmtId="0" fontId="0" fillId="0" borderId="4" xfId="0" applyBorder="1"/>
    <xf numFmtId="0" fontId="23" fillId="3" borderId="5" xfId="8" applyFont="1" applyFill="1" applyBorder="1" applyAlignment="1">
      <alignment horizontal="justify" vertical="justify" wrapText="1"/>
    </xf>
    <xf numFmtId="0" fontId="29" fillId="3" borderId="4" xfId="8" applyFont="1" applyFill="1" applyBorder="1" applyAlignment="1">
      <alignment vertical="center"/>
    </xf>
    <xf numFmtId="0" fontId="23" fillId="3" borderId="4" xfId="8" applyFont="1" applyFill="1" applyBorder="1" applyAlignment="1">
      <alignment horizontal="justify" vertical="top" wrapText="1"/>
    </xf>
    <xf numFmtId="0" fontId="0" fillId="3" borderId="5" xfId="0" applyFill="1" applyBorder="1" applyAlignment="1">
      <alignment horizontal="justify" vertical="center" wrapText="1"/>
    </xf>
    <xf numFmtId="0" fontId="32" fillId="0" borderId="40" xfId="8" applyFont="1" applyFill="1" applyBorder="1" applyAlignment="1">
      <alignment horizontal="center"/>
    </xf>
    <xf numFmtId="0" fontId="11" fillId="0" borderId="4" xfId="8" applyFont="1" applyFill="1" applyBorder="1" applyAlignment="1">
      <alignment vertical="center"/>
    </xf>
    <xf numFmtId="0" fontId="32" fillId="0" borderId="5" xfId="8" applyFont="1" applyBorder="1"/>
    <xf numFmtId="0" fontId="8" fillId="0" borderId="4" xfId="8" applyFont="1" applyFill="1" applyBorder="1" applyAlignment="1">
      <alignment vertical="center"/>
    </xf>
    <xf numFmtId="0" fontId="8" fillId="0" borderId="4" xfId="8" applyBorder="1" applyAlignment="1">
      <alignment horizontal="center" vertical="center"/>
    </xf>
    <xf numFmtId="0" fontId="8" fillId="0" borderId="13" xfId="8" applyBorder="1" applyAlignment="1">
      <alignment horizontal="center" vertical="center"/>
    </xf>
    <xf numFmtId="0" fontId="8" fillId="0" borderId="13" xfId="8" applyBorder="1" applyAlignment="1">
      <alignment vertical="center"/>
    </xf>
    <xf numFmtId="0" fontId="8" fillId="0" borderId="13" xfId="8" applyBorder="1" applyAlignment="1">
      <alignment horizontal="right" vertical="center"/>
    </xf>
    <xf numFmtId="2" fontId="8" fillId="0" borderId="13" xfId="8" applyNumberFormat="1" applyBorder="1" applyAlignment="1">
      <alignment horizontal="center" vertical="center"/>
    </xf>
    <xf numFmtId="0" fontId="11" fillId="0" borderId="0" xfId="8" applyFont="1" applyBorder="1" applyAlignment="1">
      <alignment horizontal="center" vertical="center"/>
    </xf>
    <xf numFmtId="0" fontId="0" fillId="0" borderId="12" xfId="0" applyBorder="1"/>
    <xf numFmtId="0" fontId="0" fillId="0" borderId="39" xfId="0" applyBorder="1"/>
    <xf numFmtId="0" fontId="11" fillId="0" borderId="3" xfId="8" applyFont="1" applyFill="1" applyBorder="1" applyAlignment="1">
      <alignment horizontal="left" vertical="center" wrapText="1"/>
    </xf>
    <xf numFmtId="0" fontId="33" fillId="0" borderId="0" xfId="8" applyFont="1" applyFill="1" applyBorder="1" applyAlignment="1">
      <alignment horizontal="left"/>
    </xf>
    <xf numFmtId="0" fontId="8" fillId="0" borderId="1" xfId="8" applyBorder="1" applyAlignment="1">
      <alignment horizontal="center"/>
    </xf>
    <xf numFmtId="0" fontId="8" fillId="0" borderId="2" xfId="8" applyBorder="1" applyAlignment="1">
      <alignment horizontal="center"/>
    </xf>
    <xf numFmtId="0" fontId="8" fillId="0" borderId="2" xfId="8" applyFont="1" applyFill="1" applyBorder="1" applyAlignment="1"/>
    <xf numFmtId="0" fontId="8" fillId="0" borderId="2" xfId="8" applyFill="1" applyBorder="1" applyAlignment="1"/>
    <xf numFmtId="0" fontId="8" fillId="0" borderId="12" xfId="8" applyFont="1" applyFill="1" applyBorder="1" applyAlignment="1">
      <alignment vertical="center"/>
    </xf>
    <xf numFmtId="0" fontId="23" fillId="3" borderId="12" xfId="8" applyFont="1" applyFill="1" applyBorder="1" applyAlignment="1">
      <alignment horizontal="justify" vertical="top" wrapText="1"/>
    </xf>
    <xf numFmtId="0" fontId="23" fillId="3" borderId="13" xfId="8" applyFont="1" applyFill="1" applyBorder="1" applyAlignment="1">
      <alignment horizontal="justify" vertical="top" wrapText="1"/>
    </xf>
    <xf numFmtId="0" fontId="0" fillId="3" borderId="13" xfId="0" applyFill="1" applyBorder="1" applyAlignment="1">
      <alignment horizontal="justify" vertical="center" wrapText="1"/>
    </xf>
    <xf numFmtId="0" fontId="0" fillId="3" borderId="14" xfId="0" applyFill="1" applyBorder="1" applyAlignment="1">
      <alignment horizontal="justify" vertical="center" wrapText="1"/>
    </xf>
    <xf numFmtId="0" fontId="8" fillId="0" borderId="2" xfId="8" applyBorder="1"/>
    <xf numFmtId="0" fontId="12" fillId="0" borderId="0" xfId="8" applyFont="1" applyBorder="1" applyAlignment="1"/>
    <xf numFmtId="0" fontId="8" fillId="0" borderId="0" xfId="8" applyBorder="1" applyAlignment="1">
      <alignment horizontal="left" vertical="center"/>
    </xf>
    <xf numFmtId="2" fontId="10" fillId="5" borderId="5" xfId="8" applyNumberFormat="1" applyFont="1" applyFill="1" applyBorder="1" applyAlignment="1">
      <alignment horizontal="right"/>
    </xf>
    <xf numFmtId="0" fontId="8" fillId="5" borderId="0" xfId="8" applyNumberFormat="1" applyFill="1" applyBorder="1" applyAlignment="1">
      <alignment horizontal="left"/>
    </xf>
    <xf numFmtId="0" fontId="8" fillId="0" borderId="0" xfId="7" applyAlignment="1">
      <alignment horizontal="left"/>
    </xf>
    <xf numFmtId="0" fontId="9" fillId="0" borderId="0" xfId="8" applyFont="1" applyFill="1" applyBorder="1" applyAlignment="1">
      <alignment horizontal="right"/>
    </xf>
    <xf numFmtId="0" fontId="0" fillId="0" borderId="34" xfId="0" applyBorder="1"/>
    <xf numFmtId="0" fontId="0" fillId="0" borderId="0" xfId="0"/>
    <xf numFmtId="14" fontId="8" fillId="0" borderId="0" xfId="8" applyNumberFormat="1" applyFont="1" applyFill="1" applyBorder="1" applyAlignment="1">
      <alignment horizontal="left"/>
    </xf>
    <xf numFmtId="171" fontId="11" fillId="7" borderId="31" xfId="8" applyNumberFormat="1" applyFont="1" applyFill="1" applyBorder="1" applyAlignment="1">
      <alignment horizontal="right"/>
    </xf>
    <xf numFmtId="0" fontId="18" fillId="0" borderId="4" xfId="8" applyFont="1" applyBorder="1" applyAlignment="1">
      <alignment horizontal="left" vertical="top" wrapText="1"/>
    </xf>
    <xf numFmtId="0" fontId="9" fillId="0" borderId="2" xfId="8" applyFont="1" applyFill="1" applyBorder="1" applyAlignment="1">
      <alignment horizontal="left" vertical="center" wrapText="1"/>
    </xf>
    <xf numFmtId="0" fontId="39" fillId="3" borderId="4" xfId="8" applyFont="1" applyFill="1" applyBorder="1" applyAlignment="1">
      <alignment vertical="center"/>
    </xf>
    <xf numFmtId="0" fontId="0" fillId="16" borderId="0" xfId="0" applyFill="1"/>
    <xf numFmtId="0" fontId="0" fillId="0" borderId="41" xfId="0" applyBorder="1"/>
    <xf numFmtId="0" fontId="0" fillId="0" borderId="4" xfId="0" applyFill="1" applyBorder="1"/>
    <xf numFmtId="172" fontId="11" fillId="0" borderId="5" xfId="15" applyNumberFormat="1" applyFont="1" applyFill="1" applyBorder="1" applyAlignment="1">
      <alignment horizontal="center" vertical="center"/>
    </xf>
    <xf numFmtId="2" fontId="10" fillId="0" borderId="0" xfId="8" applyNumberFormat="1" applyFont="1" applyFill="1" applyBorder="1" applyAlignment="1">
      <alignment horizontal="left"/>
    </xf>
    <xf numFmtId="2" fontId="8" fillId="0" borderId="0" xfId="8" applyNumberFormat="1" applyFont="1" applyFill="1" applyBorder="1" applyAlignment="1">
      <alignment horizontal="left"/>
    </xf>
    <xf numFmtId="0" fontId="12" fillId="0" borderId="0" xfId="8" applyFont="1" applyBorder="1"/>
    <xf numFmtId="0" fontId="33" fillId="0" borderId="0" xfId="8" applyFont="1" applyBorder="1"/>
    <xf numFmtId="0" fontId="11" fillId="0" borderId="2" xfId="8" applyFont="1" applyFill="1" applyBorder="1" applyAlignment="1">
      <alignment horizontal="left" vertical="center"/>
    </xf>
    <xf numFmtId="0" fontId="11" fillId="0" borderId="0" xfId="8" applyFont="1" applyFill="1" applyBorder="1" applyAlignment="1">
      <alignment horizontal="left" vertical="top"/>
    </xf>
    <xf numFmtId="0" fontId="8" fillId="0" borderId="0" xfId="8" applyFont="1" applyFill="1" applyBorder="1" applyAlignment="1">
      <alignment horizontal="center" vertical="center"/>
    </xf>
    <xf numFmtId="0" fontId="8" fillId="0" borderId="13" xfId="8" applyBorder="1"/>
    <xf numFmtId="0" fontId="0" fillId="0" borderId="13" xfId="0" applyBorder="1"/>
    <xf numFmtId="0" fontId="0" fillId="0" borderId="38" xfId="0" applyBorder="1"/>
    <xf numFmtId="0" fontId="8" fillId="0" borderId="13" xfId="8" applyFont="1" applyFill="1" applyBorder="1" applyAlignment="1">
      <alignment vertical="center"/>
    </xf>
    <xf numFmtId="2" fontId="10" fillId="5" borderId="0" xfId="8" applyNumberFormat="1" applyFont="1" applyFill="1" applyBorder="1" applyAlignment="1">
      <alignment horizontal="right"/>
    </xf>
    <xf numFmtId="0" fontId="11" fillId="0" borderId="2" xfId="8" applyFont="1" applyFill="1" applyBorder="1" applyAlignment="1">
      <alignment horizontal="left" vertical="center" wrapText="1"/>
    </xf>
    <xf numFmtId="172" fontId="8" fillId="0" borderId="33" xfId="8" applyNumberFormat="1" applyFont="1" applyFill="1" applyBorder="1" applyAlignment="1">
      <alignment horizontal="center" vertical="center"/>
    </xf>
    <xf numFmtId="172" fontId="11" fillId="7" borderId="31" xfId="15" applyNumberFormat="1" applyFont="1" applyFill="1" applyBorder="1" applyAlignment="1">
      <alignment horizontal="center" vertical="center"/>
    </xf>
    <xf numFmtId="43" fontId="10" fillId="7" borderId="0" xfId="15" applyFont="1" applyFill="1" applyBorder="1" applyAlignment="1">
      <alignment horizontal="center" vertical="center"/>
    </xf>
    <xf numFmtId="0" fontId="32" fillId="0" borderId="0" xfId="8" applyFont="1" applyBorder="1"/>
    <xf numFmtId="172" fontId="11" fillId="7" borderId="37" xfId="15" applyNumberFormat="1" applyFont="1" applyFill="1" applyBorder="1" applyAlignment="1">
      <alignment horizontal="center" vertical="center"/>
    </xf>
    <xf numFmtId="0" fontId="8" fillId="0" borderId="2" xfId="8" applyFont="1" applyFill="1" applyBorder="1" applyAlignment="1">
      <alignment horizontal="left"/>
    </xf>
    <xf numFmtId="0" fontId="18" fillId="0" borderId="3" xfId="8" applyFont="1" applyFill="1" applyBorder="1" applyAlignment="1">
      <alignment vertical="justify" wrapText="1"/>
    </xf>
    <xf numFmtId="0" fontId="35" fillId="0" borderId="5" xfId="0" applyFont="1" applyBorder="1" applyAlignment="1">
      <alignment vertical="justify" wrapText="1"/>
    </xf>
    <xf numFmtId="2" fontId="8" fillId="0" borderId="5" xfId="8" applyNumberFormat="1" applyBorder="1" applyAlignment="1">
      <alignment horizontal="center"/>
    </xf>
    <xf numFmtId="0" fontId="8" fillId="0" borderId="1" xfId="8" applyFill="1" applyBorder="1"/>
    <xf numFmtId="0" fontId="0" fillId="0" borderId="2" xfId="0" applyFill="1" applyBorder="1"/>
    <xf numFmtId="2" fontId="10" fillId="0" borderId="2" xfId="8" applyNumberFormat="1" applyFont="1" applyFill="1" applyBorder="1" applyAlignment="1">
      <alignment horizontal="left"/>
    </xf>
    <xf numFmtId="2" fontId="10" fillId="0" borderId="2" xfId="8" applyNumberFormat="1" applyFont="1" applyFill="1" applyBorder="1" applyAlignment="1">
      <alignment horizontal="center"/>
    </xf>
    <xf numFmtId="172" fontId="10" fillId="0" borderId="2" xfId="8" applyNumberFormat="1" applyFont="1" applyFill="1" applyBorder="1" applyAlignment="1">
      <alignment horizontal="center"/>
    </xf>
    <xf numFmtId="172" fontId="10" fillId="0" borderId="3" xfId="8" applyNumberFormat="1" applyFont="1" applyFill="1" applyBorder="1" applyAlignment="1">
      <alignment horizontal="center"/>
    </xf>
    <xf numFmtId="0" fontId="21" fillId="0" borderId="4" xfId="8" applyFont="1" applyFill="1" applyBorder="1" applyAlignment="1"/>
    <xf numFmtId="0" fontId="18" fillId="0" borderId="4" xfId="8" applyFont="1" applyFill="1" applyBorder="1" applyAlignment="1">
      <alignment horizontal="right" vertical="center" wrapText="1"/>
    </xf>
    <xf numFmtId="0" fontId="0" fillId="0" borderId="0" xfId="0"/>
    <xf numFmtId="0" fontId="39" fillId="3" borderId="4" xfId="8" applyFont="1" applyFill="1" applyBorder="1" applyAlignment="1">
      <alignment vertical="center" wrapText="1"/>
    </xf>
    <xf numFmtId="0" fontId="39" fillId="3" borderId="4" xfId="8" applyFont="1" applyFill="1" applyBorder="1" applyAlignment="1">
      <alignment horizontal="left" vertical="justify" wrapText="1"/>
    </xf>
    <xf numFmtId="0" fontId="28" fillId="3" borderId="4" xfId="8" applyFont="1" applyFill="1" applyBorder="1" applyAlignment="1">
      <alignment vertical="center"/>
    </xf>
    <xf numFmtId="0" fontId="28" fillId="3" borderId="0" xfId="8" applyFont="1" applyFill="1" applyBorder="1" applyAlignment="1">
      <alignment horizontal="left" vertical="center"/>
    </xf>
    <xf numFmtId="0" fontId="0" fillId="3" borderId="1" xfId="0" applyFill="1" applyBorder="1"/>
    <xf numFmtId="0" fontId="0" fillId="3" borderId="2" xfId="0" applyFill="1" applyBorder="1"/>
    <xf numFmtId="0" fontId="21" fillId="3" borderId="2" xfId="8" applyFont="1" applyFill="1" applyBorder="1" applyAlignment="1">
      <alignment horizontal="left" vertical="justify" wrapText="1"/>
    </xf>
    <xf numFmtId="0" fontId="21" fillId="3" borderId="3" xfId="8" applyFont="1" applyFill="1" applyBorder="1" applyAlignment="1">
      <alignment horizontal="left" vertical="justify" wrapText="1"/>
    </xf>
    <xf numFmtId="0" fontId="32" fillId="0" borderId="38" xfId="8" applyFont="1" applyFill="1" applyBorder="1" applyAlignment="1">
      <alignment horizontal="left"/>
    </xf>
    <xf numFmtId="0" fontId="11" fillId="0" borderId="38" xfId="8" applyFont="1" applyFill="1" applyBorder="1" applyAlignment="1">
      <alignment horizontal="left" vertical="center"/>
    </xf>
    <xf numFmtId="2" fontId="10" fillId="17" borderId="0" xfId="8" applyNumberFormat="1" applyFont="1" applyFill="1" applyBorder="1" applyAlignment="1">
      <alignment horizontal="left"/>
    </xf>
    <xf numFmtId="2" fontId="10" fillId="17" borderId="0" xfId="8" applyNumberFormat="1" applyFont="1" applyFill="1" applyBorder="1" applyAlignment="1">
      <alignment horizontal="center"/>
    </xf>
    <xf numFmtId="0" fontId="41" fillId="3" borderId="0" xfId="8" applyFont="1" applyFill="1" applyBorder="1" applyAlignment="1">
      <alignment vertical="center"/>
    </xf>
    <xf numFmtId="1" fontId="41" fillId="3" borderId="0" xfId="8" applyNumberFormat="1" applyFont="1" applyFill="1" applyBorder="1" applyAlignment="1">
      <alignment vertical="center"/>
    </xf>
    <xf numFmtId="0" fontId="42" fillId="3" borderId="0" xfId="8" applyFont="1" applyFill="1" applyBorder="1" applyAlignment="1">
      <alignment vertical="center"/>
    </xf>
    <xf numFmtId="9" fontId="41" fillId="14" borderId="0" xfId="8" applyNumberFormat="1" applyFont="1" applyFill="1" applyBorder="1" applyAlignment="1">
      <alignment vertical="center"/>
    </xf>
    <xf numFmtId="0" fontId="42" fillId="3" borderId="0" xfId="8" applyFont="1" applyFill="1" applyBorder="1" applyAlignment="1">
      <alignment vertical="center" wrapText="1"/>
    </xf>
    <xf numFmtId="14" fontId="41" fillId="14" borderId="0" xfId="8" applyNumberFormat="1" applyFont="1" applyFill="1" applyBorder="1" applyAlignment="1">
      <alignment vertical="center"/>
    </xf>
    <xf numFmtId="2" fontId="41" fillId="14" borderId="0" xfId="8" applyNumberFormat="1" applyFont="1" applyFill="1" applyBorder="1" applyAlignment="1">
      <alignment vertical="center"/>
    </xf>
    <xf numFmtId="0" fontId="41" fillId="14" borderId="0" xfId="8" applyFont="1" applyFill="1" applyBorder="1" applyAlignment="1">
      <alignment vertical="center"/>
    </xf>
    <xf numFmtId="1" fontId="41" fillId="14" borderId="0" xfId="8" applyNumberFormat="1" applyFont="1" applyFill="1" applyBorder="1" applyAlignment="1">
      <alignment vertical="center"/>
    </xf>
    <xf numFmtId="0" fontId="29" fillId="14" borderId="0" xfId="8" applyFont="1" applyFill="1" applyBorder="1" applyAlignment="1">
      <alignment vertical="center" wrapText="1"/>
    </xf>
    <xf numFmtId="14" fontId="11" fillId="14" borderId="0" xfId="8" applyNumberFormat="1" applyFont="1" applyFill="1" applyBorder="1" applyAlignment="1">
      <alignment vertical="center" wrapText="1"/>
    </xf>
    <xf numFmtId="0" fontId="11" fillId="7" borderId="2" xfId="8" applyFont="1" applyFill="1" applyBorder="1" applyAlignment="1"/>
    <xf numFmtId="0" fontId="8" fillId="0" borderId="2" xfId="8" applyFont="1" applyBorder="1"/>
    <xf numFmtId="0" fontId="27" fillId="0" borderId="0" xfId="0" applyFont="1" applyBorder="1"/>
    <xf numFmtId="0" fontId="8" fillId="0" borderId="0" xfId="8" applyFont="1" applyFill="1" applyBorder="1" applyAlignment="1">
      <alignment vertical="justify" wrapText="1"/>
    </xf>
    <xf numFmtId="0" fontId="8" fillId="7" borderId="0" xfId="8" applyFont="1" applyFill="1" applyBorder="1" applyAlignment="1">
      <alignment horizontal="right" vertical="center" wrapText="1"/>
    </xf>
    <xf numFmtId="0" fontId="8" fillId="7" borderId="0" xfId="8" applyFont="1" applyFill="1" applyBorder="1" applyAlignment="1">
      <alignment horizontal="right" vertical="center"/>
    </xf>
    <xf numFmtId="0" fontId="11" fillId="5" borderId="24" xfId="8" applyFont="1" applyFill="1" applyBorder="1" applyAlignment="1">
      <alignment horizontal="left" vertical="center"/>
    </xf>
    <xf numFmtId="0" fontId="11" fillId="5" borderId="25" xfId="8" applyFont="1" applyFill="1" applyBorder="1" applyAlignment="1">
      <alignment horizontal="center" vertical="center"/>
    </xf>
    <xf numFmtId="0" fontId="11" fillId="5" borderId="24" xfId="8" applyFont="1" applyFill="1" applyBorder="1" applyAlignment="1">
      <alignment horizontal="center" vertical="center"/>
    </xf>
    <xf numFmtId="0" fontId="11" fillId="5" borderId="22" xfId="8" applyFont="1" applyFill="1" applyBorder="1" applyAlignment="1">
      <alignment horizontal="center" vertical="center"/>
    </xf>
    <xf numFmtId="0" fontId="8" fillId="0" borderId="43" xfId="8" applyFont="1" applyFill="1" applyBorder="1" applyAlignment="1">
      <alignment horizontal="left" vertical="top" wrapText="1"/>
    </xf>
    <xf numFmtId="172" fontId="11" fillId="7" borderId="42" xfId="15" applyNumberFormat="1" applyFont="1" applyFill="1" applyBorder="1" applyAlignment="1">
      <alignment horizontal="center" vertical="center"/>
    </xf>
    <xf numFmtId="0" fontId="11" fillId="5" borderId="44" xfId="8" applyFont="1" applyFill="1" applyBorder="1" applyAlignment="1">
      <alignment horizontal="center" vertical="center"/>
    </xf>
    <xf numFmtId="0" fontId="11" fillId="5" borderId="45" xfId="8" applyFont="1" applyFill="1" applyBorder="1" applyAlignment="1">
      <alignment horizontal="center" vertical="center"/>
    </xf>
    <xf numFmtId="172" fontId="8" fillId="5" borderId="46" xfId="15" applyNumberFormat="1" applyFont="1" applyFill="1" applyBorder="1" applyAlignment="1">
      <alignment vertical="center"/>
    </xf>
    <xf numFmtId="172" fontId="8" fillId="5" borderId="35" xfId="15" applyNumberFormat="1" applyFont="1" applyFill="1" applyBorder="1" applyAlignment="1">
      <alignment vertical="center"/>
    </xf>
    <xf numFmtId="0" fontId="9" fillId="0" borderId="2" xfId="8" applyFont="1" applyFill="1" applyBorder="1" applyAlignment="1">
      <alignment horizontal="left" vertical="center"/>
    </xf>
    <xf numFmtId="14" fontId="27" fillId="12" borderId="24" xfId="14" quotePrefix="1" applyNumberFormat="1" applyFont="1" applyFill="1" applyBorder="1" applyAlignment="1" applyProtection="1">
      <alignment vertical="top"/>
      <protection locked="0"/>
    </xf>
    <xf numFmtId="0" fontId="1" fillId="11" borderId="22" xfId="14" applyFill="1" applyBorder="1" applyAlignment="1" applyProtection="1">
      <alignment horizontal="left"/>
      <protection locked="0"/>
    </xf>
    <xf numFmtId="0" fontId="8" fillId="9" borderId="26" xfId="7" applyFill="1" applyBorder="1"/>
    <xf numFmtId="0" fontId="0" fillId="0" borderId="0" xfId="0" applyBorder="1"/>
    <xf numFmtId="0" fontId="11" fillId="0" borderId="0" xfId="8" applyFont="1" applyBorder="1" applyAlignment="1">
      <alignment horizontal="left"/>
    </xf>
    <xf numFmtId="0" fontId="9" fillId="0" borderId="4" xfId="8" applyFont="1" applyFill="1" applyBorder="1" applyAlignment="1"/>
    <xf numFmtId="0" fontId="0" fillId="5" borderId="0" xfId="0" applyFill="1" applyBorder="1"/>
    <xf numFmtId="0" fontId="0" fillId="3" borderId="0" xfId="0" applyFill="1" applyBorder="1"/>
    <xf numFmtId="0" fontId="8" fillId="0" borderId="0" xfId="8" applyFont="1" applyFill="1" applyBorder="1" applyAlignment="1">
      <alignment horizontal="left" vertical="top" wrapText="1"/>
    </xf>
    <xf numFmtId="0" fontId="14" fillId="3" borderId="0" xfId="8" applyFont="1" applyFill="1" applyBorder="1" applyAlignment="1">
      <alignment horizontal="left" vertical="top" wrapText="1"/>
    </xf>
    <xf numFmtId="0" fontId="42" fillId="3" borderId="0" xfId="8" applyFont="1" applyFill="1" applyBorder="1" applyAlignment="1">
      <alignment horizontal="left" vertical="top" wrapText="1"/>
    </xf>
    <xf numFmtId="0" fontId="14" fillId="0" borderId="0" xfId="8" applyFont="1" applyFill="1" applyBorder="1" applyAlignment="1">
      <alignment horizontal="left" vertical="top" wrapText="1"/>
    </xf>
    <xf numFmtId="0" fontId="40" fillId="0" borderId="0" xfId="0" applyFont="1" applyFill="1" applyBorder="1" applyAlignment="1">
      <alignment horizontal="left" vertical="top" wrapText="1"/>
    </xf>
    <xf numFmtId="164" fontId="11" fillId="8" borderId="0" xfId="13" applyFont="1" applyFill="1" applyBorder="1" applyAlignment="1">
      <alignment horizontal="center"/>
    </xf>
    <xf numFmtId="0" fontId="13" fillId="0" borderId="0" xfId="7" applyFont="1" applyBorder="1" applyAlignment="1">
      <alignment horizontal="left" vertical="center" wrapText="1"/>
    </xf>
    <xf numFmtId="0" fontId="13" fillId="2" borderId="0" xfId="7" applyFont="1" applyFill="1" applyBorder="1" applyAlignment="1">
      <alignment horizontal="left" vertical="top" wrapText="1"/>
    </xf>
    <xf numFmtId="0" fontId="0" fillId="0" borderId="0" xfId="0" applyBorder="1"/>
    <xf numFmtId="0" fontId="11" fillId="10" borderId="23" xfId="7" applyFont="1" applyFill="1" applyBorder="1" applyAlignment="1">
      <alignment horizontal="left"/>
    </xf>
    <xf numFmtId="0" fontId="0" fillId="0" borderId="29" xfId="0" applyBorder="1"/>
    <xf numFmtId="0" fontId="0" fillId="0" borderId="27" xfId="0" applyBorder="1"/>
    <xf numFmtId="0" fontId="0" fillId="0" borderId="0" xfId="8" applyFont="1" applyBorder="1" applyAlignment="1">
      <alignment horizontal="right" vertical="justify" wrapText="1"/>
    </xf>
    <xf numFmtId="3" fontId="16" fillId="6" borderId="0" xfId="8" quotePrefix="1" applyNumberFormat="1" applyFont="1" applyFill="1" applyBorder="1" applyAlignment="1">
      <alignment horizontal="left" vertical="justify" wrapText="1"/>
    </xf>
    <xf numFmtId="0" fontId="0" fillId="0" borderId="0" xfId="0" applyBorder="1" applyAlignment="1">
      <alignment horizontal="left"/>
    </xf>
    <xf numFmtId="2" fontId="10" fillId="6" borderId="0" xfId="7" applyNumberFormat="1" applyFont="1" applyFill="1" applyBorder="1" applyAlignment="1">
      <alignment horizontal="center"/>
    </xf>
    <xf numFmtId="0" fontId="11" fillId="0" borderId="0" xfId="8" applyFont="1" applyBorder="1" applyAlignment="1">
      <alignment horizontal="left"/>
    </xf>
    <xf numFmtId="3" fontId="11" fillId="8" borderId="0" xfId="7" applyNumberFormat="1" applyFont="1" applyFill="1" applyBorder="1" applyAlignment="1">
      <alignment horizontal="left" vertical="top" wrapText="1"/>
    </xf>
  </cellXfs>
  <cellStyles count="16">
    <cellStyle name="Across 46 3" xfId="5"/>
    <cellStyle name="Center 23" xfId="1"/>
    <cellStyle name="Entrada 2 3 11 2" xfId="2"/>
    <cellStyle name="HEADINGSTOP 22 2" xfId="3"/>
    <cellStyle name="Hipervínculo" xfId="10" builtinId="8"/>
    <cellStyle name="Millares" xfId="15" builtinId="3"/>
    <cellStyle name="Millares 2" xfId="13"/>
    <cellStyle name="Millares 3" xfId="12"/>
    <cellStyle name="Moneda 2" xfId="9"/>
    <cellStyle name="Normal" xfId="0" builtinId="0"/>
    <cellStyle name="Normal 2" xfId="4"/>
    <cellStyle name="Normal 2 3" xfId="8"/>
    <cellStyle name="Normal 3" xfId="7"/>
    <cellStyle name="Normal 4" xfId="14"/>
    <cellStyle name="Output 16 2" xfId="6"/>
    <cellStyle name="Porcentaje 2"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45"/>
  <sheetViews>
    <sheetView zoomScale="70" zoomScaleNormal="70" zoomScalePageLayoutView="70" workbookViewId="0">
      <selection activeCell="F9" sqref="F9"/>
    </sheetView>
  </sheetViews>
  <sheetFormatPr baseColWidth="10" defaultRowHeight="15.75" x14ac:dyDescent="0.25"/>
  <cols>
    <col min="1" max="1" width="18.875" style="1" bestFit="1" customWidth="1"/>
    <col min="3" max="3" width="13" customWidth="1"/>
  </cols>
  <sheetData>
    <row r="4" spans="1:10" x14ac:dyDescent="0.25">
      <c r="H4" s="177" t="s">
        <v>140</v>
      </c>
      <c r="I4" t="s">
        <v>151</v>
      </c>
      <c r="J4" t="s">
        <v>141</v>
      </c>
    </row>
    <row r="5" spans="1:10" x14ac:dyDescent="0.25">
      <c r="A5" t="s">
        <v>0</v>
      </c>
      <c r="B5" s="2"/>
      <c r="H5" t="s">
        <v>135</v>
      </c>
      <c r="I5" t="s">
        <v>151</v>
      </c>
      <c r="J5" t="s">
        <v>141</v>
      </c>
    </row>
    <row r="6" spans="1:10" x14ac:dyDescent="0.25">
      <c r="A6" t="s">
        <v>1</v>
      </c>
      <c r="B6" s="2"/>
      <c r="H6" t="s">
        <v>142</v>
      </c>
      <c r="I6" t="s">
        <v>91</v>
      </c>
      <c r="J6" t="s">
        <v>147</v>
      </c>
    </row>
    <row r="7" spans="1:10" x14ac:dyDescent="0.25">
      <c r="A7" t="s">
        <v>2</v>
      </c>
      <c r="B7" s="2"/>
      <c r="H7" s="182" t="s">
        <v>136</v>
      </c>
      <c r="I7" t="s">
        <v>94</v>
      </c>
      <c r="J7" t="s">
        <v>148</v>
      </c>
    </row>
    <row r="8" spans="1:10" x14ac:dyDescent="0.25">
      <c r="A8" t="s">
        <v>3</v>
      </c>
      <c r="B8" s="2"/>
      <c r="H8" s="182" t="s">
        <v>146</v>
      </c>
      <c r="I8" t="s">
        <v>96</v>
      </c>
      <c r="J8" t="s">
        <v>93</v>
      </c>
    </row>
    <row r="9" spans="1:10" x14ac:dyDescent="0.25">
      <c r="A9" t="s">
        <v>162</v>
      </c>
      <c r="B9" s="324"/>
      <c r="H9" s="182" t="s">
        <v>143</v>
      </c>
      <c r="I9" t="s">
        <v>99</v>
      </c>
      <c r="J9" t="s">
        <v>149</v>
      </c>
    </row>
    <row r="10" spans="1:10" x14ac:dyDescent="0.25">
      <c r="A10" t="s">
        <v>4</v>
      </c>
      <c r="B10" s="2"/>
      <c r="H10" s="182" t="s">
        <v>152</v>
      </c>
      <c r="I10" t="s">
        <v>101</v>
      </c>
    </row>
    <row r="11" spans="1:10" x14ac:dyDescent="0.25">
      <c r="A11" t="s">
        <v>5</v>
      </c>
      <c r="B11" s="2"/>
      <c r="H11" s="182" t="s">
        <v>144</v>
      </c>
      <c r="I11" t="s">
        <v>103</v>
      </c>
      <c r="J11" t="s">
        <v>150</v>
      </c>
    </row>
    <row r="12" spans="1:10" x14ac:dyDescent="0.25">
      <c r="A12"/>
      <c r="B12" s="3"/>
      <c r="H12" s="182" t="s">
        <v>145</v>
      </c>
      <c r="I12" t="s">
        <v>105</v>
      </c>
    </row>
    <row r="13" spans="1:10" x14ac:dyDescent="0.25">
      <c r="A13"/>
      <c r="B13" s="2"/>
    </row>
    <row r="14" spans="1:10" x14ac:dyDescent="0.25">
      <c r="A14" t="s">
        <v>161</v>
      </c>
      <c r="B14" s="2"/>
    </row>
    <row r="15" spans="1:10" x14ac:dyDescent="0.25">
      <c r="A15" t="s">
        <v>6</v>
      </c>
      <c r="B15" s="2"/>
    </row>
    <row r="16" spans="1:10" x14ac:dyDescent="0.25">
      <c r="A16" t="s">
        <v>154</v>
      </c>
      <c r="B16" s="2"/>
    </row>
    <row r="17" spans="1:11" x14ac:dyDescent="0.25">
      <c r="A17"/>
      <c r="B17" s="2"/>
    </row>
    <row r="18" spans="1:11" x14ac:dyDescent="0.25">
      <c r="A18" t="s">
        <v>7</v>
      </c>
      <c r="B18" s="2"/>
      <c r="C18" t="s">
        <v>84</v>
      </c>
    </row>
    <row r="19" spans="1:11" x14ac:dyDescent="0.25">
      <c r="A19" t="s">
        <v>8</v>
      </c>
      <c r="B19" s="2"/>
      <c r="C19" s="181"/>
    </row>
    <row r="20" spans="1:11" x14ac:dyDescent="0.25">
      <c r="A20"/>
      <c r="B20" s="2"/>
      <c r="C20" s="181"/>
    </row>
    <row r="21" spans="1:11" x14ac:dyDescent="0.25">
      <c r="A21"/>
      <c r="B21" s="2"/>
      <c r="C21" s="181"/>
      <c r="I21" s="270" t="s">
        <v>153</v>
      </c>
      <c r="J21" s="270"/>
      <c r="K21" s="270"/>
    </row>
    <row r="22" spans="1:11" x14ac:dyDescent="0.25">
      <c r="A22" t="s">
        <v>9</v>
      </c>
      <c r="B22" s="3"/>
      <c r="I22" s="270"/>
      <c r="J22" s="270"/>
      <c r="K22" s="270"/>
    </row>
    <row r="23" spans="1:11" x14ac:dyDescent="0.25">
      <c r="A23" t="s">
        <v>10</v>
      </c>
      <c r="B23" s="3"/>
      <c r="I23" s="270"/>
      <c r="J23" s="270"/>
      <c r="K23" s="270"/>
    </row>
    <row r="24" spans="1:11" x14ac:dyDescent="0.25">
      <c r="A24"/>
      <c r="B24" s="3"/>
      <c r="I24" s="270"/>
      <c r="J24" s="270"/>
      <c r="K24" s="270"/>
    </row>
    <row r="25" spans="1:11" x14ac:dyDescent="0.25">
      <c r="A25"/>
      <c r="B25" s="3"/>
      <c r="I25" s="270"/>
      <c r="J25" s="270"/>
      <c r="K25" s="270"/>
    </row>
    <row r="26" spans="1:11" x14ac:dyDescent="0.25">
      <c r="A26" s="1" t="s">
        <v>137</v>
      </c>
      <c r="B26" s="2"/>
    </row>
    <row r="27" spans="1:11" x14ac:dyDescent="0.25">
      <c r="A27" s="1" t="s">
        <v>138</v>
      </c>
      <c r="B27" s="2"/>
    </row>
    <row r="28" spans="1:11" x14ac:dyDescent="0.25">
      <c r="A28" s="1" t="s">
        <v>139</v>
      </c>
      <c r="B28" s="2"/>
    </row>
    <row r="29" spans="1:11" x14ac:dyDescent="0.25">
      <c r="A29" s="1" t="s">
        <v>135</v>
      </c>
      <c r="B29" s="2"/>
    </row>
    <row r="30" spans="1:11" x14ac:dyDescent="0.25">
      <c r="A30" t="s">
        <v>11</v>
      </c>
      <c r="B30" t="s">
        <v>12</v>
      </c>
      <c r="C30" t="s">
        <v>13</v>
      </c>
      <c r="D30" t="s">
        <v>14</v>
      </c>
      <c r="E30" t="s">
        <v>15</v>
      </c>
      <c r="F30" t="s">
        <v>16</v>
      </c>
      <c r="G30" t="s">
        <v>17</v>
      </c>
    </row>
    <row r="31" spans="1:11" x14ac:dyDescent="0.25">
      <c r="A31" s="2"/>
      <c r="B31" s="2"/>
      <c r="C31" s="2"/>
      <c r="D31" s="2"/>
      <c r="E31" s="2"/>
      <c r="F31" s="2"/>
      <c r="G31" s="2"/>
    </row>
    <row r="32" spans="1:11" x14ac:dyDescent="0.25">
      <c r="A32" s="2"/>
      <c r="B32" s="2"/>
      <c r="C32" s="2"/>
      <c r="D32" s="2"/>
      <c r="E32" s="2"/>
      <c r="F32" s="2"/>
      <c r="G32" s="2"/>
    </row>
    <row r="33" spans="1:7" x14ac:dyDescent="0.25">
      <c r="A33" s="2"/>
      <c r="B33" s="2"/>
      <c r="C33" s="2"/>
      <c r="D33" s="2"/>
      <c r="E33" s="2"/>
      <c r="F33" s="2"/>
      <c r="G33" s="2"/>
    </row>
    <row r="34" spans="1:7" x14ac:dyDescent="0.25">
      <c r="A34" s="4"/>
      <c r="B34" s="2"/>
      <c r="C34" s="2"/>
      <c r="D34" s="2"/>
      <c r="E34" s="2"/>
      <c r="F34" s="2"/>
      <c r="G34" s="2"/>
    </row>
    <row r="35" spans="1:7" x14ac:dyDescent="0.25">
      <c r="A35" s="4"/>
      <c r="B35" s="2"/>
      <c r="C35" s="2"/>
      <c r="D35" s="2"/>
      <c r="E35" s="2"/>
      <c r="F35" s="2"/>
      <c r="G35" s="2"/>
    </row>
    <row r="36" spans="1:7" x14ac:dyDescent="0.25">
      <c r="A36" s="4"/>
      <c r="B36" s="2"/>
      <c r="C36" s="2"/>
      <c r="D36" s="2"/>
      <c r="E36" s="2"/>
      <c r="F36" s="2"/>
      <c r="G36" s="2"/>
    </row>
    <row r="37" spans="1:7" x14ac:dyDescent="0.25">
      <c r="A37" s="4"/>
      <c r="B37" s="2"/>
      <c r="C37" s="2"/>
      <c r="D37" s="2"/>
      <c r="E37" s="2"/>
      <c r="F37" s="2"/>
      <c r="G37" s="2"/>
    </row>
    <row r="38" spans="1:7" x14ac:dyDescent="0.25">
      <c r="A38" s="4"/>
      <c r="B38" s="2"/>
      <c r="C38" s="2"/>
      <c r="D38" s="2"/>
      <c r="E38" s="2"/>
      <c r="F38" s="2"/>
      <c r="G38" s="2"/>
    </row>
    <row r="39" spans="1:7" x14ac:dyDescent="0.25">
      <c r="A39" s="4"/>
      <c r="B39" s="2"/>
      <c r="C39" s="2"/>
      <c r="D39" s="2"/>
      <c r="E39" s="2"/>
      <c r="F39" s="2"/>
      <c r="G39" s="2"/>
    </row>
    <row r="40" spans="1:7" x14ac:dyDescent="0.25">
      <c r="A40" s="4"/>
      <c r="B40" s="2"/>
      <c r="C40" s="2"/>
      <c r="D40" s="2"/>
      <c r="E40" s="2"/>
      <c r="F40" s="2"/>
      <c r="G40" s="2"/>
    </row>
    <row r="41" spans="1:7" x14ac:dyDescent="0.25">
      <c r="A41" s="4"/>
      <c r="B41" s="2"/>
      <c r="C41" s="2"/>
      <c r="D41" s="2"/>
      <c r="E41" s="2"/>
      <c r="F41" s="2"/>
      <c r="G41" s="2"/>
    </row>
    <row r="42" spans="1:7" x14ac:dyDescent="0.25">
      <c r="A42" s="4"/>
      <c r="B42" s="2"/>
      <c r="C42" s="2"/>
      <c r="D42" s="2"/>
      <c r="E42" s="2"/>
      <c r="F42" s="2"/>
      <c r="G42" s="2"/>
    </row>
    <row r="43" spans="1:7" x14ac:dyDescent="0.25">
      <c r="A43" s="4"/>
      <c r="B43" s="2"/>
      <c r="C43" s="2"/>
      <c r="D43" s="2"/>
      <c r="E43" s="2"/>
      <c r="F43" s="2"/>
      <c r="G43" s="2"/>
    </row>
    <row r="44" spans="1:7" x14ac:dyDescent="0.25">
      <c r="A44" s="4"/>
      <c r="B44" s="2"/>
      <c r="C44" s="2"/>
      <c r="D44" s="2"/>
      <c r="E44" s="2"/>
      <c r="F44" s="2"/>
      <c r="G44" s="2"/>
    </row>
    <row r="45" spans="1:7" x14ac:dyDescent="0.25">
      <c r="A45" s="4"/>
      <c r="B45" s="2"/>
      <c r="C45" s="2"/>
      <c r="D45" s="2"/>
      <c r="E45" s="2"/>
      <c r="F45" s="2"/>
      <c r="G4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74"/>
  <sheetViews>
    <sheetView tabSelected="1" topLeftCell="A34" zoomScale="80" zoomScaleNormal="80" zoomScalePageLayoutView="80" workbookViewId="0">
      <selection activeCell="P40" sqref="P40"/>
    </sheetView>
  </sheetViews>
  <sheetFormatPr baseColWidth="10" defaultRowHeight="15.75" x14ac:dyDescent="0.25"/>
  <cols>
    <col min="1" max="1" width="3.75" customWidth="1"/>
    <col min="2" max="2" width="4" style="318" customWidth="1"/>
    <col min="3" max="3" width="15.5" customWidth="1"/>
    <col min="4" max="4" width="9.625" customWidth="1"/>
    <col min="6" max="6" width="18.375" customWidth="1"/>
    <col min="7" max="7" width="10.375" customWidth="1"/>
    <col min="8" max="8" width="5.625" customWidth="1"/>
    <col min="9" max="9" width="5.125" customWidth="1"/>
    <col min="10" max="10" width="12.625" customWidth="1"/>
    <col min="11" max="11" width="11.125" customWidth="1"/>
    <col min="12" max="12" width="15.75" customWidth="1"/>
    <col min="13" max="13" width="17.5" style="318" customWidth="1"/>
    <col min="14" max="14" width="19.25" customWidth="1"/>
    <col min="15" max="15" width="2.5" customWidth="1"/>
  </cols>
  <sheetData>
    <row r="1" spans="2:15" x14ac:dyDescent="0.25">
      <c r="B1" s="233"/>
      <c r="C1" s="234"/>
      <c r="D1" s="234"/>
      <c r="E1" s="234"/>
      <c r="F1" s="235"/>
      <c r="G1" s="235"/>
      <c r="H1" s="262"/>
      <c r="I1" s="237"/>
      <c r="J1" s="237"/>
      <c r="K1" s="238"/>
      <c r="L1" s="238"/>
      <c r="M1" s="238"/>
      <c r="N1" s="310"/>
      <c r="O1" s="239"/>
    </row>
    <row r="2" spans="2:15" ht="18" x14ac:dyDescent="0.25">
      <c r="B2" s="404"/>
      <c r="C2" s="183" t="s">
        <v>155</v>
      </c>
      <c r="D2" s="183"/>
      <c r="E2" s="183"/>
      <c r="F2" s="183"/>
      <c r="G2" s="183"/>
      <c r="H2" s="183"/>
      <c r="I2" s="184"/>
      <c r="J2" s="184"/>
      <c r="K2" s="185"/>
      <c r="L2" s="316">
        <f>BD!B29</f>
        <v>0</v>
      </c>
      <c r="M2" s="316"/>
      <c r="N2" s="119"/>
      <c r="O2" s="242"/>
    </row>
    <row r="3" spans="2:15" ht="16.5" thickBot="1" x14ac:dyDescent="0.3">
      <c r="B3" s="263"/>
      <c r="C3" s="264"/>
      <c r="D3" s="264"/>
      <c r="E3" s="264"/>
      <c r="F3" s="250"/>
      <c r="G3" s="250"/>
      <c r="H3" s="265"/>
      <c r="I3" s="252"/>
      <c r="J3" s="252"/>
      <c r="K3" s="253"/>
      <c r="L3" s="253"/>
      <c r="M3" s="253"/>
      <c r="N3" s="335"/>
      <c r="O3" s="254"/>
    </row>
    <row r="4" spans="2:15" x14ac:dyDescent="0.25">
      <c r="B4" s="233"/>
      <c r="C4" s="234"/>
      <c r="D4" s="234"/>
      <c r="E4" s="234"/>
      <c r="F4" s="235"/>
      <c r="G4" s="235"/>
      <c r="H4" s="236"/>
      <c r="I4" s="237"/>
      <c r="J4" s="237"/>
      <c r="K4" s="238"/>
      <c r="L4" s="238"/>
      <c r="M4" s="238"/>
      <c r="N4" s="310"/>
      <c r="O4" s="239"/>
    </row>
    <row r="5" spans="2:15" x14ac:dyDescent="0.25">
      <c r="B5" s="240"/>
      <c r="C5" s="328" t="s">
        <v>85</v>
      </c>
      <c r="D5" s="369">
        <f>BD!B5</f>
        <v>0</v>
      </c>
      <c r="E5" s="370"/>
      <c r="F5" s="319"/>
      <c r="G5" s="189"/>
      <c r="H5" s="190"/>
      <c r="I5" s="402"/>
      <c r="J5" s="199" t="s">
        <v>88</v>
      </c>
      <c r="K5" s="314">
        <f>BD!B14</f>
        <v>0</v>
      </c>
      <c r="L5" s="405"/>
      <c r="M5" s="405"/>
      <c r="N5" s="339"/>
      <c r="O5" s="313"/>
    </row>
    <row r="6" spans="2:15" x14ac:dyDescent="0.25">
      <c r="B6" s="241"/>
      <c r="C6" s="329" t="s">
        <v>86</v>
      </c>
      <c r="D6" s="319">
        <f ca="1">TODAY()</f>
        <v>42838</v>
      </c>
      <c r="E6" s="319"/>
      <c r="F6" s="319"/>
      <c r="G6" s="319"/>
      <c r="H6" s="185"/>
      <c r="I6" s="402"/>
      <c r="J6" s="402"/>
      <c r="K6" s="402"/>
      <c r="L6" s="402"/>
      <c r="M6" s="402"/>
      <c r="N6" s="119"/>
      <c r="O6" s="242"/>
    </row>
    <row r="7" spans="2:15" x14ac:dyDescent="0.25">
      <c r="B7" s="243"/>
      <c r="C7" s="186"/>
      <c r="D7" s="186"/>
      <c r="E7" s="186"/>
      <c r="F7" s="186"/>
      <c r="G7" s="193"/>
      <c r="H7" s="192"/>
      <c r="I7" s="402"/>
      <c r="J7" s="191"/>
      <c r="K7" s="194"/>
      <c r="L7" s="194"/>
      <c r="M7" s="194"/>
      <c r="N7" s="119"/>
      <c r="O7" s="242"/>
    </row>
    <row r="8" spans="2:15" x14ac:dyDescent="0.25">
      <c r="B8" s="244"/>
      <c r="C8" s="330" t="s">
        <v>87</v>
      </c>
      <c r="D8" s="195"/>
      <c r="E8" s="196"/>
      <c r="F8" s="197"/>
      <c r="G8" s="197"/>
      <c r="H8" s="198"/>
      <c r="I8" s="402"/>
      <c r="J8" s="311" t="s">
        <v>127</v>
      </c>
      <c r="K8" s="402"/>
      <c r="L8" s="402"/>
      <c r="M8" s="402"/>
      <c r="N8" s="119"/>
      <c r="O8" s="242"/>
    </row>
    <row r="9" spans="2:15" x14ac:dyDescent="0.25">
      <c r="B9" s="245"/>
      <c r="C9" s="331" t="s">
        <v>29</v>
      </c>
      <c r="D9" s="300">
        <f>BD!B7</f>
        <v>0</v>
      </c>
      <c r="E9" s="195"/>
      <c r="F9" s="187"/>
      <c r="G9" s="187"/>
      <c r="H9" s="192"/>
      <c r="I9" s="402"/>
      <c r="J9" s="312" t="s">
        <v>70</v>
      </c>
      <c r="K9" s="402"/>
      <c r="L9" s="402"/>
      <c r="M9" s="402"/>
      <c r="N9" s="119"/>
      <c r="O9" s="242"/>
    </row>
    <row r="10" spans="2:15" x14ac:dyDescent="0.25">
      <c r="B10" s="246"/>
      <c r="C10" s="201" t="s">
        <v>31</v>
      </c>
      <c r="D10" s="201">
        <f>BD!B8</f>
        <v>0</v>
      </c>
      <c r="E10" s="201"/>
      <c r="F10" s="187"/>
      <c r="G10" s="187"/>
      <c r="H10" s="192"/>
      <c r="I10" s="402"/>
      <c r="J10" s="213" t="s">
        <v>72</v>
      </c>
      <c r="K10" s="402"/>
      <c r="L10" s="402"/>
      <c r="M10" s="402"/>
      <c r="N10" s="119"/>
      <c r="O10" s="242"/>
    </row>
    <row r="11" spans="2:15" x14ac:dyDescent="0.25">
      <c r="B11" s="246"/>
      <c r="C11" s="201" t="s">
        <v>90</v>
      </c>
      <c r="D11" s="300">
        <f>BD!B26</f>
        <v>0</v>
      </c>
      <c r="E11" s="201"/>
      <c r="F11" s="187"/>
      <c r="G11" s="187"/>
      <c r="H11" s="192"/>
      <c r="I11" s="402"/>
      <c r="J11" s="402"/>
      <c r="K11" s="402"/>
      <c r="L11" s="402"/>
      <c r="M11" s="402"/>
      <c r="N11" s="119"/>
      <c r="O11" s="242"/>
    </row>
    <row r="12" spans="2:15" x14ac:dyDescent="0.25">
      <c r="B12" s="247"/>
      <c r="C12" s="200" t="s">
        <v>92</v>
      </c>
      <c r="D12" s="202"/>
      <c r="E12" s="201"/>
      <c r="F12" s="187"/>
      <c r="G12" s="187"/>
      <c r="H12" s="192"/>
      <c r="I12" s="402"/>
      <c r="J12" s="403" t="s">
        <v>89</v>
      </c>
      <c r="K12" s="266" t="str">
        <f>IF(BD!B29="NUEVAUNION SPA","I","J")</f>
        <v>J</v>
      </c>
      <c r="L12" s="200"/>
      <c r="M12" s="200"/>
      <c r="N12" s="119"/>
      <c r="O12" s="242"/>
    </row>
    <row r="13" spans="2:15" x14ac:dyDescent="0.25">
      <c r="B13" s="246"/>
      <c r="C13" s="201" t="s">
        <v>95</v>
      </c>
      <c r="D13" s="201"/>
      <c r="E13" s="186"/>
      <c r="F13" s="187"/>
      <c r="G13" s="187"/>
      <c r="H13" s="192"/>
      <c r="I13" s="402"/>
      <c r="J13" s="200" t="str">
        <f ca="1">INDIRECT("BD!"&amp;$K$12&amp;"5",1)</f>
        <v>SCM El Morro</v>
      </c>
      <c r="K13" s="201"/>
      <c r="L13" s="201"/>
      <c r="M13" s="201"/>
      <c r="N13" s="119"/>
      <c r="O13" s="242"/>
    </row>
    <row r="14" spans="2:15" x14ac:dyDescent="0.25">
      <c r="B14" s="246"/>
      <c r="C14" s="201" t="s">
        <v>97</v>
      </c>
      <c r="D14" s="201" t="s">
        <v>98</v>
      </c>
      <c r="E14" s="201"/>
      <c r="F14" s="187"/>
      <c r="G14" s="187"/>
      <c r="H14" s="192"/>
      <c r="I14" s="402"/>
      <c r="J14" s="200" t="str">
        <f ca="1">INDIRECT("BD!"&amp;$K$12&amp;"6",1)</f>
        <v>RUT: 78.840.880-3</v>
      </c>
      <c r="K14" s="201"/>
      <c r="L14" s="201"/>
      <c r="M14" s="201"/>
      <c r="N14" s="119"/>
      <c r="O14" s="242"/>
    </row>
    <row r="15" spans="2:15" x14ac:dyDescent="0.25">
      <c r="B15" s="247"/>
      <c r="C15" s="200" t="s">
        <v>100</v>
      </c>
      <c r="D15" s="202"/>
      <c r="E15" s="201"/>
      <c r="F15" s="187"/>
      <c r="G15" s="187"/>
      <c r="H15" s="192"/>
      <c r="I15" s="402"/>
      <c r="J15" s="200" t="str">
        <f ca="1">INDIRECT("BD!"&amp;$K$12&amp;"7",1)</f>
        <v>Dirección: Brasil 308</v>
      </c>
      <c r="K15" s="201"/>
      <c r="L15" s="201"/>
      <c r="M15" s="201"/>
      <c r="N15" s="119"/>
      <c r="O15" s="242"/>
    </row>
    <row r="16" spans="2:15" x14ac:dyDescent="0.25">
      <c r="B16" s="246"/>
      <c r="C16" s="201" t="s">
        <v>102</v>
      </c>
      <c r="D16" s="203"/>
      <c r="E16" s="201"/>
      <c r="F16" s="187"/>
      <c r="G16" s="187"/>
      <c r="H16" s="192"/>
      <c r="I16" s="402"/>
      <c r="J16" s="200" t="str">
        <f ca="1">INDIRECT("BD!"&amp;$K$12&amp;"8",1)</f>
        <v>Vallenar</v>
      </c>
      <c r="K16" s="201"/>
      <c r="L16" s="201"/>
      <c r="M16" s="201"/>
      <c r="N16" s="119"/>
      <c r="O16" s="242"/>
    </row>
    <row r="17" spans="2:15" x14ac:dyDescent="0.25">
      <c r="B17" s="246"/>
      <c r="C17" s="201" t="s">
        <v>104</v>
      </c>
      <c r="D17" s="204"/>
      <c r="E17" s="201"/>
      <c r="F17" s="201"/>
      <c r="G17" s="201"/>
      <c r="H17" s="192"/>
      <c r="I17" s="402"/>
      <c r="J17" s="200" t="str">
        <f ca="1">INDIRECT("BD!"&amp;$K$12&amp;"9",1)</f>
        <v>Giro: Explotación de Minerales</v>
      </c>
      <c r="K17" s="201"/>
      <c r="L17" s="201"/>
      <c r="M17" s="201"/>
      <c r="N17" s="119"/>
      <c r="O17" s="242"/>
    </row>
    <row r="18" spans="2:15" x14ac:dyDescent="0.25">
      <c r="B18" s="246"/>
      <c r="C18" s="201" t="s">
        <v>106</v>
      </c>
      <c r="D18" s="201"/>
      <c r="E18" s="201"/>
      <c r="F18" s="186"/>
      <c r="G18" s="186"/>
      <c r="H18" s="192"/>
      <c r="I18" s="402"/>
      <c r="J18" s="200">
        <f ca="1">INDIRECT("BD!"&amp;$K$12&amp;"10",1)</f>
        <v>0</v>
      </c>
      <c r="K18" s="201"/>
      <c r="L18" s="201"/>
      <c r="M18" s="201"/>
      <c r="N18" s="119"/>
      <c r="O18" s="242"/>
    </row>
    <row r="19" spans="2:15" x14ac:dyDescent="0.25">
      <c r="B19" s="246"/>
      <c r="C19" s="201" t="s">
        <v>107</v>
      </c>
      <c r="D19" s="205"/>
      <c r="E19" s="201"/>
      <c r="F19" s="186"/>
      <c r="G19" s="186"/>
      <c r="H19" s="192"/>
      <c r="I19" s="402"/>
      <c r="J19" s="200" t="str">
        <f ca="1">INDIRECT("BD!"&amp;$K$12&amp;"11",1)</f>
        <v>Teléfono: 2 898 9300</v>
      </c>
      <c r="K19" s="201"/>
      <c r="L19" s="201"/>
      <c r="M19" s="201"/>
      <c r="N19" s="119"/>
      <c r="O19" s="242"/>
    </row>
    <row r="20" spans="2:15" x14ac:dyDescent="0.25">
      <c r="B20" s="246"/>
      <c r="C20" s="201" t="s">
        <v>108</v>
      </c>
      <c r="D20" s="205"/>
      <c r="E20" s="201"/>
      <c r="F20" s="186"/>
      <c r="G20" s="186"/>
      <c r="H20" s="192"/>
      <c r="I20" s="402"/>
      <c r="J20" s="200">
        <f ca="1">INDIRECT("BD!"&amp;$K$12&amp;"12",1)</f>
        <v>0</v>
      </c>
      <c r="K20" s="201"/>
      <c r="L20" s="201"/>
      <c r="M20" s="201"/>
      <c r="N20" s="119"/>
      <c r="O20" s="242"/>
    </row>
    <row r="21" spans="2:15" ht="8.25" customHeight="1" thickBot="1" x14ac:dyDescent="0.3">
      <c r="B21" s="248"/>
      <c r="C21" s="249"/>
      <c r="D21" s="249"/>
      <c r="E21" s="249"/>
      <c r="F21" s="250"/>
      <c r="G21" s="250"/>
      <c r="H21" s="251"/>
      <c r="I21" s="252"/>
      <c r="J21" s="252"/>
      <c r="K21" s="253"/>
      <c r="L21" s="253"/>
      <c r="M21" s="253"/>
      <c r="N21" s="335"/>
      <c r="O21" s="254"/>
    </row>
    <row r="22" spans="2:15" ht="15.75" customHeight="1" x14ac:dyDescent="0.25">
      <c r="B22" s="258"/>
      <c r="C22" s="332" t="s">
        <v>109</v>
      </c>
      <c r="D22" s="398">
        <f>BD!B6</f>
        <v>0</v>
      </c>
      <c r="E22" s="322"/>
      <c r="F22" s="322"/>
      <c r="G22" s="322"/>
      <c r="H22" s="322"/>
      <c r="I22" s="322"/>
      <c r="J22" s="322"/>
      <c r="K22" s="322"/>
      <c r="L22" s="322"/>
      <c r="M22" s="322"/>
      <c r="N22" s="340"/>
      <c r="O22" s="299"/>
    </row>
    <row r="23" spans="2:15" ht="30.75" customHeight="1" x14ac:dyDescent="0.25">
      <c r="B23" s="259"/>
      <c r="C23" s="333" t="s">
        <v>110</v>
      </c>
      <c r="D23" s="407">
        <f>BD!B9</f>
        <v>0</v>
      </c>
      <c r="E23" s="407"/>
      <c r="F23" s="407"/>
      <c r="G23" s="407"/>
      <c r="H23" s="407"/>
      <c r="I23" s="407"/>
      <c r="J23" s="407"/>
      <c r="K23" s="407"/>
      <c r="L23" s="407"/>
      <c r="M23" s="407"/>
      <c r="N23" s="407"/>
      <c r="O23" s="261"/>
    </row>
    <row r="24" spans="2:15" ht="15.75" customHeight="1" x14ac:dyDescent="0.25">
      <c r="B24" s="246"/>
      <c r="C24" s="201"/>
      <c r="D24" s="201"/>
      <c r="E24" s="201"/>
      <c r="F24" s="187"/>
      <c r="G24" s="187"/>
      <c r="H24" s="188"/>
      <c r="I24" s="184"/>
      <c r="J24" s="402"/>
      <c r="K24" s="184"/>
      <c r="L24" s="185"/>
      <c r="M24" s="277" t="s">
        <v>18</v>
      </c>
      <c r="N24" s="116">
        <f>BD!B18</f>
        <v>0</v>
      </c>
      <c r="O24" s="261"/>
    </row>
    <row r="25" spans="2:15" ht="15.75" customHeight="1" x14ac:dyDescent="0.25">
      <c r="B25" s="246"/>
      <c r="C25" s="394" t="s">
        <v>48</v>
      </c>
      <c r="D25" s="388" t="s">
        <v>12</v>
      </c>
      <c r="E25" s="388" t="s">
        <v>111</v>
      </c>
      <c r="F25" s="389"/>
      <c r="G25" s="389"/>
      <c r="H25" s="389"/>
      <c r="I25" s="389"/>
      <c r="J25" s="389"/>
      <c r="K25" s="390" t="s">
        <v>14</v>
      </c>
      <c r="L25" s="391" t="s">
        <v>112</v>
      </c>
      <c r="M25" s="389" t="s">
        <v>15</v>
      </c>
      <c r="N25" s="395" t="str">
        <f>"Total ("&amp;BD!B18&amp;")"</f>
        <v>Total ()</v>
      </c>
      <c r="O25" s="261"/>
    </row>
    <row r="26" spans="2:15" x14ac:dyDescent="0.25">
      <c r="B26" s="246"/>
      <c r="C26" s="255">
        <f>BD!A31</f>
        <v>0</v>
      </c>
      <c r="D26" s="267">
        <f>BD!B31</f>
        <v>0</v>
      </c>
      <c r="E26" s="267">
        <f>BD!C31</f>
        <v>0</v>
      </c>
      <c r="F26" s="268"/>
      <c r="G26" s="268"/>
      <c r="H26" s="268"/>
      <c r="I26" s="268"/>
      <c r="J26" s="268"/>
      <c r="K26" s="255">
        <f>BD!D31</f>
        <v>0</v>
      </c>
      <c r="L26" s="256">
        <f>BD!F31</f>
        <v>0</v>
      </c>
      <c r="M26" s="257">
        <f>BD!E31</f>
        <v>0</v>
      </c>
      <c r="N26" s="396">
        <f>BD!G31</f>
        <v>0</v>
      </c>
      <c r="O26" s="261"/>
    </row>
    <row r="27" spans="2:15" x14ac:dyDescent="0.25">
      <c r="B27" s="246"/>
      <c r="C27" s="255">
        <f>BD!A32</f>
        <v>0</v>
      </c>
      <c r="D27" s="267">
        <f>BD!B32</f>
        <v>0</v>
      </c>
      <c r="E27" s="267">
        <f>BD!C32</f>
        <v>0</v>
      </c>
      <c r="F27" s="268"/>
      <c r="G27" s="268"/>
      <c r="H27" s="268"/>
      <c r="I27" s="268"/>
      <c r="J27" s="268"/>
      <c r="K27" s="255">
        <f>BD!D32</f>
        <v>0</v>
      </c>
      <c r="L27" s="256">
        <f>BD!F32</f>
        <v>0</v>
      </c>
      <c r="M27" s="257">
        <f>BD!E32</f>
        <v>0</v>
      </c>
      <c r="N27" s="397">
        <f>BD!G32</f>
        <v>0</v>
      </c>
      <c r="O27" s="261"/>
    </row>
    <row r="28" spans="2:15" x14ac:dyDescent="0.25">
      <c r="B28" s="246"/>
      <c r="C28" s="255">
        <f>BD!A33</f>
        <v>0</v>
      </c>
      <c r="D28" s="267">
        <f>BD!B33</f>
        <v>0</v>
      </c>
      <c r="E28" s="267">
        <f>BD!C33</f>
        <v>0</v>
      </c>
      <c r="F28" s="268"/>
      <c r="G28" s="268"/>
      <c r="H28" s="268"/>
      <c r="I28" s="268"/>
      <c r="J28" s="268"/>
      <c r="K28" s="255">
        <f>BD!D33</f>
        <v>0</v>
      </c>
      <c r="L28" s="256">
        <f>BD!F33</f>
        <v>0</v>
      </c>
      <c r="M28" s="257">
        <f>BD!E33</f>
        <v>0</v>
      </c>
      <c r="N28" s="397">
        <f>BD!G33</f>
        <v>0</v>
      </c>
      <c r="O28" s="261"/>
    </row>
    <row r="29" spans="2:15" x14ac:dyDescent="0.25">
      <c r="B29" s="246"/>
      <c r="C29" s="255">
        <f>BD!A34</f>
        <v>0</v>
      </c>
      <c r="D29" s="267">
        <f>BD!B34</f>
        <v>0</v>
      </c>
      <c r="E29" s="267">
        <f>BD!C34</f>
        <v>0</v>
      </c>
      <c r="F29" s="268"/>
      <c r="G29" s="268"/>
      <c r="H29" s="268"/>
      <c r="I29" s="268"/>
      <c r="J29" s="268"/>
      <c r="K29" s="255">
        <f>BD!D34</f>
        <v>0</v>
      </c>
      <c r="L29" s="256">
        <f>BD!F34</f>
        <v>0</v>
      </c>
      <c r="M29" s="257">
        <f>BD!E34</f>
        <v>0</v>
      </c>
      <c r="N29" s="397">
        <f>BD!G34</f>
        <v>0</v>
      </c>
      <c r="O29" s="261"/>
    </row>
    <row r="30" spans="2:15" x14ac:dyDescent="0.25">
      <c r="B30" s="246"/>
      <c r="C30" s="255">
        <f>BD!A35</f>
        <v>0</v>
      </c>
      <c r="D30" s="267">
        <f>BD!B35</f>
        <v>0</v>
      </c>
      <c r="E30" s="267">
        <f>BD!C35</f>
        <v>0</v>
      </c>
      <c r="F30" s="268"/>
      <c r="G30" s="268"/>
      <c r="H30" s="268"/>
      <c r="I30" s="268"/>
      <c r="J30" s="268"/>
      <c r="K30" s="255">
        <f>BD!D35</f>
        <v>0</v>
      </c>
      <c r="L30" s="256">
        <f>BD!F35</f>
        <v>0</v>
      </c>
      <c r="M30" s="257">
        <f>BD!E35</f>
        <v>0</v>
      </c>
      <c r="N30" s="397">
        <f>BD!G35</f>
        <v>0</v>
      </c>
      <c r="O30" s="261"/>
    </row>
    <row r="31" spans="2:15" x14ac:dyDescent="0.25">
      <c r="B31" s="246"/>
      <c r="C31" s="255">
        <f>BD!A36</f>
        <v>0</v>
      </c>
      <c r="D31" s="267">
        <f>BD!B36</f>
        <v>0</v>
      </c>
      <c r="E31" s="267">
        <f>BD!C36</f>
        <v>0</v>
      </c>
      <c r="F31" s="268"/>
      <c r="G31" s="268"/>
      <c r="H31" s="268"/>
      <c r="I31" s="268"/>
      <c r="J31" s="268"/>
      <c r="K31" s="255">
        <f>BD!D36</f>
        <v>0</v>
      </c>
      <c r="L31" s="256">
        <f>BD!F36</f>
        <v>0</v>
      </c>
      <c r="M31" s="257">
        <f>BD!E36</f>
        <v>0</v>
      </c>
      <c r="N31" s="397">
        <f>BD!G36</f>
        <v>0</v>
      </c>
      <c r="O31" s="261"/>
    </row>
    <row r="32" spans="2:15" x14ac:dyDescent="0.25">
      <c r="B32" s="246"/>
      <c r="C32" s="255">
        <f>BD!A37</f>
        <v>0</v>
      </c>
      <c r="D32" s="267">
        <f>BD!B37</f>
        <v>0</v>
      </c>
      <c r="E32" s="267">
        <f>BD!C37</f>
        <v>0</v>
      </c>
      <c r="F32" s="268"/>
      <c r="G32" s="268"/>
      <c r="H32" s="268"/>
      <c r="I32" s="268"/>
      <c r="J32" s="268"/>
      <c r="K32" s="255">
        <f>BD!D37</f>
        <v>0</v>
      </c>
      <c r="L32" s="256">
        <f>BD!F37</f>
        <v>0</v>
      </c>
      <c r="M32" s="257">
        <f>BD!E37</f>
        <v>0</v>
      </c>
      <c r="N32" s="397">
        <f>BD!G37</f>
        <v>0</v>
      </c>
      <c r="O32" s="261"/>
    </row>
    <row r="33" spans="2:15" x14ac:dyDescent="0.25">
      <c r="B33" s="246"/>
      <c r="C33" s="255">
        <f>BD!A38</f>
        <v>0</v>
      </c>
      <c r="D33" s="267">
        <f>BD!B38</f>
        <v>0</v>
      </c>
      <c r="E33" s="267">
        <f>BD!C38</f>
        <v>0</v>
      </c>
      <c r="F33" s="268"/>
      <c r="G33" s="268"/>
      <c r="H33" s="268"/>
      <c r="I33" s="268"/>
      <c r="J33" s="268"/>
      <c r="K33" s="255">
        <f>BD!D38</f>
        <v>0</v>
      </c>
      <c r="L33" s="256">
        <f>BD!F38</f>
        <v>0</v>
      </c>
      <c r="M33" s="257">
        <f>BD!E38</f>
        <v>0</v>
      </c>
      <c r="N33" s="397">
        <f>BD!G38</f>
        <v>0</v>
      </c>
      <c r="O33" s="261"/>
    </row>
    <row r="34" spans="2:15" x14ac:dyDescent="0.25">
      <c r="B34" s="246"/>
      <c r="C34" s="255">
        <f>BD!A39</f>
        <v>0</v>
      </c>
      <c r="D34" s="267">
        <f>BD!B39</f>
        <v>0</v>
      </c>
      <c r="E34" s="267">
        <f>BD!C39</f>
        <v>0</v>
      </c>
      <c r="F34" s="268"/>
      <c r="G34" s="268"/>
      <c r="H34" s="268"/>
      <c r="I34" s="268"/>
      <c r="J34" s="268"/>
      <c r="K34" s="255">
        <f>BD!D39</f>
        <v>0</v>
      </c>
      <c r="L34" s="256">
        <f>BD!F39</f>
        <v>0</v>
      </c>
      <c r="M34" s="257">
        <f>BD!E39</f>
        <v>0</v>
      </c>
      <c r="N34" s="397">
        <f>BD!G39</f>
        <v>0</v>
      </c>
      <c r="O34" s="261"/>
    </row>
    <row r="35" spans="2:15" x14ac:dyDescent="0.25">
      <c r="B35" s="246"/>
      <c r="C35" s="255">
        <f>BD!A40</f>
        <v>0</v>
      </c>
      <c r="D35" s="267">
        <f>BD!B40</f>
        <v>0</v>
      </c>
      <c r="E35" s="267">
        <f>BD!C40</f>
        <v>0</v>
      </c>
      <c r="F35" s="268"/>
      <c r="G35" s="268"/>
      <c r="H35" s="268"/>
      <c r="I35" s="268"/>
      <c r="J35" s="268"/>
      <c r="K35" s="255">
        <f>BD!D40</f>
        <v>0</v>
      </c>
      <c r="L35" s="256">
        <f>BD!F40</f>
        <v>0</v>
      </c>
      <c r="M35" s="257">
        <f>BD!E40</f>
        <v>0</v>
      </c>
      <c r="N35" s="397">
        <f>BD!G40</f>
        <v>0</v>
      </c>
      <c r="O35" s="261"/>
    </row>
    <row r="36" spans="2:15" x14ac:dyDescent="0.25">
      <c r="B36" s="246"/>
      <c r="C36" s="255">
        <f>BD!A41</f>
        <v>0</v>
      </c>
      <c r="D36" s="267">
        <f>BD!B41</f>
        <v>0</v>
      </c>
      <c r="E36" s="267">
        <f>BD!C41</f>
        <v>0</v>
      </c>
      <c r="F36" s="268"/>
      <c r="G36" s="268"/>
      <c r="H36" s="268"/>
      <c r="I36" s="268"/>
      <c r="J36" s="268"/>
      <c r="K36" s="255">
        <f>BD!D41</f>
        <v>0</v>
      </c>
      <c r="L36" s="256">
        <f>BD!F41</f>
        <v>0</v>
      </c>
      <c r="M36" s="257">
        <f>BD!E41</f>
        <v>0</v>
      </c>
      <c r="N36" s="397">
        <f>BD!G41</f>
        <v>0</v>
      </c>
      <c r="O36" s="261"/>
    </row>
    <row r="37" spans="2:15" x14ac:dyDescent="0.25">
      <c r="B37" s="246"/>
      <c r="C37" s="255">
        <f>BD!A42</f>
        <v>0</v>
      </c>
      <c r="D37" s="267">
        <f>BD!B42</f>
        <v>0</v>
      </c>
      <c r="E37" s="267">
        <f>BD!C42</f>
        <v>0</v>
      </c>
      <c r="F37" s="268"/>
      <c r="G37" s="268"/>
      <c r="H37" s="268"/>
      <c r="I37" s="268"/>
      <c r="J37" s="268"/>
      <c r="K37" s="255">
        <f>BD!D42</f>
        <v>0</v>
      </c>
      <c r="L37" s="256">
        <f>BD!F42</f>
        <v>0</v>
      </c>
      <c r="M37" s="257">
        <f>BD!E42</f>
        <v>0</v>
      </c>
      <c r="N37" s="397">
        <f>BD!G42</f>
        <v>0</v>
      </c>
      <c r="O37" s="261"/>
    </row>
    <row r="38" spans="2:15" ht="16.5" thickBot="1" x14ac:dyDescent="0.3">
      <c r="B38" s="269"/>
      <c r="C38" s="334"/>
      <c r="D38" s="232"/>
      <c r="E38" s="232"/>
      <c r="F38" s="232"/>
      <c r="G38" s="232"/>
      <c r="H38" s="232"/>
      <c r="I38" s="232"/>
      <c r="J38" s="232"/>
      <c r="K38" s="232"/>
      <c r="L38" s="232"/>
      <c r="M38" s="232"/>
      <c r="N38" s="341"/>
      <c r="O38" s="392"/>
    </row>
    <row r="39" spans="2:15" x14ac:dyDescent="0.25">
      <c r="B39" s="206"/>
      <c r="C39" s="382" t="s">
        <v>115</v>
      </c>
      <c r="D39" s="346"/>
      <c r="E39" s="383"/>
      <c r="F39" s="383"/>
      <c r="G39" s="383"/>
      <c r="H39" s="310"/>
      <c r="I39" s="347"/>
      <c r="J39" s="325"/>
      <c r="K39" s="320"/>
      <c r="L39" s="320"/>
      <c r="M39" s="320" t="str">
        <f>"Valor Neto ("&amp;BD!B18&amp;" ) :"</f>
        <v>Valor Neto ( ) :</v>
      </c>
      <c r="N39" s="342">
        <f>SUM(N26:N37)</f>
        <v>0</v>
      </c>
      <c r="O39" s="392"/>
    </row>
    <row r="40" spans="2:15" ht="25.5" customHeight="1" x14ac:dyDescent="0.25">
      <c r="B40" s="321"/>
      <c r="C40" s="384"/>
      <c r="D40" s="384"/>
      <c r="E40" s="385"/>
      <c r="F40" s="385"/>
      <c r="G40" s="385"/>
      <c r="H40" s="208"/>
      <c r="I40" s="348"/>
      <c r="J40" s="317"/>
      <c r="K40" s="320"/>
      <c r="L40" s="320"/>
      <c r="M40" s="320" t="s">
        <v>113</v>
      </c>
      <c r="N40" s="342"/>
      <c r="O40" s="392"/>
    </row>
    <row r="41" spans="2:15" ht="26.25" customHeight="1" x14ac:dyDescent="0.25">
      <c r="B41" s="321"/>
      <c r="C41" s="402"/>
      <c r="D41" s="387" t="s">
        <v>116</v>
      </c>
      <c r="E41" s="381">
        <f>BD!B22</f>
        <v>0</v>
      </c>
      <c r="F41" s="386" t="s">
        <v>117</v>
      </c>
      <c r="G41" s="381">
        <f>BD!B23</f>
        <v>0</v>
      </c>
      <c r="H41" s="208"/>
      <c r="I41" s="349"/>
      <c r="J41" s="317"/>
      <c r="K41" s="320"/>
      <c r="L41" s="320"/>
      <c r="M41" s="320" t="s">
        <v>114</v>
      </c>
      <c r="N41" s="342">
        <v>0</v>
      </c>
      <c r="O41" s="392"/>
    </row>
    <row r="42" spans="2:15" ht="16.5" thickBot="1" x14ac:dyDescent="0.3">
      <c r="B42" s="207"/>
      <c r="C42" s="336"/>
      <c r="D42" s="336"/>
      <c r="E42" s="336"/>
      <c r="F42" s="336"/>
      <c r="G42" s="336"/>
      <c r="H42" s="336"/>
      <c r="I42" s="254"/>
      <c r="J42" s="278"/>
      <c r="K42" s="279"/>
      <c r="L42" s="274"/>
      <c r="M42" s="274" t="s">
        <v>160</v>
      </c>
      <c r="N42" s="345">
        <f>N39</f>
        <v>0</v>
      </c>
      <c r="O42" s="393"/>
    </row>
    <row r="43" spans="2:15" ht="11.25" customHeight="1" x14ac:dyDescent="0.25">
      <c r="B43" s="350"/>
      <c r="C43" s="351"/>
      <c r="D43" s="235"/>
      <c r="E43" s="235"/>
      <c r="F43" s="235"/>
      <c r="G43" s="235"/>
      <c r="H43" s="235"/>
      <c r="I43" s="235"/>
      <c r="J43" s="352"/>
      <c r="K43" s="351"/>
      <c r="L43" s="353"/>
      <c r="M43" s="353"/>
      <c r="N43" s="354"/>
      <c r="O43" s="355"/>
    </row>
    <row r="44" spans="2:15" ht="50.25" customHeight="1" x14ac:dyDescent="0.25">
      <c r="B44" s="356"/>
      <c r="C44" s="410" t="s">
        <v>156</v>
      </c>
      <c r="D44" s="410"/>
      <c r="E44" s="410"/>
      <c r="F44" s="410"/>
      <c r="G44" s="410"/>
      <c r="H44" s="410"/>
      <c r="I44" s="410"/>
      <c r="J44" s="410"/>
      <c r="K44" s="410"/>
      <c r="L44" s="410"/>
      <c r="M44" s="410"/>
      <c r="N44" s="410"/>
      <c r="O44" s="327"/>
    </row>
    <row r="45" spans="2:15" ht="47.25" customHeight="1" x14ac:dyDescent="0.25">
      <c r="B45" s="326"/>
      <c r="C45" s="411" t="s">
        <v>157</v>
      </c>
      <c r="D45" s="411"/>
      <c r="E45" s="411"/>
      <c r="F45" s="411"/>
      <c r="G45" s="411"/>
      <c r="H45" s="411"/>
      <c r="I45" s="411"/>
      <c r="J45" s="411"/>
      <c r="K45" s="411"/>
      <c r="L45" s="411"/>
      <c r="M45" s="411"/>
      <c r="N45" s="411"/>
      <c r="O45" s="327"/>
    </row>
    <row r="46" spans="2:15" ht="35.25" customHeight="1" x14ac:dyDescent="0.25">
      <c r="B46" s="357"/>
      <c r="C46" s="411" t="s">
        <v>158</v>
      </c>
      <c r="D46" s="411"/>
      <c r="E46" s="411"/>
      <c r="F46" s="411"/>
      <c r="G46" s="411"/>
      <c r="H46" s="411"/>
      <c r="I46" s="411"/>
      <c r="J46" s="411"/>
      <c r="K46" s="411"/>
      <c r="L46" s="411"/>
      <c r="M46" s="411"/>
      <c r="N46" s="411"/>
      <c r="O46" s="327"/>
    </row>
    <row r="47" spans="2:15" ht="15.95" customHeight="1" x14ac:dyDescent="0.25">
      <c r="B47" s="326"/>
      <c r="C47" s="411" t="s">
        <v>159</v>
      </c>
      <c r="D47" s="411"/>
      <c r="E47" s="411"/>
      <c r="F47" s="411"/>
      <c r="G47" s="411"/>
      <c r="H47" s="411"/>
      <c r="I47" s="411"/>
      <c r="J47" s="411"/>
      <c r="K47" s="411"/>
      <c r="L47" s="411"/>
      <c r="M47" s="411"/>
      <c r="N47" s="411"/>
      <c r="O47" s="327"/>
    </row>
    <row r="48" spans="2:15" ht="6" customHeight="1" x14ac:dyDescent="0.25">
      <c r="B48" s="282"/>
      <c r="C48" s="402"/>
      <c r="D48" s="119"/>
      <c r="E48" s="119"/>
      <c r="F48" s="119"/>
      <c r="G48" s="119"/>
      <c r="H48" s="119"/>
      <c r="I48" s="119"/>
      <c r="J48" s="209"/>
      <c r="K48" s="210"/>
      <c r="L48" s="211"/>
      <c r="M48" s="211"/>
      <c r="N48" s="343"/>
      <c r="O48" s="260"/>
    </row>
    <row r="49" spans="2:15" ht="8.25" customHeight="1" thickBot="1" x14ac:dyDescent="0.3">
      <c r="B49" s="297"/>
      <c r="C49" s="336"/>
      <c r="D49" s="275"/>
      <c r="E49" s="275"/>
      <c r="F49" s="275"/>
      <c r="G49" s="275"/>
      <c r="H49" s="275"/>
      <c r="I49" s="275"/>
      <c r="J49" s="275"/>
      <c r="K49" s="275"/>
      <c r="L49" s="275"/>
      <c r="M49" s="275"/>
      <c r="N49" s="275"/>
      <c r="O49" s="276"/>
    </row>
    <row r="50" spans="2:15" s="358" customFormat="1" ht="8.25" customHeight="1" x14ac:dyDescent="0.25">
      <c r="B50" s="363"/>
      <c r="C50" s="364"/>
      <c r="D50" s="365"/>
      <c r="E50" s="365"/>
      <c r="F50" s="365"/>
      <c r="G50" s="365"/>
      <c r="H50" s="365"/>
      <c r="I50" s="365"/>
      <c r="J50" s="365"/>
      <c r="K50" s="365"/>
      <c r="L50" s="365"/>
      <c r="M50" s="365"/>
      <c r="N50" s="365"/>
      <c r="O50" s="366"/>
    </row>
    <row r="51" spans="2:15" ht="15.75" customHeight="1" x14ac:dyDescent="0.25">
      <c r="B51" s="361"/>
      <c r="C51" s="371" t="s">
        <v>118</v>
      </c>
      <c r="D51" s="371"/>
      <c r="E51" s="372"/>
      <c r="F51" s="372"/>
      <c r="G51" s="362"/>
      <c r="H51" s="408" t="s">
        <v>119</v>
      </c>
      <c r="I51" s="408"/>
      <c r="J51" s="408"/>
      <c r="K51" s="408"/>
      <c r="L51" s="408"/>
      <c r="M51" s="408"/>
      <c r="N51" s="408"/>
      <c r="O51" s="283"/>
    </row>
    <row r="52" spans="2:15" x14ac:dyDescent="0.25">
      <c r="B52" s="323"/>
      <c r="C52" s="373" t="s">
        <v>120</v>
      </c>
      <c r="D52" s="374" t="s">
        <v>43</v>
      </c>
      <c r="E52" s="374">
        <v>0</v>
      </c>
      <c r="F52" s="372"/>
      <c r="G52" s="212"/>
      <c r="H52" s="408"/>
      <c r="I52" s="408"/>
      <c r="J52" s="408"/>
      <c r="K52" s="408"/>
      <c r="L52" s="408"/>
      <c r="M52" s="408"/>
      <c r="N52" s="408"/>
      <c r="O52" s="283"/>
    </row>
    <row r="53" spans="2:15" ht="15.75" customHeight="1" x14ac:dyDescent="0.25">
      <c r="B53" s="359"/>
      <c r="C53" s="373" t="s">
        <v>121</v>
      </c>
      <c r="D53" s="375"/>
      <c r="E53" s="376" t="s">
        <v>122</v>
      </c>
      <c r="F53" s="379"/>
      <c r="G53" s="380"/>
      <c r="H53" s="408"/>
      <c r="I53" s="408"/>
      <c r="J53" s="408"/>
      <c r="K53" s="408"/>
      <c r="L53" s="408"/>
      <c r="M53" s="408"/>
      <c r="N53" s="408"/>
      <c r="O53" s="283"/>
    </row>
    <row r="54" spans="2:15" ht="23.25" customHeight="1" x14ac:dyDescent="0.25">
      <c r="B54" s="323"/>
      <c r="C54" s="373" t="s">
        <v>123</v>
      </c>
      <c r="D54" s="377" t="str">
        <f>N24&amp;", tasa de cambio último día mes de facturación."</f>
        <v>0, tasa de cambio último día mes de facturación.</v>
      </c>
      <c r="E54" s="378"/>
      <c r="F54" s="378"/>
      <c r="G54" s="380"/>
      <c r="H54" s="408"/>
      <c r="I54" s="408"/>
      <c r="J54" s="408"/>
      <c r="K54" s="408"/>
      <c r="L54" s="408"/>
      <c r="M54" s="408"/>
      <c r="N54" s="408"/>
      <c r="O54" s="283"/>
    </row>
    <row r="55" spans="2:15" ht="33" customHeight="1" x14ac:dyDescent="0.25">
      <c r="B55" s="284"/>
      <c r="C55" s="409" t="s">
        <v>124</v>
      </c>
      <c r="D55" s="409"/>
      <c r="E55" s="409"/>
      <c r="F55" s="409"/>
      <c r="G55" s="409"/>
      <c r="H55" s="408" t="s">
        <v>126</v>
      </c>
      <c r="I55" s="408"/>
      <c r="J55" s="408"/>
      <c r="K55" s="408"/>
      <c r="L55" s="408"/>
      <c r="M55" s="408"/>
      <c r="N55" s="408"/>
      <c r="O55" s="283"/>
    </row>
    <row r="56" spans="2:15" ht="15.75" customHeight="1" x14ac:dyDescent="0.25">
      <c r="B56" s="360"/>
      <c r="C56" s="409" t="s">
        <v>125</v>
      </c>
      <c r="D56" s="409"/>
      <c r="E56" s="409"/>
      <c r="F56" s="409"/>
      <c r="G56" s="271"/>
      <c r="H56" s="408"/>
      <c r="I56" s="408"/>
      <c r="J56" s="408"/>
      <c r="K56" s="408"/>
      <c r="L56" s="408"/>
      <c r="M56" s="408"/>
      <c r="N56" s="408"/>
      <c r="O56" s="283"/>
    </row>
    <row r="57" spans="2:15" ht="29.1" customHeight="1" x14ac:dyDescent="0.25">
      <c r="B57" s="360"/>
      <c r="C57" s="409"/>
      <c r="D57" s="409"/>
      <c r="E57" s="409"/>
      <c r="F57" s="409"/>
      <c r="G57" s="271"/>
      <c r="H57" s="406"/>
      <c r="I57" s="406"/>
      <c r="J57" s="406"/>
      <c r="K57" s="406"/>
      <c r="L57" s="406"/>
      <c r="M57" s="406"/>
      <c r="N57" s="406"/>
      <c r="O57" s="283"/>
    </row>
    <row r="58" spans="2:15" ht="19.5" customHeight="1" x14ac:dyDescent="0.25">
      <c r="B58" s="285"/>
      <c r="C58" s="272"/>
      <c r="D58" s="272"/>
      <c r="E58" s="272"/>
      <c r="F58" s="272"/>
      <c r="G58" s="272"/>
      <c r="H58" s="406"/>
      <c r="I58" s="406"/>
      <c r="J58" s="406"/>
      <c r="K58" s="406"/>
      <c r="L58" s="406"/>
      <c r="M58" s="406"/>
      <c r="N58" s="406"/>
      <c r="O58" s="286"/>
    </row>
    <row r="59" spans="2:15" ht="6" customHeight="1" thickBot="1" x14ac:dyDescent="0.3">
      <c r="B59" s="306"/>
      <c r="C59" s="307"/>
      <c r="D59" s="307"/>
      <c r="E59" s="307"/>
      <c r="F59" s="307"/>
      <c r="G59" s="307"/>
      <c r="H59" s="307"/>
      <c r="I59" s="308"/>
      <c r="J59" s="308"/>
      <c r="K59" s="308"/>
      <c r="L59" s="308"/>
      <c r="M59" s="308"/>
      <c r="N59" s="308"/>
      <c r="O59" s="309"/>
    </row>
    <row r="60" spans="2:15" ht="16.5" thickBot="1" x14ac:dyDescent="0.3">
      <c r="B60" s="298"/>
      <c r="C60" s="337"/>
      <c r="D60" s="273"/>
      <c r="E60" s="273"/>
      <c r="F60" s="273"/>
      <c r="G60" s="337"/>
      <c r="H60" s="367" t="str">
        <f>"Aprobaciones "&amp;BD!B29</f>
        <v xml:space="preserve">Aprobaciones </v>
      </c>
      <c r="I60" s="273"/>
      <c r="J60" s="273"/>
      <c r="K60" s="273"/>
      <c r="L60" s="273"/>
      <c r="M60" s="273"/>
      <c r="N60" s="273"/>
      <c r="O60" s="287"/>
    </row>
    <row r="61" spans="2:15" ht="9" customHeight="1" x14ac:dyDescent="0.25">
      <c r="B61" s="301"/>
      <c r="C61" s="302"/>
      <c r="D61" s="302"/>
      <c r="E61" s="303"/>
      <c r="F61" s="303"/>
      <c r="G61" s="304"/>
      <c r="H61" s="304"/>
      <c r="I61" s="304"/>
      <c r="J61" s="304"/>
      <c r="K61" s="304"/>
      <c r="L61" s="304"/>
      <c r="M61" s="304"/>
      <c r="N61" s="310"/>
      <c r="O61" s="239"/>
    </row>
    <row r="62" spans="2:15" x14ac:dyDescent="0.25">
      <c r="B62" s="282"/>
      <c r="C62" s="402"/>
      <c r="D62" s="214" t="s">
        <v>128</v>
      </c>
      <c r="E62" s="214"/>
      <c r="F62" s="215"/>
      <c r="G62" s="215"/>
      <c r="H62" s="192"/>
      <c r="I62" s="402"/>
      <c r="J62" s="214" t="s">
        <v>128</v>
      </c>
      <c r="K62" s="216"/>
      <c r="L62" s="216"/>
      <c r="M62" s="216"/>
      <c r="N62" s="119"/>
      <c r="O62" s="242"/>
    </row>
    <row r="63" spans="2:15" x14ac:dyDescent="0.25">
      <c r="B63" s="282"/>
      <c r="C63" s="402"/>
      <c r="D63" s="218" t="s">
        <v>70</v>
      </c>
      <c r="E63" s="218"/>
      <c r="F63" s="218"/>
      <c r="G63" s="218"/>
      <c r="H63" s="219"/>
      <c r="I63" s="402"/>
      <c r="J63" s="218" t="s">
        <v>129</v>
      </c>
      <c r="K63" s="220"/>
      <c r="L63" s="220"/>
      <c r="M63" s="220"/>
      <c r="N63" s="344"/>
      <c r="O63" s="289"/>
    </row>
    <row r="64" spans="2:15" x14ac:dyDescent="0.25">
      <c r="B64" s="282"/>
      <c r="C64" s="402"/>
      <c r="D64" s="218" t="s">
        <v>72</v>
      </c>
      <c r="E64" s="218"/>
      <c r="F64" s="218"/>
      <c r="G64" s="218"/>
      <c r="H64" s="219"/>
      <c r="I64" s="402"/>
      <c r="J64" s="218" t="s">
        <v>130</v>
      </c>
      <c r="K64" s="221"/>
      <c r="L64" s="221"/>
      <c r="M64" s="221"/>
      <c r="N64" s="344"/>
      <c r="O64" s="289"/>
    </row>
    <row r="65" spans="2:15" x14ac:dyDescent="0.25">
      <c r="B65" s="282"/>
      <c r="C65" s="402"/>
      <c r="D65" s="197"/>
      <c r="E65" s="197"/>
      <c r="F65" s="222"/>
      <c r="G65" s="222"/>
      <c r="H65" s="192"/>
      <c r="I65" s="402"/>
      <c r="J65" s="197"/>
      <c r="K65" s="216"/>
      <c r="L65" s="216"/>
      <c r="M65" s="216"/>
      <c r="N65" s="119"/>
      <c r="O65" s="242"/>
    </row>
    <row r="66" spans="2:15" x14ac:dyDescent="0.25">
      <c r="B66" s="282"/>
      <c r="C66" s="402"/>
      <c r="D66" s="218" t="s">
        <v>74</v>
      </c>
      <c r="E66" s="224"/>
      <c r="F66" s="225"/>
      <c r="G66" s="221"/>
      <c r="H66" s="219"/>
      <c r="I66" s="402"/>
      <c r="J66" s="218" t="s">
        <v>74</v>
      </c>
      <c r="K66" s="226"/>
      <c r="L66" s="226"/>
      <c r="M66" s="220"/>
      <c r="N66" s="119"/>
      <c r="O66" s="242"/>
    </row>
    <row r="67" spans="2:15" ht="16.5" thickBot="1" x14ac:dyDescent="0.3">
      <c r="B67" s="290"/>
      <c r="C67" s="222"/>
      <c r="D67" s="222"/>
      <c r="E67" s="222"/>
      <c r="F67" s="227"/>
      <c r="G67" s="227"/>
      <c r="H67" s="192"/>
      <c r="I67" s="222"/>
      <c r="J67" s="222"/>
      <c r="K67" s="216"/>
      <c r="L67" s="216"/>
      <c r="M67" s="216"/>
      <c r="N67" s="119"/>
      <c r="O67" s="242"/>
    </row>
    <row r="68" spans="2:15" ht="16.5" thickBot="1" x14ac:dyDescent="0.3">
      <c r="B68" s="298"/>
      <c r="C68" s="337"/>
      <c r="D68" s="280"/>
      <c r="E68" s="280"/>
      <c r="F68" s="280"/>
      <c r="G68" s="368" t="str">
        <f>"Aceptación de la Orden de Servicio por "&amp;BD!B7</f>
        <v xml:space="preserve">Aceptación de la Orden de Servicio por </v>
      </c>
      <c r="H68" s="280"/>
      <c r="I68" s="280"/>
      <c r="J68" s="280"/>
      <c r="K68" s="280"/>
      <c r="L68" s="280"/>
      <c r="M68" s="280"/>
      <c r="N68" s="280"/>
      <c r="O68" s="281"/>
    </row>
    <row r="69" spans="2:15" ht="6" customHeight="1" x14ac:dyDescent="0.25">
      <c r="B69" s="288"/>
      <c r="C69" s="214"/>
      <c r="D69" s="228"/>
      <c r="E69" s="223"/>
      <c r="F69" s="214"/>
      <c r="G69" s="215"/>
      <c r="H69" s="215"/>
      <c r="I69" s="217"/>
      <c r="J69" s="217"/>
      <c r="K69" s="217"/>
      <c r="L69" s="217"/>
      <c r="M69" s="217"/>
      <c r="N69" s="119"/>
      <c r="O69" s="242"/>
    </row>
    <row r="70" spans="2:15" x14ac:dyDescent="0.25">
      <c r="B70" s="288"/>
      <c r="C70" s="214" t="s">
        <v>132</v>
      </c>
      <c r="D70" s="296"/>
      <c r="E70" s="229"/>
      <c r="F70" s="222"/>
      <c r="G70" s="222"/>
      <c r="H70" s="222"/>
      <c r="I70" s="217"/>
      <c r="J70" s="217"/>
      <c r="K70" s="217"/>
      <c r="L70" s="217"/>
      <c r="M70" s="217"/>
      <c r="N70" s="119"/>
      <c r="O70" s="242"/>
    </row>
    <row r="71" spans="2:15" x14ac:dyDescent="0.25">
      <c r="B71" s="288"/>
      <c r="C71" s="214" t="s">
        <v>133</v>
      </c>
      <c r="D71" s="296"/>
      <c r="E71" s="229"/>
      <c r="F71" s="222"/>
      <c r="G71" s="222"/>
      <c r="H71" s="222"/>
      <c r="I71" s="217"/>
      <c r="J71" s="217"/>
      <c r="K71" s="217"/>
      <c r="L71" s="217"/>
      <c r="M71" s="217"/>
      <c r="N71" s="119"/>
      <c r="O71" s="242"/>
    </row>
    <row r="72" spans="2:15" x14ac:dyDescent="0.25">
      <c r="B72" s="290"/>
      <c r="C72" s="222" t="s">
        <v>74</v>
      </c>
      <c r="D72" s="63"/>
      <c r="E72" s="45"/>
      <c r="F72" s="230"/>
      <c r="G72" s="230"/>
      <c r="H72" s="230"/>
      <c r="I72" s="231"/>
      <c r="J72" s="217"/>
      <c r="K72" s="217"/>
      <c r="L72" s="217"/>
      <c r="M72" s="217"/>
      <c r="N72" s="119"/>
      <c r="O72" s="242"/>
    </row>
    <row r="73" spans="2:15" x14ac:dyDescent="0.25">
      <c r="B73" s="291"/>
      <c r="C73" s="228"/>
      <c r="D73" s="402"/>
      <c r="E73" s="296"/>
      <c r="F73" s="296" t="s">
        <v>134</v>
      </c>
      <c r="G73" s="296"/>
      <c r="H73" s="296"/>
      <c r="I73" s="296"/>
      <c r="J73" s="296"/>
      <c r="K73" s="216"/>
      <c r="L73" s="216"/>
      <c r="M73" s="216"/>
      <c r="N73" s="119"/>
      <c r="O73" s="242"/>
    </row>
    <row r="74" spans="2:15" ht="16.5" thickBot="1" x14ac:dyDescent="0.3">
      <c r="B74" s="305"/>
      <c r="C74" s="338" t="s">
        <v>131</v>
      </c>
      <c r="D74" s="292"/>
      <c r="E74" s="292"/>
      <c r="F74" s="293"/>
      <c r="G74" s="293"/>
      <c r="H74" s="293"/>
      <c r="I74" s="294"/>
      <c r="J74" s="294"/>
      <c r="K74" s="295"/>
      <c r="L74" s="295"/>
      <c r="M74" s="295"/>
      <c r="N74" s="335"/>
      <c r="O74" s="254"/>
    </row>
  </sheetData>
  <mergeCells count="9">
    <mergeCell ref="D23:N23"/>
    <mergeCell ref="H55:N56"/>
    <mergeCell ref="C56:F57"/>
    <mergeCell ref="C44:N44"/>
    <mergeCell ref="C45:N45"/>
    <mergeCell ref="C46:N46"/>
    <mergeCell ref="C47:N47"/>
    <mergeCell ref="C55:G55"/>
    <mergeCell ref="H51:N54"/>
  </mergeCells>
  <pageMargins left="0.7" right="0.7" top="0.75" bottom="0.75" header="0.3" footer="0.3"/>
  <pageSetup scale="5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Q68"/>
  <sheetViews>
    <sheetView topLeftCell="A10" zoomScale="60" zoomScaleNormal="60" zoomScalePageLayoutView="60" workbookViewId="0">
      <selection activeCell="U27" sqref="U27"/>
    </sheetView>
  </sheetViews>
  <sheetFormatPr baseColWidth="10" defaultRowHeight="15.75" x14ac:dyDescent="0.25"/>
  <cols>
    <col min="15" max="15" width="14.5" customWidth="1"/>
    <col min="16" max="16" width="18.875" customWidth="1"/>
    <col min="17" max="17" width="5.625" customWidth="1"/>
  </cols>
  <sheetData>
    <row r="2" spans="2:17" x14ac:dyDescent="0.25">
      <c r="B2" s="127"/>
      <c r="C2" s="128"/>
      <c r="D2" s="128"/>
      <c r="E2" s="128"/>
      <c r="F2" s="128"/>
      <c r="G2" s="128"/>
      <c r="H2" s="129"/>
      <c r="I2" s="130"/>
      <c r="J2" s="68"/>
      <c r="K2" s="68"/>
      <c r="L2" s="68"/>
      <c r="M2" s="128"/>
      <c r="N2" s="79"/>
      <c r="O2" s="79"/>
      <c r="P2" s="79" t="s">
        <v>20</v>
      </c>
      <c r="Q2" s="131"/>
    </row>
    <row r="3" spans="2:17" ht="18" customHeight="1" x14ac:dyDescent="0.25">
      <c r="B3" s="16"/>
      <c r="C3" s="91"/>
      <c r="D3" s="91"/>
      <c r="E3" s="91" t="s">
        <v>21</v>
      </c>
      <c r="F3" s="91"/>
      <c r="G3" s="91"/>
      <c r="H3" s="97"/>
      <c r="I3" s="98"/>
      <c r="J3" s="88"/>
      <c r="K3" s="88"/>
      <c r="L3" s="88"/>
      <c r="M3" s="91"/>
      <c r="N3" s="80"/>
      <c r="O3" s="80"/>
      <c r="P3" s="6" t="s">
        <v>22</v>
      </c>
      <c r="Q3" s="75"/>
    </row>
    <row r="4" spans="2:17" ht="18" x14ac:dyDescent="0.25">
      <c r="B4" s="16"/>
      <c r="C4" s="91"/>
      <c r="D4" s="91"/>
      <c r="E4" s="91"/>
      <c r="F4" s="91"/>
      <c r="G4" s="91"/>
      <c r="H4" s="97"/>
      <c r="I4" s="98"/>
      <c r="J4" s="88"/>
      <c r="K4" s="88"/>
      <c r="L4" s="88"/>
      <c r="M4" s="91"/>
      <c r="N4" s="422" t="str">
        <f>"CA-"&amp;C9</f>
        <v>CA--</v>
      </c>
      <c r="O4" s="415"/>
      <c r="P4" s="415"/>
      <c r="Q4" s="7"/>
    </row>
    <row r="5" spans="2:17" x14ac:dyDescent="0.25">
      <c r="B5" s="16"/>
      <c r="C5" s="91"/>
      <c r="D5" s="91"/>
      <c r="E5" s="91"/>
      <c r="F5" s="91"/>
      <c r="G5" s="91"/>
      <c r="H5" s="97"/>
      <c r="I5" s="98"/>
      <c r="J5" s="88"/>
      <c r="K5" s="88"/>
      <c r="L5" s="88"/>
      <c r="M5" s="91"/>
      <c r="N5" s="80"/>
      <c r="O5" s="80"/>
      <c r="P5" s="80"/>
      <c r="Q5" s="8"/>
    </row>
    <row r="6" spans="2:17" x14ac:dyDescent="0.25">
      <c r="B6" s="16"/>
      <c r="C6" s="91"/>
      <c r="D6" s="91"/>
      <c r="E6" s="91"/>
      <c r="F6" s="91"/>
      <c r="G6" s="91"/>
      <c r="H6" s="97"/>
      <c r="I6" s="98"/>
      <c r="J6" s="88"/>
      <c r="K6" s="88"/>
      <c r="L6" s="88"/>
      <c r="M6" s="91"/>
      <c r="N6" s="85"/>
      <c r="O6" s="85"/>
      <c r="P6" s="85"/>
      <c r="Q6" s="9"/>
    </row>
    <row r="7" spans="2:17" x14ac:dyDescent="0.25">
      <c r="B7" s="132" t="s">
        <v>23</v>
      </c>
      <c r="C7" s="91"/>
      <c r="D7" s="91"/>
      <c r="E7" s="91"/>
      <c r="F7" s="91"/>
      <c r="G7" s="91"/>
      <c r="H7" s="97"/>
      <c r="I7" s="98"/>
      <c r="J7" s="88"/>
      <c r="K7" s="88"/>
      <c r="L7" s="88"/>
      <c r="M7" s="91"/>
      <c r="N7" s="88"/>
      <c r="O7" s="88"/>
      <c r="P7" s="89"/>
      <c r="Q7" s="11"/>
    </row>
    <row r="8" spans="2:17" ht="16.5" thickBot="1" x14ac:dyDescent="0.3">
      <c r="B8" s="16"/>
      <c r="C8" s="91"/>
      <c r="D8" s="91"/>
      <c r="E8" s="91"/>
      <c r="F8" s="91"/>
      <c r="G8" s="91"/>
      <c r="H8" s="97"/>
      <c r="I8" s="98"/>
      <c r="J8" s="88"/>
      <c r="K8" s="88"/>
      <c r="L8" s="88"/>
      <c r="M8" s="91"/>
      <c r="N8" s="88"/>
      <c r="O8" s="88"/>
      <c r="P8" s="88"/>
      <c r="Q8" s="11"/>
    </row>
    <row r="9" spans="2:17" ht="16.5" thickBot="1" x14ac:dyDescent="0.3">
      <c r="B9" s="132" t="s">
        <v>24</v>
      </c>
      <c r="C9" s="99" t="str">
        <f>BD!B5&amp;"-"&amp;BD!B9</f>
        <v>-</v>
      </c>
      <c r="E9" s="91"/>
      <c r="F9" s="91"/>
      <c r="G9" s="91"/>
      <c r="H9" s="97"/>
      <c r="I9" s="98"/>
      <c r="J9" s="88"/>
      <c r="K9" s="88"/>
      <c r="L9" s="88"/>
      <c r="M9" s="99" t="s">
        <v>25</v>
      </c>
      <c r="N9" s="93"/>
      <c r="O9" s="14" t="s">
        <v>26</v>
      </c>
      <c r="P9" s="93"/>
      <c r="Q9" s="15"/>
    </row>
    <row r="10" spans="2:17" ht="15.75" customHeight="1" x14ac:dyDescent="0.25">
      <c r="B10" s="132" t="s">
        <v>27</v>
      </c>
      <c r="C10" s="99">
        <f>BD!B6</f>
        <v>0</v>
      </c>
      <c r="E10" s="91"/>
      <c r="F10" s="91"/>
      <c r="G10" s="91"/>
      <c r="H10" s="97"/>
      <c r="I10" s="98"/>
      <c r="J10" s="88"/>
      <c r="K10" s="88"/>
      <c r="L10" s="88"/>
      <c r="M10" s="99" t="s">
        <v>28</v>
      </c>
      <c r="N10" s="94"/>
      <c r="O10" s="95">
        <f>BD!B22</f>
        <v>0</v>
      </c>
      <c r="P10" s="96"/>
      <c r="Q10" s="15"/>
    </row>
    <row r="11" spans="2:17" x14ac:dyDescent="0.25">
      <c r="B11" s="180" t="s">
        <v>29</v>
      </c>
      <c r="C11" s="99">
        <f>BD!B7</f>
        <v>0</v>
      </c>
      <c r="E11" s="90"/>
      <c r="F11" s="90"/>
      <c r="G11" s="90"/>
      <c r="H11" s="97"/>
      <c r="I11" s="98"/>
      <c r="J11" s="92"/>
      <c r="K11" s="423"/>
      <c r="L11" s="415"/>
      <c r="M11" s="99" t="s">
        <v>30</v>
      </c>
      <c r="N11" s="94"/>
      <c r="O11" s="95">
        <f>BD!B23</f>
        <v>0</v>
      </c>
      <c r="P11" s="96"/>
      <c r="Q11" s="15"/>
    </row>
    <row r="12" spans="2:17" x14ac:dyDescent="0.25">
      <c r="B12" s="132" t="s">
        <v>31</v>
      </c>
      <c r="C12" s="99">
        <f>BD!B8</f>
        <v>0</v>
      </c>
      <c r="E12" s="90"/>
      <c r="F12" s="91"/>
      <c r="G12" s="91"/>
      <c r="H12" s="97"/>
      <c r="I12" s="98"/>
      <c r="J12" s="92"/>
      <c r="K12" s="100"/>
      <c r="L12" s="88"/>
      <c r="M12" s="99" t="s">
        <v>32</v>
      </c>
      <c r="N12" s="133"/>
      <c r="O12" s="107"/>
      <c r="P12" s="102">
        <f>P34</f>
        <v>0</v>
      </c>
      <c r="Q12" s="15"/>
    </row>
    <row r="13" spans="2:17" x14ac:dyDescent="0.25">
      <c r="B13" s="16"/>
      <c r="C13" s="91"/>
      <c r="D13" s="91"/>
      <c r="E13" s="91"/>
      <c r="F13" s="91"/>
      <c r="G13" s="91"/>
      <c r="H13" s="97"/>
      <c r="I13" s="98"/>
      <c r="J13" s="92"/>
      <c r="K13" s="100"/>
      <c r="L13" s="88"/>
      <c r="M13" s="99" t="s">
        <v>33</v>
      </c>
      <c r="N13" s="424">
        <f>BD!B14</f>
        <v>0</v>
      </c>
      <c r="O13" s="415"/>
      <c r="P13" s="415"/>
      <c r="Q13" s="15"/>
    </row>
    <row r="14" spans="2:17" x14ac:dyDescent="0.25">
      <c r="B14" s="16"/>
      <c r="C14" s="91"/>
      <c r="D14" s="91"/>
      <c r="E14" s="91"/>
      <c r="F14" s="91"/>
      <c r="G14" s="91"/>
      <c r="H14" s="97"/>
      <c r="I14" s="98"/>
      <c r="J14" s="88"/>
      <c r="K14" s="88"/>
      <c r="L14" s="88"/>
      <c r="M14" s="91"/>
      <c r="N14" s="415"/>
      <c r="O14" s="415"/>
      <c r="P14" s="415"/>
      <c r="Q14" s="15"/>
    </row>
    <row r="15" spans="2:17" ht="15.75" customHeight="1" x14ac:dyDescent="0.25">
      <c r="B15" s="16"/>
      <c r="C15" s="91"/>
      <c r="D15" s="91"/>
      <c r="E15" s="91"/>
      <c r="F15" s="91"/>
      <c r="G15" s="91"/>
      <c r="H15" s="91"/>
      <c r="I15" s="98"/>
      <c r="J15" s="93"/>
      <c r="K15" s="419" t="s">
        <v>34</v>
      </c>
      <c r="L15" s="415"/>
      <c r="M15" s="415"/>
      <c r="N15" s="420">
        <f>BD!B15</f>
        <v>0</v>
      </c>
      <c r="O15" s="421"/>
      <c r="P15" s="421"/>
      <c r="Q15" s="15"/>
    </row>
    <row r="16" spans="2:17" x14ac:dyDescent="0.25">
      <c r="B16" s="18" t="s">
        <v>35</v>
      </c>
      <c r="C16" s="90"/>
      <c r="D16" s="90"/>
      <c r="E16" s="90"/>
      <c r="F16" s="91"/>
      <c r="G16" s="91"/>
      <c r="H16" s="90"/>
      <c r="I16" s="93"/>
      <c r="J16" s="93"/>
      <c r="K16" s="100"/>
      <c r="L16" s="88"/>
      <c r="M16" s="88"/>
      <c r="N16" s="88"/>
      <c r="O16" s="88"/>
      <c r="P16" s="88"/>
      <c r="Q16" s="15"/>
    </row>
    <row r="17" spans="2:17" ht="15.75" customHeight="1" x14ac:dyDescent="0.25">
      <c r="B17" s="19"/>
      <c r="C17" s="90"/>
      <c r="D17" s="413" t="str">
        <f>"Descripción en Orden de Servicio N°"&amp;C9&amp;" "&amp;C10</f>
        <v>Descripción en Orden de Servicio N°- 0</v>
      </c>
      <c r="E17" s="413"/>
      <c r="F17" s="413"/>
      <c r="G17" s="413"/>
      <c r="H17" s="413"/>
      <c r="I17" s="413"/>
      <c r="J17" s="413"/>
      <c r="K17" s="413"/>
      <c r="L17" s="413"/>
      <c r="M17" s="413"/>
      <c r="N17" s="413"/>
      <c r="O17" s="413"/>
      <c r="P17" s="413"/>
      <c r="Q17" s="15"/>
    </row>
    <row r="18" spans="2:17" ht="34.5" customHeight="1" x14ac:dyDescent="0.25">
      <c r="B18" s="20"/>
      <c r="C18" s="103"/>
      <c r="D18" s="414" t="str">
        <f>"Esta orden de cambio de contrato, tiene como objetivo ajustar el alcance, valor y plazo del Contrato "&amp;BD!B5&amp;" incorporando el alcance de servicio denominado "&amp;BD!B9&amp;" "&amp;BD!B13</f>
        <v xml:space="preserve">Esta orden de cambio de contrato, tiene como objetivo ajustar el alcance, valor y plazo del Contrato  incorporando el alcance de servicio denominado  </v>
      </c>
      <c r="E18" s="415"/>
      <c r="F18" s="415"/>
      <c r="G18" s="415"/>
      <c r="H18" s="415"/>
      <c r="I18" s="415"/>
      <c r="J18" s="415"/>
      <c r="K18" s="415"/>
      <c r="L18" s="415"/>
      <c r="M18" s="415"/>
      <c r="N18" s="415"/>
      <c r="O18" s="415"/>
      <c r="P18" s="415"/>
      <c r="Q18" s="15"/>
    </row>
    <row r="19" spans="2:17" x14ac:dyDescent="0.25">
      <c r="B19" s="19"/>
      <c r="C19" s="103"/>
      <c r="D19" s="104"/>
      <c r="E19" s="104"/>
      <c r="F19" s="104"/>
      <c r="G19" s="104"/>
      <c r="H19" s="104"/>
      <c r="I19" s="104"/>
      <c r="J19" s="104"/>
      <c r="K19" s="104"/>
      <c r="L19" s="104"/>
      <c r="M19" s="104"/>
      <c r="N19" s="104"/>
      <c r="O19" s="104"/>
      <c r="P19" s="104"/>
      <c r="Q19" s="15"/>
    </row>
    <row r="20" spans="2:17" x14ac:dyDescent="0.25">
      <c r="B20" s="21" t="s">
        <v>36</v>
      </c>
      <c r="C20" s="103"/>
      <c r="D20" s="103"/>
      <c r="E20" s="103"/>
      <c r="F20" s="103"/>
      <c r="G20" s="103"/>
      <c r="H20" s="103"/>
      <c r="I20" s="82"/>
      <c r="J20" s="82"/>
      <c r="K20" s="87"/>
      <c r="L20" s="87"/>
      <c r="M20" s="87"/>
      <c r="N20" s="87"/>
      <c r="O20" s="87"/>
      <c r="P20" s="87"/>
      <c r="Q20" s="15"/>
    </row>
    <row r="21" spans="2:17" x14ac:dyDescent="0.25">
      <c r="B21" s="24"/>
      <c r="C21" s="134"/>
      <c r="D21" s="103"/>
      <c r="E21" s="105"/>
      <c r="F21" s="103"/>
      <c r="G21" s="103"/>
      <c r="H21" s="103"/>
      <c r="I21" s="82"/>
      <c r="J21" s="82"/>
      <c r="K21" s="87"/>
      <c r="L21" s="87"/>
      <c r="M21" s="87"/>
      <c r="N21" s="87"/>
      <c r="O21" s="87"/>
      <c r="P21" s="87"/>
      <c r="Q21" s="15"/>
    </row>
    <row r="22" spans="2:17" x14ac:dyDescent="0.25">
      <c r="B22" s="24"/>
      <c r="C22" s="134"/>
      <c r="D22" s="101" t="s">
        <v>37</v>
      </c>
      <c r="E22" s="103"/>
      <c r="F22" s="103"/>
      <c r="G22" s="82"/>
      <c r="H22" s="82"/>
      <c r="I22" s="106" t="s">
        <v>38</v>
      </c>
      <c r="J22" s="86"/>
      <c r="K22" s="86"/>
      <c r="L22" s="86"/>
      <c r="M22" s="107" t="s">
        <v>39</v>
      </c>
      <c r="N22" s="87"/>
      <c r="O22" s="86" t="s">
        <v>40</v>
      </c>
      <c r="P22" s="93"/>
      <c r="Q22" s="75"/>
    </row>
    <row r="23" spans="2:17" x14ac:dyDescent="0.25">
      <c r="B23" s="24"/>
      <c r="C23" s="134"/>
      <c r="D23" s="93"/>
      <c r="E23" s="93"/>
      <c r="F23" s="93"/>
      <c r="G23" s="93"/>
      <c r="H23" s="93"/>
      <c r="I23" s="82"/>
      <c r="J23" s="87"/>
      <c r="K23" s="87"/>
      <c r="L23" s="87"/>
      <c r="M23" s="87"/>
      <c r="N23" s="93"/>
      <c r="O23" s="87"/>
      <c r="P23" s="87"/>
      <c r="Q23" s="75"/>
    </row>
    <row r="24" spans="2:17" x14ac:dyDescent="0.25">
      <c r="B24" s="24"/>
      <c r="C24" s="134"/>
      <c r="D24" s="135" t="s">
        <v>165</v>
      </c>
      <c r="E24" s="136"/>
      <c r="F24" s="137"/>
      <c r="G24" s="401"/>
      <c r="H24" s="93"/>
      <c r="I24" s="83" t="s">
        <v>41</v>
      </c>
      <c r="J24" s="108"/>
      <c r="K24" s="88"/>
      <c r="L24" s="109" t="s">
        <v>42</v>
      </c>
      <c r="M24" s="110" t="s">
        <v>43</v>
      </c>
      <c r="N24" s="93"/>
      <c r="O24" s="138" t="s">
        <v>21</v>
      </c>
      <c r="P24" s="139"/>
      <c r="Q24" s="75"/>
    </row>
    <row r="25" spans="2:17" x14ac:dyDescent="0.25">
      <c r="B25" s="24"/>
      <c r="C25" s="134"/>
      <c r="D25" s="103"/>
      <c r="E25" s="111"/>
      <c r="F25" s="93"/>
      <c r="G25" s="93"/>
      <c r="H25" s="93"/>
      <c r="I25" s="88"/>
      <c r="J25" s="93"/>
      <c r="K25" s="93"/>
      <c r="L25" s="88"/>
      <c r="M25" s="84"/>
      <c r="N25" s="84"/>
      <c r="O25" s="140"/>
      <c r="P25" s="141"/>
      <c r="Q25" s="75"/>
    </row>
    <row r="26" spans="2:17" x14ac:dyDescent="0.25">
      <c r="B26" s="24"/>
      <c r="C26" s="134"/>
      <c r="D26" s="112" t="s">
        <v>44</v>
      </c>
      <c r="E26" s="113" t="s">
        <v>45</v>
      </c>
      <c r="F26" s="82"/>
      <c r="G26" s="93"/>
      <c r="H26" s="93"/>
      <c r="I26" s="109" t="s">
        <v>46</v>
      </c>
      <c r="J26" s="114">
        <v>1</v>
      </c>
      <c r="K26" s="90"/>
      <c r="L26" s="93"/>
      <c r="M26" s="93"/>
      <c r="N26" s="93"/>
      <c r="O26" s="142"/>
      <c r="P26" s="143"/>
      <c r="Q26" s="75"/>
    </row>
    <row r="27" spans="2:17" x14ac:dyDescent="0.25">
      <c r="B27" s="24"/>
      <c r="C27" s="134"/>
      <c r="D27" s="93"/>
      <c r="E27" s="93"/>
      <c r="F27" s="81"/>
      <c r="G27" s="103"/>
      <c r="H27" s="82"/>
      <c r="I27" s="93"/>
      <c r="J27" s="93"/>
      <c r="K27" s="93"/>
      <c r="L27" s="93"/>
      <c r="M27" s="93"/>
      <c r="N27" s="93"/>
      <c r="O27" s="88"/>
      <c r="P27" s="87"/>
      <c r="Q27" s="75"/>
    </row>
    <row r="28" spans="2:17" x14ac:dyDescent="0.25">
      <c r="B28" s="21" t="s">
        <v>47</v>
      </c>
      <c r="C28" s="101"/>
      <c r="D28" s="101"/>
      <c r="E28" s="103"/>
      <c r="F28" s="93"/>
      <c r="G28" s="93"/>
      <c r="H28" s="103"/>
      <c r="I28" s="81"/>
      <c r="J28" s="81"/>
      <c r="K28" s="87"/>
      <c r="L28" s="87"/>
      <c r="M28" s="87"/>
      <c r="N28" s="84"/>
      <c r="O28" s="84"/>
      <c r="P28" s="84"/>
      <c r="Q28" s="22"/>
    </row>
    <row r="29" spans="2:17" x14ac:dyDescent="0.25">
      <c r="B29" s="24"/>
      <c r="C29" s="134"/>
      <c r="D29" s="87"/>
      <c r="E29" s="87"/>
      <c r="F29" s="87"/>
      <c r="G29" s="87"/>
      <c r="H29" s="87"/>
      <c r="I29" s="84"/>
      <c r="J29" s="84"/>
      <c r="K29" s="115"/>
      <c r="L29" s="85"/>
      <c r="M29" s="85"/>
      <c r="N29" s="85"/>
      <c r="O29" s="116" t="s">
        <v>18</v>
      </c>
      <c r="P29" s="116">
        <f>BD!B18</f>
        <v>0</v>
      </c>
      <c r="Q29" s="23"/>
    </row>
    <row r="30" spans="2:17" x14ac:dyDescent="0.25">
      <c r="B30" s="24"/>
      <c r="D30" s="144" t="s">
        <v>48</v>
      </c>
      <c r="E30" s="65" t="s">
        <v>19</v>
      </c>
      <c r="F30" s="65"/>
      <c r="G30" s="65"/>
      <c r="H30" s="65"/>
      <c r="I30" s="65"/>
      <c r="J30" s="65"/>
      <c r="K30" s="65"/>
      <c r="L30" s="65"/>
      <c r="M30" s="65" t="s">
        <v>49</v>
      </c>
      <c r="N30" s="70" t="s">
        <v>15</v>
      </c>
      <c r="O30" s="71" t="s">
        <v>50</v>
      </c>
      <c r="P30" s="72" t="str">
        <f>"Precio Total("&amp;BD!B18&amp;")"</f>
        <v>Precio Total()</v>
      </c>
      <c r="Q30" s="23"/>
    </row>
    <row r="31" spans="2:17" ht="16.5" customHeight="1" x14ac:dyDescent="0.25">
      <c r="B31" s="24"/>
      <c r="D31" s="66">
        <v>1</v>
      </c>
      <c r="E31" s="178">
        <f>BD!B13</f>
        <v>0</v>
      </c>
      <c r="F31" s="150"/>
      <c r="G31" s="150"/>
      <c r="H31" s="150"/>
      <c r="I31" s="150"/>
      <c r="J31" s="150"/>
      <c r="K31" s="150"/>
      <c r="L31" s="150"/>
      <c r="M31" s="145" t="s">
        <v>51</v>
      </c>
      <c r="N31" s="67">
        <v>1</v>
      </c>
      <c r="O31" s="67">
        <f>BD!B19</f>
        <v>0</v>
      </c>
      <c r="P31" s="146">
        <f>N31*O31</f>
        <v>0</v>
      </c>
      <c r="Q31" s="25"/>
    </row>
    <row r="32" spans="2:17" x14ac:dyDescent="0.25">
      <c r="B32" s="24"/>
      <c r="C32" s="134"/>
      <c r="D32" s="117"/>
      <c r="E32" s="117"/>
      <c r="F32" s="117"/>
      <c r="G32" s="117"/>
      <c r="H32" s="117"/>
      <c r="I32" s="117"/>
      <c r="J32" s="117"/>
      <c r="K32" s="117"/>
      <c r="M32" s="5"/>
      <c r="N32" s="5"/>
      <c r="O32" s="179" t="s">
        <v>52</v>
      </c>
      <c r="P32" s="147">
        <v>0</v>
      </c>
      <c r="Q32" s="23"/>
    </row>
    <row r="33" spans="2:17" x14ac:dyDescent="0.25">
      <c r="B33" s="24"/>
      <c r="C33" s="134"/>
      <c r="E33" s="177" t="s">
        <v>53</v>
      </c>
      <c r="F33" s="412">
        <f>BD!C19</f>
        <v>0</v>
      </c>
      <c r="G33" s="412"/>
      <c r="H33" s="118"/>
      <c r="I33" s="118"/>
      <c r="J33" s="118"/>
      <c r="K33" s="119"/>
      <c r="M33" s="5"/>
      <c r="N33" s="5"/>
      <c r="O33" s="179" t="s">
        <v>54</v>
      </c>
      <c r="P33" s="147">
        <f>P31+P32</f>
        <v>0</v>
      </c>
      <c r="Q33" s="23"/>
    </row>
    <row r="34" spans="2:17" x14ac:dyDescent="0.25">
      <c r="B34" s="24"/>
      <c r="C34" s="134"/>
      <c r="E34" s="177" t="s">
        <v>55</v>
      </c>
      <c r="F34" s="412"/>
      <c r="G34" s="415"/>
      <c r="H34" s="120"/>
      <c r="I34" s="120"/>
      <c r="J34" s="120"/>
      <c r="K34" s="119"/>
      <c r="M34" s="5"/>
      <c r="N34" s="5"/>
      <c r="O34" s="179" t="s">
        <v>56</v>
      </c>
      <c r="P34" s="148">
        <f>BD!C19</f>
        <v>0</v>
      </c>
      <c r="Q34" s="23"/>
    </row>
    <row r="35" spans="2:17" x14ac:dyDescent="0.25">
      <c r="B35" s="24"/>
      <c r="C35" s="134"/>
      <c r="E35" s="177" t="s">
        <v>57</v>
      </c>
      <c r="F35" s="412"/>
      <c r="G35" s="415"/>
      <c r="H35" s="118"/>
      <c r="I35" s="118"/>
      <c r="J35" s="118"/>
      <c r="K35" s="119"/>
      <c r="L35" s="121" t="s">
        <v>58</v>
      </c>
      <c r="M35" s="122">
        <v>680</v>
      </c>
      <c r="N35" s="123"/>
      <c r="O35" s="124"/>
      <c r="P35" s="124"/>
      <c r="Q35" s="23"/>
    </row>
    <row r="36" spans="2:17" x14ac:dyDescent="0.25">
      <c r="B36" s="24"/>
      <c r="C36" s="134"/>
      <c r="E36" s="177" t="s">
        <v>59</v>
      </c>
      <c r="F36" s="412">
        <f>F33+F34+F35</f>
        <v>0</v>
      </c>
      <c r="G36" s="415"/>
      <c r="H36" s="120"/>
      <c r="I36" s="120"/>
      <c r="J36" s="120"/>
      <c r="K36" s="119"/>
      <c r="L36" s="125"/>
      <c r="M36" s="125"/>
      <c r="N36" s="125"/>
      <c r="O36" s="125"/>
      <c r="P36" s="125"/>
      <c r="Q36" s="15"/>
    </row>
    <row r="37" spans="2:17" x14ac:dyDescent="0.25">
      <c r="B37" s="149"/>
      <c r="C37" s="150"/>
      <c r="D37" s="150"/>
      <c r="E37" s="150"/>
      <c r="F37" s="150"/>
      <c r="G37" s="150"/>
      <c r="H37" s="150"/>
      <c r="I37" s="150"/>
      <c r="J37" s="150"/>
      <c r="K37" s="150"/>
      <c r="L37" s="150"/>
      <c r="M37" s="150"/>
      <c r="N37" s="150"/>
      <c r="O37" s="150"/>
      <c r="P37" s="150"/>
      <c r="Q37" s="151"/>
    </row>
    <row r="38" spans="2:17" x14ac:dyDescent="0.25">
      <c r="B38" s="152"/>
      <c r="C38" s="153"/>
      <c r="D38" s="153"/>
      <c r="E38" s="154"/>
      <c r="F38" s="153"/>
      <c r="G38" s="153"/>
      <c r="H38" s="153"/>
      <c r="I38" s="153"/>
      <c r="J38" s="155"/>
      <c r="K38" s="156"/>
      <c r="L38" s="157"/>
      <c r="M38" s="157"/>
      <c r="N38" s="157"/>
      <c r="O38" s="157"/>
      <c r="P38" s="157"/>
      <c r="Q38" s="158"/>
    </row>
    <row r="39" spans="2:17" x14ac:dyDescent="0.25">
      <c r="B39" s="416" t="s">
        <v>60</v>
      </c>
      <c r="C39" s="417"/>
      <c r="D39" s="417"/>
      <c r="E39" s="417"/>
      <c r="F39" s="417"/>
      <c r="G39" s="417"/>
      <c r="H39" s="417"/>
      <c r="I39" s="417"/>
      <c r="J39" s="417"/>
      <c r="K39" s="417"/>
      <c r="L39" s="417"/>
      <c r="M39" s="417"/>
      <c r="N39" s="417"/>
      <c r="O39" s="417"/>
      <c r="P39" s="417"/>
      <c r="Q39" s="418"/>
    </row>
    <row r="40" spans="2:17" x14ac:dyDescent="0.25">
      <c r="B40" s="27"/>
      <c r="C40" s="159"/>
      <c r="D40" s="160"/>
      <c r="E40" s="159"/>
      <c r="F40" s="161"/>
      <c r="G40" s="161"/>
      <c r="H40" s="161"/>
      <c r="I40" s="161"/>
      <c r="J40" s="161"/>
      <c r="K40" s="161"/>
      <c r="L40" s="161"/>
      <c r="M40" s="162"/>
      <c r="N40" s="162"/>
      <c r="O40" s="162"/>
      <c r="P40" s="162"/>
      <c r="Q40" s="28"/>
    </row>
    <row r="41" spans="2:17" x14ac:dyDescent="0.25">
      <c r="B41" s="29"/>
      <c r="C41" s="90"/>
      <c r="D41" s="163" t="s">
        <v>61</v>
      </c>
      <c r="E41" s="164" t="s">
        <v>62</v>
      </c>
      <c r="F41" s="161"/>
      <c r="G41" s="161"/>
      <c r="H41" s="161"/>
      <c r="I41" s="161"/>
      <c r="J41" s="161"/>
      <c r="K41" s="161"/>
      <c r="L41" s="161"/>
      <c r="M41" s="162"/>
      <c r="N41" s="162"/>
      <c r="O41" s="162"/>
      <c r="P41" s="162"/>
      <c r="Q41" s="30"/>
    </row>
    <row r="42" spans="2:17" x14ac:dyDescent="0.25">
      <c r="B42" s="29"/>
      <c r="C42" s="159"/>
      <c r="D42" s="160"/>
      <c r="E42" s="159"/>
      <c r="F42" s="161"/>
      <c r="G42" s="161"/>
      <c r="H42" s="161"/>
      <c r="I42" s="161"/>
      <c r="J42" s="161"/>
      <c r="K42" s="161"/>
      <c r="L42" s="161"/>
      <c r="M42" s="162"/>
      <c r="N42" s="162"/>
      <c r="O42" s="162"/>
      <c r="P42" s="162"/>
      <c r="Q42" s="30"/>
    </row>
    <row r="43" spans="2:17" ht="15.75" customHeight="1" x14ac:dyDescent="0.25">
      <c r="B43" s="29"/>
      <c r="C43" s="90"/>
      <c r="D43" s="163" t="s">
        <v>63</v>
      </c>
      <c r="E43" s="399" t="s">
        <v>164</v>
      </c>
      <c r="F43" s="399"/>
      <c r="G43" s="399"/>
      <c r="H43" s="399"/>
      <c r="I43" s="399"/>
      <c r="J43" s="399"/>
      <c r="K43" s="399"/>
      <c r="L43" s="399"/>
      <c r="M43" s="399"/>
      <c r="N43" s="399"/>
      <c r="O43" s="399"/>
      <c r="P43" s="399"/>
      <c r="Q43" s="28"/>
    </row>
    <row r="44" spans="2:17" x14ac:dyDescent="0.25">
      <c r="B44" s="29"/>
      <c r="C44" s="90"/>
      <c r="D44" s="159"/>
      <c r="E44" s="167"/>
      <c r="F44" s="159"/>
      <c r="G44" s="161"/>
      <c r="H44" s="161"/>
      <c r="I44" s="161"/>
      <c r="J44" s="161"/>
      <c r="K44" s="161"/>
      <c r="L44" s="161"/>
      <c r="M44" s="161"/>
      <c r="N44" s="162"/>
      <c r="O44" s="162"/>
      <c r="P44" s="162"/>
      <c r="Q44" s="28"/>
    </row>
    <row r="45" spans="2:17" ht="15.75" customHeight="1" x14ac:dyDescent="0.25">
      <c r="B45" s="29"/>
      <c r="C45" s="90"/>
      <c r="D45" s="76" t="s">
        <v>64</v>
      </c>
      <c r="E45" s="399" t="s">
        <v>163</v>
      </c>
      <c r="F45" s="165"/>
      <c r="G45" s="165"/>
      <c r="H45" s="165"/>
      <c r="I45" s="165"/>
      <c r="J45" s="165"/>
      <c r="K45" s="165"/>
      <c r="L45" s="165"/>
      <c r="M45" s="165"/>
      <c r="N45" s="165"/>
      <c r="O45" s="165"/>
      <c r="P45" s="166"/>
      <c r="Q45" s="30"/>
    </row>
    <row r="46" spans="2:17" x14ac:dyDescent="0.25">
      <c r="B46" s="29"/>
      <c r="C46" s="90"/>
      <c r="D46" s="90"/>
      <c r="E46" s="168"/>
      <c r="F46" s="168"/>
      <c r="G46" s="168"/>
      <c r="H46" s="168"/>
      <c r="I46" s="168"/>
      <c r="J46" s="168"/>
      <c r="K46" s="168"/>
      <c r="L46" s="168"/>
      <c r="M46" s="168"/>
      <c r="N46" s="168"/>
      <c r="O46" s="168"/>
      <c r="P46" s="168"/>
      <c r="Q46" s="30"/>
    </row>
    <row r="47" spans="2:17" x14ac:dyDescent="0.25">
      <c r="B47" s="74"/>
      <c r="C47" s="90"/>
      <c r="D47" s="169"/>
      <c r="E47" s="170"/>
      <c r="F47" s="170"/>
      <c r="G47" s="170"/>
      <c r="H47" s="170"/>
      <c r="I47" s="170"/>
      <c r="J47" s="170"/>
      <c r="K47" s="170"/>
      <c r="L47" s="170"/>
      <c r="M47" s="170"/>
      <c r="N47" s="170"/>
      <c r="O47" s="170"/>
      <c r="P47" s="170"/>
      <c r="Q47" s="30"/>
    </row>
    <row r="48" spans="2:17" x14ac:dyDescent="0.25">
      <c r="B48" s="74"/>
      <c r="C48" s="90"/>
      <c r="D48" s="171" t="s">
        <v>65</v>
      </c>
      <c r="E48" s="126" t="s">
        <v>26</v>
      </c>
      <c r="F48" s="160"/>
      <c r="G48" s="159" t="s">
        <v>66</v>
      </c>
      <c r="H48" s="400">
        <v>0</v>
      </c>
      <c r="I48" s="168"/>
      <c r="J48" s="168"/>
      <c r="K48" s="168"/>
      <c r="L48" s="168"/>
      <c r="M48" s="168"/>
      <c r="N48" s="168"/>
      <c r="O48" s="168"/>
      <c r="P48" s="168"/>
      <c r="Q48" s="30"/>
    </row>
    <row r="49" spans="2:17" x14ac:dyDescent="0.25">
      <c r="B49" s="172"/>
      <c r="C49" s="173"/>
      <c r="D49" s="173"/>
      <c r="E49" s="174"/>
      <c r="F49" s="174"/>
      <c r="G49" s="174"/>
      <c r="H49" s="174"/>
      <c r="I49" s="174"/>
      <c r="J49" s="174"/>
      <c r="K49" s="173"/>
      <c r="L49" s="173"/>
      <c r="M49" s="173"/>
      <c r="N49" s="173"/>
      <c r="O49" s="173"/>
      <c r="P49" s="173"/>
      <c r="Q49" s="175"/>
    </row>
    <row r="50" spans="2:17" x14ac:dyDescent="0.25">
      <c r="B50" s="152"/>
      <c r="C50" s="153"/>
      <c r="D50" s="153"/>
      <c r="E50" s="154"/>
      <c r="F50" s="153"/>
      <c r="G50" s="153"/>
      <c r="H50" s="153"/>
      <c r="I50" s="153"/>
      <c r="J50" s="155"/>
      <c r="K50" s="156"/>
      <c r="L50" s="157"/>
      <c r="M50" s="157"/>
      <c r="N50" s="157"/>
      <c r="O50" s="157"/>
      <c r="P50" s="157"/>
      <c r="Q50" s="158"/>
    </row>
    <row r="51" spans="2:17" x14ac:dyDescent="0.25">
      <c r="B51" s="176" t="s">
        <v>67</v>
      </c>
      <c r="C51" s="31"/>
      <c r="D51" s="31"/>
      <c r="E51" s="31"/>
      <c r="F51" s="32"/>
      <c r="G51" s="32"/>
      <c r="H51" s="32"/>
      <c r="I51" s="32"/>
      <c r="J51" s="33"/>
      <c r="K51" s="33"/>
      <c r="L51" s="34"/>
      <c r="M51" s="34"/>
      <c r="N51" s="34"/>
      <c r="O51" s="34"/>
      <c r="P51" s="13"/>
      <c r="Q51" s="35"/>
    </row>
    <row r="52" spans="2:17" x14ac:dyDescent="0.25">
      <c r="B52" s="36"/>
      <c r="C52" s="37"/>
      <c r="D52" s="37"/>
      <c r="E52" s="31"/>
      <c r="F52" s="32"/>
      <c r="G52" s="32"/>
      <c r="H52" s="32"/>
      <c r="I52" s="32"/>
      <c r="J52" s="33"/>
      <c r="K52" s="33"/>
      <c r="L52" s="34"/>
      <c r="M52" s="34"/>
      <c r="N52" s="34"/>
      <c r="O52" s="34"/>
      <c r="P52" s="34"/>
      <c r="Q52" s="35"/>
    </row>
    <row r="53" spans="2:17" x14ac:dyDescent="0.25">
      <c r="B53" s="38" t="s">
        <v>68</v>
      </c>
      <c r="C53" s="13"/>
      <c r="D53" s="13"/>
      <c r="E53" s="13"/>
      <c r="F53" s="13"/>
      <c r="G53" s="13"/>
      <c r="H53" s="13"/>
      <c r="I53" s="13"/>
      <c r="J53" s="13"/>
      <c r="K53" s="39" t="s">
        <v>69</v>
      </c>
      <c r="L53" s="39"/>
      <c r="M53" s="10"/>
      <c r="N53" s="10"/>
      <c r="O53" s="10"/>
      <c r="P53" s="10"/>
      <c r="Q53" s="40"/>
    </row>
    <row r="54" spans="2:17" x14ac:dyDescent="0.25">
      <c r="B54" s="41" t="s">
        <v>70</v>
      </c>
      <c r="C54" s="13"/>
      <c r="D54" s="42"/>
      <c r="E54" s="13"/>
      <c r="F54" s="13"/>
      <c r="G54" s="13"/>
      <c r="H54" s="13"/>
      <c r="I54" s="13"/>
      <c r="J54" s="13"/>
      <c r="K54" s="26" t="s">
        <v>70</v>
      </c>
      <c r="L54" s="26" t="s">
        <v>71</v>
      </c>
      <c r="M54" s="10"/>
      <c r="N54" s="10"/>
      <c r="O54" s="10"/>
      <c r="P54" s="10"/>
      <c r="Q54" s="43"/>
    </row>
    <row r="55" spans="2:17" x14ac:dyDescent="0.25">
      <c r="B55" s="41" t="s">
        <v>72</v>
      </c>
      <c r="C55" s="13"/>
      <c r="D55" s="44"/>
      <c r="E55" s="13"/>
      <c r="F55" s="13"/>
      <c r="G55" s="13"/>
      <c r="H55" s="13"/>
      <c r="I55" s="13"/>
      <c r="J55" s="13"/>
      <c r="K55" s="26" t="s">
        <v>72</v>
      </c>
      <c r="L55" s="26" t="s">
        <v>73</v>
      </c>
      <c r="M55" s="10"/>
      <c r="N55" s="10"/>
      <c r="O55" s="10"/>
      <c r="P55" s="10"/>
      <c r="Q55" s="43"/>
    </row>
    <row r="56" spans="2:17" x14ac:dyDescent="0.25">
      <c r="B56" s="41"/>
      <c r="C56" s="13"/>
      <c r="D56" s="42"/>
      <c r="E56" s="13"/>
      <c r="F56" s="13"/>
      <c r="G56" s="13"/>
      <c r="H56" s="13"/>
      <c r="I56" s="13"/>
      <c r="J56" s="13"/>
      <c r="K56" s="26"/>
      <c r="L56" s="26"/>
      <c r="M56" s="10"/>
      <c r="N56" s="10"/>
      <c r="O56" s="10"/>
      <c r="P56" s="10"/>
      <c r="Q56" s="43"/>
    </row>
    <row r="57" spans="2:17" x14ac:dyDescent="0.25">
      <c r="B57" s="41" t="s">
        <v>74</v>
      </c>
      <c r="C57" s="13"/>
      <c r="D57" s="45"/>
      <c r="E57" s="73"/>
      <c r="F57" s="13"/>
      <c r="G57" s="13"/>
      <c r="H57" s="13"/>
      <c r="I57" s="13"/>
      <c r="J57" s="13"/>
      <c r="K57" s="26" t="s">
        <v>74</v>
      </c>
      <c r="L57" s="69"/>
      <c r="M57" s="78"/>
      <c r="N57" s="46"/>
      <c r="O57" s="10"/>
      <c r="P57" s="10"/>
      <c r="Q57" s="43"/>
    </row>
    <row r="58" spans="2:17" x14ac:dyDescent="0.25">
      <c r="B58" s="19"/>
      <c r="C58" s="26"/>
      <c r="D58" s="13"/>
      <c r="E58" s="26"/>
      <c r="F58" s="26"/>
      <c r="G58" s="13"/>
      <c r="H58" s="26"/>
      <c r="I58" s="26"/>
      <c r="J58" s="26"/>
      <c r="K58" s="10"/>
      <c r="L58" s="10"/>
      <c r="M58" s="10"/>
      <c r="N58" s="10"/>
      <c r="O58" s="10"/>
      <c r="P58" s="10"/>
      <c r="Q58" s="43"/>
    </row>
    <row r="59" spans="2:17" x14ac:dyDescent="0.25">
      <c r="B59" s="18" t="s">
        <v>75</v>
      </c>
      <c r="C59" s="31"/>
      <c r="D59" s="31"/>
      <c r="E59" s="47"/>
      <c r="F59" s="26"/>
      <c r="G59" s="26"/>
      <c r="H59" s="26"/>
      <c r="I59" s="13"/>
      <c r="J59" s="26"/>
      <c r="K59" s="26"/>
      <c r="L59" s="13"/>
      <c r="M59" s="26"/>
      <c r="N59" s="26"/>
      <c r="O59" s="26"/>
      <c r="P59" s="10"/>
      <c r="Q59" s="43"/>
    </row>
    <row r="60" spans="2:17" x14ac:dyDescent="0.25">
      <c r="B60" s="48"/>
      <c r="C60" s="31"/>
      <c r="D60" s="31"/>
      <c r="E60" s="47"/>
      <c r="F60" s="26"/>
      <c r="G60" s="26"/>
      <c r="H60" s="26"/>
      <c r="I60" s="13"/>
      <c r="J60" s="17"/>
      <c r="K60" s="26"/>
      <c r="L60" s="13"/>
      <c r="M60" s="26"/>
      <c r="N60" s="10"/>
      <c r="O60" s="10"/>
      <c r="P60" s="10"/>
      <c r="Q60" s="9"/>
    </row>
    <row r="61" spans="2:17" x14ac:dyDescent="0.25">
      <c r="B61" s="49" t="s">
        <v>76</v>
      </c>
      <c r="C61" s="13"/>
      <c r="D61" s="39"/>
      <c r="E61" s="39"/>
      <c r="F61" s="13"/>
      <c r="G61" s="5"/>
      <c r="H61" s="5"/>
      <c r="I61" s="50" t="s">
        <v>77</v>
      </c>
      <c r="J61" s="51"/>
      <c r="K61" s="17"/>
      <c r="L61" s="13"/>
      <c r="M61" s="10"/>
      <c r="N61" s="52" t="s">
        <v>78</v>
      </c>
      <c r="O61" s="10"/>
      <c r="P61" s="13"/>
      <c r="Q61" s="53"/>
    </row>
    <row r="62" spans="2:17" x14ac:dyDescent="0.25">
      <c r="B62" s="54" t="s">
        <v>70</v>
      </c>
      <c r="C62" s="13"/>
      <c r="D62" s="26" t="s">
        <v>79</v>
      </c>
      <c r="E62" s="26"/>
      <c r="F62" s="13"/>
      <c r="G62" s="5"/>
      <c r="H62" s="56"/>
      <c r="I62" s="55" t="s">
        <v>70</v>
      </c>
      <c r="J62" s="315">
        <f>BD!B15</f>
        <v>0</v>
      </c>
      <c r="K62" s="17"/>
      <c r="L62" s="13"/>
      <c r="M62" s="10"/>
      <c r="N62" s="52" t="s">
        <v>80</v>
      </c>
      <c r="O62" s="10"/>
      <c r="P62" s="10"/>
      <c r="Q62" s="53"/>
    </row>
    <row r="63" spans="2:17" x14ac:dyDescent="0.25">
      <c r="B63" s="54" t="s">
        <v>72</v>
      </c>
      <c r="C63" s="13"/>
      <c r="D63" s="26" t="s">
        <v>81</v>
      </c>
      <c r="E63" s="26"/>
      <c r="F63" s="13"/>
      <c r="G63" s="5"/>
      <c r="H63" s="56"/>
      <c r="I63" s="55" t="s">
        <v>72</v>
      </c>
      <c r="J63" s="315">
        <f>BD!B16</f>
        <v>0</v>
      </c>
      <c r="K63" s="17"/>
      <c r="L63" s="13"/>
      <c r="M63" s="10"/>
      <c r="N63" s="52"/>
      <c r="O63" s="10"/>
      <c r="P63" s="10"/>
      <c r="Q63" s="57"/>
    </row>
    <row r="64" spans="2:17" x14ac:dyDescent="0.25">
      <c r="B64" s="54"/>
      <c r="C64" s="13"/>
      <c r="D64" s="26"/>
      <c r="E64" s="26"/>
      <c r="F64" s="13"/>
      <c r="G64" s="5"/>
      <c r="H64" s="55"/>
      <c r="I64" s="55"/>
      <c r="J64" s="17"/>
      <c r="K64" s="17"/>
      <c r="L64" s="13"/>
      <c r="M64" s="10"/>
      <c r="N64" s="52"/>
      <c r="O64" s="10"/>
      <c r="P64" s="10"/>
      <c r="Q64" s="53"/>
    </row>
    <row r="65" spans="2:17" x14ac:dyDescent="0.25">
      <c r="B65" s="54" t="s">
        <v>74</v>
      </c>
      <c r="C65" s="13"/>
      <c r="D65" s="69"/>
      <c r="E65" s="69"/>
      <c r="F65" s="69"/>
      <c r="G65" s="5"/>
      <c r="H65" s="55"/>
      <c r="I65" s="55" t="s">
        <v>74</v>
      </c>
      <c r="J65" s="59"/>
      <c r="K65" s="77"/>
      <c r="L65" s="73"/>
      <c r="M65" s="10"/>
      <c r="N65" s="52" t="s">
        <v>82</v>
      </c>
      <c r="O65" s="78"/>
      <c r="P65" s="78"/>
      <c r="Q65" s="53"/>
    </row>
    <row r="66" spans="2:17" x14ac:dyDescent="0.25">
      <c r="B66" s="60"/>
      <c r="C66" s="42"/>
      <c r="D66" s="42"/>
      <c r="E66" s="42"/>
      <c r="F66" s="42"/>
      <c r="G66" s="42"/>
      <c r="H66" s="42"/>
      <c r="I66" s="55"/>
      <c r="J66" s="13"/>
      <c r="K66" s="17"/>
      <c r="L66" s="10"/>
      <c r="M66" s="10"/>
      <c r="N66" s="13"/>
      <c r="O66" s="17"/>
      <c r="P66" s="10"/>
      <c r="Q66" s="53"/>
    </row>
    <row r="67" spans="2:17" x14ac:dyDescent="0.25">
      <c r="B67" s="19"/>
      <c r="C67" s="12"/>
      <c r="D67" s="12"/>
      <c r="E67" s="12"/>
      <c r="F67" s="12"/>
      <c r="G67" s="12"/>
      <c r="H67" s="12"/>
      <c r="I67" s="13"/>
      <c r="J67" s="13"/>
      <c r="K67" s="17"/>
      <c r="L67" s="10"/>
      <c r="M67" s="61"/>
      <c r="N67" s="61" t="s">
        <v>83</v>
      </c>
      <c r="O67" s="10"/>
      <c r="P67" s="61"/>
      <c r="Q67" s="9"/>
    </row>
    <row r="68" spans="2:17" x14ac:dyDescent="0.25">
      <c r="B68" s="62"/>
      <c r="C68" s="63"/>
      <c r="D68" s="63"/>
      <c r="E68" s="63"/>
      <c r="F68" s="63"/>
      <c r="G68" s="63"/>
      <c r="H68" s="63"/>
      <c r="I68" s="58"/>
      <c r="J68" s="73"/>
      <c r="K68" s="77"/>
      <c r="L68" s="78"/>
      <c r="M68" s="78"/>
      <c r="N68" s="78"/>
      <c r="O68" s="73"/>
      <c r="P68" s="77"/>
      <c r="Q68" s="64"/>
    </row>
  </sheetData>
  <mergeCells count="12">
    <mergeCell ref="K15:M15"/>
    <mergeCell ref="N15:P15"/>
    <mergeCell ref="N4:P4"/>
    <mergeCell ref="K11:L11"/>
    <mergeCell ref="N13:P14"/>
    <mergeCell ref="F33:G33"/>
    <mergeCell ref="D17:P17"/>
    <mergeCell ref="D18:P18"/>
    <mergeCell ref="B39:Q39"/>
    <mergeCell ref="F34:G34"/>
    <mergeCell ref="F35:G35"/>
    <mergeCell ref="F36:G36"/>
  </mergeCells>
  <pageMargins left="0.7" right="0.7" top="0.75" bottom="0.75" header="0.3" footer="0.3"/>
  <pageSetup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0" sqref="E30"/>
    </sheetView>
  </sheetViews>
  <sheetFormatPr baseColWidth="10"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BD</vt:lpstr>
      <vt:lpstr>Orden de Servicio</vt:lpstr>
      <vt:lpstr>Commitment</vt:lpstr>
      <vt:lpstr>Borrar-&gt;</vt:lpstr>
      <vt:lpstr>Commitment!Área_de_impresión</vt:lpstr>
      <vt:lpstr>'Orden de Servicio'!Área_de_impresión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Leyton</dc:creator>
  <cp:keywords/>
  <dc:description/>
  <cp:lastModifiedBy>Michael Leyton</cp:lastModifiedBy>
  <cp:revision/>
  <cp:lastPrinted>2017-04-13T15:50:01Z</cp:lastPrinted>
  <dcterms:created xsi:type="dcterms:W3CDTF">2017-04-07T02:11:37Z</dcterms:created>
  <dcterms:modified xsi:type="dcterms:W3CDTF">2017-04-13T15:55:02Z</dcterms:modified>
  <cp:category/>
  <dc:identifier/>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e0095ca9-6c4f-47a7-a249-822bb1715a28</vt:lpwstr>
  </property>
</Properties>
</file>